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UI/images/vertex42_logo0.png" ContentType="image/.png"/>
  <Override PartName="/customUI/images/vertex42_logo.png" ContentType="image/.png"/>
  <Override PartName="/customUI/images/project-schedule-template-example_200.png" ContentType="image/.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DW\Wartung\"/>
    </mc:Choice>
  </mc:AlternateContent>
  <bookViews>
    <workbookView xWindow="0" yWindow="0" windowWidth="2160" windowHeight="1200" activeTab="1"/>
  </bookViews>
  <sheets>
    <sheet name="Einsatzplan DC" sheetId="31" r:id="rId1"/>
    <sheet name="Einsatzplan" sheetId="26" r:id="rId2"/>
    <sheet name="VV" sheetId="27" r:id="rId3"/>
    <sheet name="SLA Zeiten je Projekt" sheetId="20" r:id="rId4"/>
    <sheet name="Kontaktdaten" sheetId="17" r:id="rId5"/>
    <sheet name="Wartungsprojekte" sheetId="19" r:id="rId6"/>
    <sheet name="Projektverantwortliche" sheetId="18" r:id="rId7"/>
    <sheet name="Auswertung" sheetId="29" r:id="rId8"/>
    <sheet name="Als Bild Confluence" sheetId="30" r:id="rId9"/>
    <sheet name="Teamfaktoren" sheetId="32" r:id="rId10"/>
  </sheets>
  <externalReferences>
    <externalReference r:id="rId11"/>
  </externalReferences>
  <definedNames>
    <definedName name="_xlnm._FilterDatabase" localSheetId="7" hidden="1">Auswertung!$B$2:$C$16</definedName>
    <definedName name="_xlnm._FilterDatabase" localSheetId="1" hidden="1">Einsatzplan!$A$6:$AP$374</definedName>
    <definedName name="_xlnm._FilterDatabase" localSheetId="6" hidden="1">Projektverantwortliche!$A$5:$AW$63</definedName>
    <definedName name="_xlnm._FilterDatabase" localSheetId="3" hidden="1">'SLA Zeiten je Projekt'!$B$1:$B$215</definedName>
    <definedName name="_xlnm._FilterDatabase" localSheetId="2" hidden="1">VV!#REF!</definedName>
    <definedName name="_xlnm._FilterDatabase" localSheetId="5" hidden="1">Wartungsprojekte!$A$6:$O$51</definedName>
    <definedName name="_xlnm.Print_Area" localSheetId="3">'SLA Zeiten je Projekt'!$A$22:$AA$79</definedName>
    <definedName name="_xlnm.Print_Titles" localSheetId="0">'Einsatzplan DC'!$5:$7</definedName>
    <definedName name="_xlnm.Print_Titles" localSheetId="2">VV!#REF!</definedName>
    <definedName name="Feiertage">VV!$B:$D</definedName>
    <definedName name="Feiertagsdatum">VV!$B:$B</definedName>
    <definedName name="PrjAnz">[1]Definitionen!$C$79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Q197" i="26" l="1"/>
  <c r="O197" i="26"/>
  <c r="AK141" i="26" l="1"/>
  <c r="AK142" i="26"/>
  <c r="AK143" i="26"/>
  <c r="AK144" i="26"/>
  <c r="AK145" i="26"/>
  <c r="AK146" i="26"/>
  <c r="AK147" i="26"/>
  <c r="AK148" i="26"/>
  <c r="AK149" i="26"/>
  <c r="AK150" i="26"/>
  <c r="AK151" i="26"/>
  <c r="AK152" i="26"/>
  <c r="AC161" i="26" l="1"/>
  <c r="AA160" i="26"/>
  <c r="AA161" i="26"/>
  <c r="U110" i="26" l="1"/>
  <c r="U111" i="26"/>
  <c r="U112" i="26"/>
  <c r="O68" i="26" l="1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65" i="26" l="1"/>
  <c r="O64" i="26"/>
  <c r="BC13" i="31" l="1"/>
  <c r="BD13" i="31"/>
  <c r="BE13" i="31"/>
  <c r="BF13" i="31"/>
  <c r="AP13" i="31"/>
  <c r="AQ13" i="31"/>
  <c r="AR13" i="31"/>
  <c r="AS13" i="31"/>
  <c r="AT13" i="31"/>
  <c r="AU13" i="31"/>
  <c r="AV13" i="31"/>
  <c r="AW13" i="31"/>
  <c r="AX13" i="31"/>
  <c r="AY13" i="31"/>
  <c r="AZ13" i="31"/>
  <c r="BA13" i="31"/>
  <c r="BB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BG9" i="31" l="1"/>
  <c r="BG10" i="31"/>
  <c r="BG11" i="31"/>
  <c r="BG12" i="31"/>
  <c r="B225" i="26" l="1"/>
  <c r="C225" i="26"/>
  <c r="F225" i="26"/>
  <c r="I225" i="26"/>
  <c r="K225" i="26"/>
  <c r="M225" i="26"/>
  <c r="O225" i="26"/>
  <c r="Q225" i="26"/>
  <c r="S225" i="26"/>
  <c r="U225" i="26"/>
  <c r="W225" i="26"/>
  <c r="Y225" i="26"/>
  <c r="AA225" i="26"/>
  <c r="AC225" i="26"/>
  <c r="AE225" i="26"/>
  <c r="AG225" i="26"/>
  <c r="AK225" i="26"/>
  <c r="AM225" i="26"/>
  <c r="B39" i="26" l="1"/>
  <c r="C39" i="26"/>
  <c r="F39" i="26"/>
  <c r="I39" i="26"/>
  <c r="K39" i="26"/>
  <c r="M39" i="26"/>
  <c r="Q39" i="26"/>
  <c r="S39" i="26"/>
  <c r="U39" i="26"/>
  <c r="W39" i="26"/>
  <c r="Y39" i="26"/>
  <c r="AA39" i="26"/>
  <c r="AC39" i="26"/>
  <c r="AE39" i="26"/>
  <c r="AI39" i="26"/>
  <c r="AK39" i="26"/>
  <c r="AM39" i="26"/>
  <c r="AO39" i="26"/>
  <c r="B40" i="26"/>
  <c r="C40" i="26"/>
  <c r="F40" i="26"/>
  <c r="I40" i="26"/>
  <c r="K40" i="26"/>
  <c r="M40" i="26"/>
  <c r="O40" i="26"/>
  <c r="Q40" i="26"/>
  <c r="S40" i="26"/>
  <c r="U40" i="26"/>
  <c r="W40" i="26"/>
  <c r="Y40" i="26"/>
  <c r="AA40" i="26"/>
  <c r="AC40" i="26"/>
  <c r="AE40" i="26"/>
  <c r="AI40" i="26"/>
  <c r="AK40" i="26"/>
  <c r="AM40" i="26"/>
  <c r="AO40" i="26"/>
  <c r="B41" i="26"/>
  <c r="C41" i="26"/>
  <c r="F41" i="26"/>
  <c r="I41" i="26"/>
  <c r="K41" i="26"/>
  <c r="M41" i="26"/>
  <c r="O41" i="26"/>
  <c r="Q41" i="26"/>
  <c r="S41" i="26"/>
  <c r="U41" i="26"/>
  <c r="W41" i="26"/>
  <c r="AA41" i="26"/>
  <c r="AC41" i="26"/>
  <c r="AE41" i="26"/>
  <c r="AI41" i="26"/>
  <c r="AK41" i="26"/>
  <c r="AM41" i="26"/>
  <c r="AO41" i="26"/>
  <c r="B42" i="26"/>
  <c r="C42" i="26"/>
  <c r="F42" i="26"/>
  <c r="I42" i="26"/>
  <c r="K42" i="26"/>
  <c r="M42" i="26"/>
  <c r="O42" i="26"/>
  <c r="Q42" i="26"/>
  <c r="S42" i="26"/>
  <c r="U42" i="26"/>
  <c r="W42" i="26"/>
  <c r="Y42" i="26"/>
  <c r="AA42" i="26"/>
  <c r="AC42" i="26"/>
  <c r="AE42" i="26"/>
  <c r="AG42" i="26"/>
  <c r="AI42" i="26"/>
  <c r="AK42" i="26"/>
  <c r="B43" i="26"/>
  <c r="C43" i="26"/>
  <c r="F43" i="26"/>
  <c r="I43" i="26"/>
  <c r="K43" i="26"/>
  <c r="M43" i="26"/>
  <c r="Q43" i="26"/>
  <c r="S43" i="26"/>
  <c r="U43" i="26"/>
  <c r="W43" i="26"/>
  <c r="Y43" i="26"/>
  <c r="AA43" i="26"/>
  <c r="AC43" i="26"/>
  <c r="AE43" i="26"/>
  <c r="AG43" i="26"/>
  <c r="AK43" i="26"/>
  <c r="AM43" i="26"/>
  <c r="AO43" i="26"/>
  <c r="B44" i="26"/>
  <c r="C44" i="26"/>
  <c r="F44" i="26"/>
  <c r="I44" i="26"/>
  <c r="K44" i="26"/>
  <c r="O44" i="26"/>
  <c r="Q44" i="26"/>
  <c r="S44" i="26"/>
  <c r="U44" i="26"/>
  <c r="W44" i="26"/>
  <c r="Y44" i="26"/>
  <c r="AA44" i="26"/>
  <c r="AC44" i="26"/>
  <c r="AE44" i="26"/>
  <c r="AG44" i="26"/>
  <c r="AI44" i="26"/>
  <c r="AK44" i="26"/>
  <c r="AO44" i="26"/>
  <c r="B45" i="26"/>
  <c r="C45" i="26"/>
  <c r="F45" i="26"/>
  <c r="I45" i="26"/>
  <c r="M45" i="26"/>
  <c r="O45" i="26"/>
  <c r="Q45" i="26"/>
  <c r="S45" i="26"/>
  <c r="U45" i="26"/>
  <c r="W45" i="26"/>
  <c r="Y45" i="26"/>
  <c r="AA45" i="26"/>
  <c r="AC45" i="26"/>
  <c r="AE45" i="26"/>
  <c r="AI45" i="26"/>
  <c r="AK45" i="26"/>
  <c r="AM45" i="26"/>
  <c r="AO45" i="26"/>
  <c r="B46" i="26"/>
  <c r="C46" i="26"/>
  <c r="F46" i="26"/>
  <c r="I46" i="26"/>
  <c r="K46" i="26"/>
  <c r="M46" i="26"/>
  <c r="O46" i="26"/>
  <c r="Q46" i="26"/>
  <c r="S46" i="26"/>
  <c r="U46" i="26"/>
  <c r="W46" i="26"/>
  <c r="Y46" i="26"/>
  <c r="AA46" i="26"/>
  <c r="AC46" i="26"/>
  <c r="AE46" i="26"/>
  <c r="AI46" i="26"/>
  <c r="AK46" i="26"/>
  <c r="AO46" i="26"/>
  <c r="B47" i="26"/>
  <c r="C47" i="26"/>
  <c r="F47" i="26"/>
  <c r="I47" i="26"/>
  <c r="K47" i="26"/>
  <c r="M47" i="26"/>
  <c r="O47" i="26"/>
  <c r="Q47" i="26"/>
  <c r="S47" i="26"/>
  <c r="U47" i="26"/>
  <c r="W47" i="26"/>
  <c r="Y47" i="26"/>
  <c r="AA47" i="26"/>
  <c r="AC47" i="26"/>
  <c r="AE47" i="26"/>
  <c r="AI47" i="26"/>
  <c r="AK47" i="26"/>
  <c r="AM47" i="26"/>
  <c r="AO47" i="26"/>
  <c r="B48" i="26"/>
  <c r="C48" i="26"/>
  <c r="F48" i="26"/>
  <c r="I48" i="26"/>
  <c r="K48" i="26"/>
  <c r="M48" i="26"/>
  <c r="O48" i="26"/>
  <c r="Q48" i="26"/>
  <c r="S48" i="26"/>
  <c r="W48" i="26"/>
  <c r="Y48" i="26"/>
  <c r="AA48" i="26"/>
  <c r="AC48" i="26"/>
  <c r="AE48" i="26"/>
  <c r="AI48" i="26"/>
  <c r="AK48" i="26"/>
  <c r="AM48" i="26"/>
  <c r="AO48" i="26"/>
  <c r="B49" i="26"/>
  <c r="C49" i="26"/>
  <c r="F49" i="26"/>
  <c r="I49" i="26"/>
  <c r="K49" i="26"/>
  <c r="M49" i="26"/>
  <c r="O49" i="26"/>
  <c r="Q49" i="26"/>
  <c r="S49" i="26"/>
  <c r="U49" i="26"/>
  <c r="W49" i="26"/>
  <c r="Y49" i="26"/>
  <c r="AA49" i="26"/>
  <c r="AC49" i="26"/>
  <c r="AE49" i="26"/>
  <c r="AG49" i="26"/>
  <c r="AK49" i="26"/>
  <c r="AO49" i="26"/>
  <c r="B50" i="26"/>
  <c r="C50" i="26"/>
  <c r="F50" i="26"/>
  <c r="I50" i="26"/>
  <c r="K50" i="26"/>
  <c r="M50" i="26"/>
  <c r="S50" i="26"/>
  <c r="U50" i="26"/>
  <c r="W50" i="26"/>
  <c r="Y50" i="26"/>
  <c r="AA50" i="26"/>
  <c r="AC50" i="26"/>
  <c r="AE50" i="26"/>
  <c r="AG50" i="26"/>
  <c r="AI50" i="26"/>
  <c r="AK50" i="26"/>
  <c r="AO50" i="26"/>
  <c r="B51" i="26"/>
  <c r="C51" i="26"/>
  <c r="F51" i="26"/>
  <c r="I51" i="26"/>
  <c r="K51" i="26"/>
  <c r="M51" i="26"/>
  <c r="O51" i="26"/>
  <c r="Q51" i="26"/>
  <c r="S51" i="26"/>
  <c r="U51" i="26"/>
  <c r="W51" i="26"/>
  <c r="AA51" i="26"/>
  <c r="AC51" i="26"/>
  <c r="AE51" i="26"/>
  <c r="AG51" i="26"/>
  <c r="AI51" i="26"/>
  <c r="AK51" i="26"/>
  <c r="AO51" i="26"/>
  <c r="B52" i="26"/>
  <c r="C52" i="26"/>
  <c r="F52" i="26"/>
  <c r="I52" i="26"/>
  <c r="K52" i="26"/>
  <c r="M52" i="26"/>
  <c r="O52" i="26"/>
  <c r="Q52" i="26"/>
  <c r="S52" i="26"/>
  <c r="U52" i="26"/>
  <c r="W52" i="26"/>
  <c r="Y52" i="26"/>
  <c r="AA52" i="26"/>
  <c r="AC52" i="26"/>
  <c r="AE52" i="26"/>
  <c r="AK52" i="26"/>
  <c r="AM52" i="26"/>
  <c r="AO52" i="26"/>
  <c r="B53" i="26"/>
  <c r="C53" i="26"/>
  <c r="F53" i="26"/>
  <c r="I53" i="26"/>
  <c r="K53" i="26"/>
  <c r="M53" i="26"/>
  <c r="Q53" i="26"/>
  <c r="S53" i="26"/>
  <c r="U53" i="26"/>
  <c r="W53" i="26"/>
  <c r="Y53" i="26"/>
  <c r="AA53" i="26"/>
  <c r="AC53" i="26"/>
  <c r="AE53" i="26"/>
  <c r="AI53" i="26"/>
  <c r="AK53" i="26"/>
  <c r="AM53" i="26"/>
  <c r="AO53" i="26"/>
  <c r="B54" i="26"/>
  <c r="C54" i="26"/>
  <c r="F54" i="26"/>
  <c r="I54" i="26"/>
  <c r="K54" i="26"/>
  <c r="M54" i="26"/>
  <c r="O54" i="26"/>
  <c r="Q54" i="26"/>
  <c r="S54" i="26"/>
  <c r="U54" i="26"/>
  <c r="W54" i="26"/>
  <c r="Y54" i="26"/>
  <c r="AA54" i="26"/>
  <c r="AC54" i="26"/>
  <c r="AE54" i="26"/>
  <c r="AI54" i="26"/>
  <c r="AK54" i="26"/>
  <c r="AM54" i="26"/>
  <c r="AO54" i="26"/>
  <c r="B55" i="26"/>
  <c r="C55" i="26"/>
  <c r="F55" i="26"/>
  <c r="I55" i="26"/>
  <c r="K55" i="26"/>
  <c r="M55" i="26"/>
  <c r="O55" i="26"/>
  <c r="Q55" i="26"/>
  <c r="S55" i="26"/>
  <c r="U55" i="26"/>
  <c r="W55" i="26"/>
  <c r="AA55" i="26"/>
  <c r="AC55" i="26"/>
  <c r="AE55" i="26"/>
  <c r="AI55" i="26"/>
  <c r="AK55" i="26"/>
  <c r="AM55" i="26"/>
  <c r="AO55" i="26"/>
  <c r="B56" i="26"/>
  <c r="C56" i="26"/>
  <c r="F56" i="26"/>
  <c r="I56" i="26"/>
  <c r="K56" i="26"/>
  <c r="M56" i="26"/>
  <c r="Q56" i="26"/>
  <c r="S56" i="26"/>
  <c r="W56" i="26"/>
  <c r="Y56" i="26"/>
  <c r="AA56" i="26"/>
  <c r="AC56" i="26"/>
  <c r="AE56" i="26"/>
  <c r="AG56" i="26"/>
  <c r="AK56" i="26"/>
  <c r="AO56" i="26"/>
  <c r="B57" i="26"/>
  <c r="C57" i="26"/>
  <c r="F57" i="26"/>
  <c r="I57" i="26"/>
  <c r="K57" i="26"/>
  <c r="M57" i="26"/>
  <c r="O57" i="26"/>
  <c r="Q57" i="26"/>
  <c r="S57" i="26"/>
  <c r="U57" i="26"/>
  <c r="W57" i="26"/>
  <c r="Y57" i="26"/>
  <c r="AA57" i="26"/>
  <c r="AC57" i="26"/>
  <c r="AE57" i="26"/>
  <c r="AG57" i="26"/>
  <c r="AK57" i="26"/>
  <c r="AM57" i="26"/>
  <c r="AO57" i="26"/>
  <c r="B58" i="26"/>
  <c r="C58" i="26"/>
  <c r="F58" i="26"/>
  <c r="I58" i="26"/>
  <c r="K58" i="26"/>
  <c r="M58" i="26"/>
  <c r="O58" i="26"/>
  <c r="Q58" i="26"/>
  <c r="S58" i="26"/>
  <c r="U58" i="26"/>
  <c r="W58" i="26"/>
  <c r="Y58" i="26"/>
  <c r="AA58" i="26"/>
  <c r="AC58" i="26"/>
  <c r="AE58" i="26"/>
  <c r="AG58" i="26"/>
  <c r="AK58" i="26"/>
  <c r="AM58" i="26"/>
  <c r="B59" i="26"/>
  <c r="C59" i="26"/>
  <c r="F59" i="26"/>
  <c r="I59" i="26"/>
  <c r="K59" i="26"/>
  <c r="M59" i="26"/>
  <c r="O59" i="26"/>
  <c r="Q59" i="26"/>
  <c r="S59" i="26"/>
  <c r="U59" i="26"/>
  <c r="W59" i="26"/>
  <c r="Y59" i="26"/>
  <c r="AA59" i="26"/>
  <c r="AC59" i="26"/>
  <c r="AE59" i="26"/>
  <c r="AI59" i="26"/>
  <c r="AK59" i="26"/>
  <c r="AO59" i="26"/>
  <c r="B60" i="26"/>
  <c r="C60" i="26"/>
  <c r="F60" i="26"/>
  <c r="I60" i="26"/>
  <c r="K60" i="26"/>
  <c r="M60" i="26"/>
  <c r="Q60" i="26"/>
  <c r="S60" i="26"/>
  <c r="U60" i="26"/>
  <c r="W60" i="26"/>
  <c r="Y60" i="26"/>
  <c r="AA60" i="26"/>
  <c r="AC60" i="26"/>
  <c r="AE60" i="26"/>
  <c r="AI60" i="26"/>
  <c r="AK60" i="26"/>
  <c r="AM60" i="26"/>
  <c r="AO60" i="26"/>
  <c r="B61" i="26"/>
  <c r="C61" i="26"/>
  <c r="F61" i="26"/>
  <c r="I61" i="26"/>
  <c r="K61" i="26"/>
  <c r="M61" i="26"/>
  <c r="O61" i="26"/>
  <c r="Q61" i="26"/>
  <c r="S61" i="26"/>
  <c r="U61" i="26"/>
  <c r="W61" i="26"/>
  <c r="Y61" i="26"/>
  <c r="AA61" i="26"/>
  <c r="AC61" i="26"/>
  <c r="AE61" i="26"/>
  <c r="AI61" i="26"/>
  <c r="AK61" i="26"/>
  <c r="AM61" i="26"/>
  <c r="AO61" i="26"/>
  <c r="B62" i="26"/>
  <c r="C62" i="26"/>
  <c r="F62" i="26"/>
  <c r="I62" i="26"/>
  <c r="K62" i="26"/>
  <c r="M62" i="26"/>
  <c r="O62" i="26"/>
  <c r="Q62" i="26"/>
  <c r="S62" i="26"/>
  <c r="W62" i="26"/>
  <c r="Y62" i="26"/>
  <c r="AA62" i="26"/>
  <c r="AC62" i="26"/>
  <c r="AE62" i="26"/>
  <c r="AI62" i="26"/>
  <c r="AK62" i="26"/>
  <c r="AM62" i="26"/>
  <c r="AO62" i="26"/>
  <c r="B63" i="26"/>
  <c r="C63" i="26"/>
  <c r="F63" i="26"/>
  <c r="I63" i="26"/>
  <c r="K63" i="26"/>
  <c r="M63" i="26"/>
  <c r="O63" i="26"/>
  <c r="Q63" i="26"/>
  <c r="S63" i="26"/>
  <c r="U63" i="26"/>
  <c r="W63" i="26"/>
  <c r="Y63" i="26"/>
  <c r="AA63" i="26"/>
  <c r="AC63" i="26"/>
  <c r="AE63" i="26"/>
  <c r="AG63" i="26"/>
  <c r="AK63" i="26"/>
  <c r="AO63" i="26"/>
  <c r="B64" i="26"/>
  <c r="C64" i="26"/>
  <c r="F64" i="26"/>
  <c r="I64" i="26"/>
  <c r="K64" i="26"/>
  <c r="Q64" i="26"/>
  <c r="S64" i="26"/>
  <c r="U64" i="26"/>
  <c r="W64" i="26"/>
  <c r="Y64" i="26"/>
  <c r="AC64" i="26"/>
  <c r="AE64" i="26"/>
  <c r="AG64" i="26"/>
  <c r="AK64" i="26"/>
  <c r="AO64" i="26"/>
  <c r="B65" i="26"/>
  <c r="C65" i="26"/>
  <c r="F65" i="26"/>
  <c r="I65" i="26"/>
  <c r="K65" i="26"/>
  <c r="M65" i="26"/>
  <c r="Q65" i="26"/>
  <c r="S65" i="26"/>
  <c r="U65" i="26"/>
  <c r="AA65" i="26"/>
  <c r="AC65" i="26"/>
  <c r="AE65" i="26"/>
  <c r="AG65" i="26"/>
  <c r="AI65" i="26"/>
  <c r="AK65" i="26"/>
  <c r="AM65" i="26"/>
  <c r="AO65" i="26"/>
  <c r="B66" i="26"/>
  <c r="C66" i="26"/>
  <c r="F66" i="26"/>
  <c r="I66" i="26"/>
  <c r="K66" i="26"/>
  <c r="M66" i="26"/>
  <c r="Q66" i="26"/>
  <c r="S66" i="26"/>
  <c r="W66" i="26"/>
  <c r="Y66" i="26"/>
  <c r="AA66" i="26"/>
  <c r="AC66" i="26"/>
  <c r="AE66" i="26"/>
  <c r="AI66" i="26"/>
  <c r="AK66" i="26"/>
  <c r="AM66" i="26"/>
  <c r="AO66" i="26"/>
  <c r="B67" i="26"/>
  <c r="C67" i="26"/>
  <c r="F67" i="26"/>
  <c r="I67" i="26"/>
  <c r="K67" i="26"/>
  <c r="M67" i="26"/>
  <c r="Q67" i="26"/>
  <c r="S67" i="26"/>
  <c r="W67" i="26"/>
  <c r="Y67" i="26"/>
  <c r="AA67" i="26"/>
  <c r="AC67" i="26"/>
  <c r="AE67" i="26"/>
  <c r="AI67" i="26"/>
  <c r="AK67" i="26"/>
  <c r="AM67" i="26"/>
  <c r="AO67" i="26"/>
  <c r="B68" i="26"/>
  <c r="C68" i="26"/>
  <c r="F68" i="26"/>
  <c r="I68" i="26"/>
  <c r="K68" i="26"/>
  <c r="M68" i="26"/>
  <c r="Q68" i="26"/>
  <c r="S68" i="26"/>
  <c r="U68" i="26"/>
  <c r="W68" i="26"/>
  <c r="Y68" i="26"/>
  <c r="AA68" i="26"/>
  <c r="AC68" i="26"/>
  <c r="AE68" i="26"/>
  <c r="AI68" i="26"/>
  <c r="AK68" i="26"/>
  <c r="AM68" i="26"/>
  <c r="AO68" i="26"/>
  <c r="B69" i="26"/>
  <c r="C69" i="26"/>
  <c r="F69" i="26"/>
  <c r="I69" i="26"/>
  <c r="K69" i="26"/>
  <c r="M69" i="26"/>
  <c r="Q69" i="26"/>
  <c r="S69" i="26"/>
  <c r="U69" i="26"/>
  <c r="W69" i="26"/>
  <c r="AA69" i="26"/>
  <c r="AC69" i="26"/>
  <c r="AE69" i="26"/>
  <c r="AI69" i="26"/>
  <c r="AK69" i="26"/>
  <c r="AM69" i="26"/>
  <c r="AO69" i="26"/>
  <c r="B70" i="26"/>
  <c r="C70" i="26"/>
  <c r="F70" i="26"/>
  <c r="I70" i="26"/>
  <c r="K70" i="26"/>
  <c r="M70" i="26"/>
  <c r="Q70" i="26"/>
  <c r="U70" i="26"/>
  <c r="W70" i="26"/>
  <c r="Y70" i="26"/>
  <c r="AA70" i="26"/>
  <c r="AC70" i="26"/>
  <c r="AE70" i="26"/>
  <c r="AG70" i="26"/>
  <c r="AI70" i="26"/>
  <c r="AK70" i="26"/>
  <c r="AO70" i="26"/>
  <c r="B71" i="26"/>
  <c r="C71" i="26"/>
  <c r="F71" i="26"/>
  <c r="I71" i="26"/>
  <c r="K71" i="26"/>
  <c r="M71" i="26"/>
  <c r="Q71" i="26"/>
  <c r="S71" i="26"/>
  <c r="W71" i="26"/>
  <c r="Y71" i="26"/>
  <c r="AA71" i="26"/>
  <c r="AC71" i="26"/>
  <c r="AE71" i="26"/>
  <c r="AG71" i="26"/>
  <c r="AI71" i="26"/>
  <c r="AK71" i="26"/>
  <c r="AM71" i="26"/>
  <c r="AO71" i="26"/>
  <c r="B72" i="26"/>
  <c r="C72" i="26"/>
  <c r="F72" i="26"/>
  <c r="I72" i="26"/>
  <c r="K72" i="26"/>
  <c r="M72" i="26"/>
  <c r="Q72" i="26"/>
  <c r="U72" i="26"/>
  <c r="W72" i="26"/>
  <c r="AA72" i="26"/>
  <c r="AC72" i="26"/>
  <c r="AE72" i="26"/>
  <c r="AG72" i="26"/>
  <c r="AI72" i="26"/>
  <c r="AK72" i="26"/>
  <c r="AM72" i="26"/>
  <c r="AO72" i="26"/>
  <c r="B73" i="26"/>
  <c r="C73" i="26"/>
  <c r="F73" i="26"/>
  <c r="I73" i="26"/>
  <c r="K73" i="26"/>
  <c r="M73" i="26"/>
  <c r="Q73" i="26"/>
  <c r="S73" i="26"/>
  <c r="U73" i="26"/>
  <c r="W73" i="26"/>
  <c r="Y73" i="26"/>
  <c r="AA73" i="26"/>
  <c r="AC73" i="26"/>
  <c r="AE73" i="26"/>
  <c r="AI73" i="26"/>
  <c r="AK73" i="26"/>
  <c r="AO73" i="26"/>
  <c r="B74" i="26"/>
  <c r="C74" i="26"/>
  <c r="F74" i="26"/>
  <c r="I74" i="26"/>
  <c r="K74" i="26"/>
  <c r="M74" i="26"/>
  <c r="Q74" i="26"/>
  <c r="S74" i="26"/>
  <c r="U74" i="26"/>
  <c r="W74" i="26"/>
  <c r="Y74" i="26"/>
  <c r="AA74" i="26"/>
  <c r="AC74" i="26"/>
  <c r="AE74" i="26"/>
  <c r="AI74" i="26"/>
  <c r="AK74" i="26"/>
  <c r="AO74" i="26"/>
  <c r="B75" i="26"/>
  <c r="C75" i="26"/>
  <c r="F75" i="26"/>
  <c r="I75" i="26"/>
  <c r="K75" i="26"/>
  <c r="M75" i="26"/>
  <c r="Q75" i="26"/>
  <c r="S75" i="26"/>
  <c r="U75" i="26"/>
  <c r="W75" i="26"/>
  <c r="Y75" i="26"/>
  <c r="AA75" i="26"/>
  <c r="AC75" i="26"/>
  <c r="AE75" i="26"/>
  <c r="AI75" i="26"/>
  <c r="AK75" i="26"/>
  <c r="AM75" i="26"/>
  <c r="AO75" i="26"/>
  <c r="B76" i="26"/>
  <c r="C76" i="26"/>
  <c r="F76" i="26"/>
  <c r="I76" i="26"/>
  <c r="K76" i="26"/>
  <c r="M76" i="26"/>
  <c r="Q76" i="26"/>
  <c r="S76" i="26"/>
  <c r="W76" i="26"/>
  <c r="Y76" i="26"/>
  <c r="AA76" i="26"/>
  <c r="AC76" i="26"/>
  <c r="AE76" i="26"/>
  <c r="AI76" i="26"/>
  <c r="AK76" i="26"/>
  <c r="AM76" i="26"/>
  <c r="AO76" i="26"/>
  <c r="B77" i="26"/>
  <c r="C77" i="26"/>
  <c r="F77" i="26"/>
  <c r="I77" i="26"/>
  <c r="K77" i="26"/>
  <c r="M77" i="26"/>
  <c r="Q77" i="26"/>
  <c r="S77" i="26"/>
  <c r="U77" i="26"/>
  <c r="W77" i="26"/>
  <c r="Y77" i="26"/>
  <c r="AA77" i="26"/>
  <c r="AC77" i="26"/>
  <c r="AE77" i="26"/>
  <c r="AG77" i="26"/>
  <c r="AI77" i="26"/>
  <c r="AK77" i="26"/>
  <c r="B78" i="26"/>
  <c r="C78" i="26"/>
  <c r="F78" i="26"/>
  <c r="I78" i="26"/>
  <c r="M78" i="26"/>
  <c r="Q78" i="26"/>
  <c r="S78" i="26"/>
  <c r="U78" i="26"/>
  <c r="W78" i="26"/>
  <c r="Y78" i="26"/>
  <c r="AA78" i="26"/>
  <c r="AC78" i="26"/>
  <c r="AE78" i="26"/>
  <c r="AG78" i="26"/>
  <c r="AI78" i="26"/>
  <c r="AK78" i="26"/>
  <c r="B79" i="26"/>
  <c r="C79" i="26"/>
  <c r="F79" i="26"/>
  <c r="I79" i="26"/>
  <c r="K79" i="26"/>
  <c r="Q79" i="26"/>
  <c r="S79" i="26"/>
  <c r="U79" i="26"/>
  <c r="W79" i="26"/>
  <c r="Y79" i="26"/>
  <c r="AA79" i="26"/>
  <c r="AC79" i="26"/>
  <c r="AE79" i="26"/>
  <c r="AG79" i="26"/>
  <c r="AK79" i="26"/>
  <c r="AM79" i="26"/>
  <c r="AO79" i="26"/>
  <c r="B80" i="26"/>
  <c r="C80" i="26"/>
  <c r="F80" i="26"/>
  <c r="I80" i="26"/>
  <c r="K80" i="26"/>
  <c r="M80" i="26"/>
  <c r="Q80" i="26"/>
  <c r="S80" i="26"/>
  <c r="U80" i="26"/>
  <c r="W80" i="26"/>
  <c r="AA80" i="26"/>
  <c r="AC80" i="26"/>
  <c r="AE80" i="26"/>
  <c r="AI80" i="26"/>
  <c r="AK80" i="26"/>
  <c r="AM80" i="26"/>
  <c r="AO80" i="26"/>
  <c r="B81" i="26"/>
  <c r="C81" i="26"/>
  <c r="F81" i="26"/>
  <c r="I81" i="26"/>
  <c r="K81" i="26"/>
  <c r="M81" i="26"/>
  <c r="Q81" i="26"/>
  <c r="S81" i="26"/>
  <c r="U81" i="26"/>
  <c r="W81" i="26"/>
  <c r="Y81" i="26"/>
  <c r="AA81" i="26"/>
  <c r="AC81" i="26"/>
  <c r="AE81" i="26"/>
  <c r="AI81" i="26"/>
  <c r="AM81" i="26"/>
  <c r="AO81" i="26"/>
  <c r="B82" i="26"/>
  <c r="C82" i="26"/>
  <c r="F82" i="26"/>
  <c r="I82" i="26"/>
  <c r="K82" i="26"/>
  <c r="M82" i="26"/>
  <c r="Q82" i="26"/>
  <c r="S82" i="26"/>
  <c r="U82" i="26"/>
  <c r="W82" i="26"/>
  <c r="Y82" i="26"/>
  <c r="AA82" i="26"/>
  <c r="AC82" i="26"/>
  <c r="AE82" i="26"/>
  <c r="AI82" i="26"/>
  <c r="AK82" i="26"/>
  <c r="AM82" i="26"/>
  <c r="AO82" i="26"/>
  <c r="B83" i="26"/>
  <c r="C83" i="26"/>
  <c r="F83" i="26"/>
  <c r="I83" i="26"/>
  <c r="K83" i="26"/>
  <c r="M83" i="26"/>
  <c r="O83" i="26"/>
  <c r="Q83" i="26"/>
  <c r="S83" i="26"/>
  <c r="U83" i="26"/>
  <c r="W83" i="26"/>
  <c r="AA83" i="26"/>
  <c r="AC83" i="26"/>
  <c r="AE83" i="26"/>
  <c r="AI83" i="26"/>
  <c r="AK83" i="26"/>
  <c r="AM83" i="26"/>
  <c r="AO83" i="26"/>
  <c r="B84" i="26"/>
  <c r="C84" i="26"/>
  <c r="F84" i="26"/>
  <c r="I84" i="26"/>
  <c r="K84" i="26"/>
  <c r="M84" i="26"/>
  <c r="Q84" i="26"/>
  <c r="S84" i="26"/>
  <c r="U84" i="26"/>
  <c r="W84" i="26"/>
  <c r="Y84" i="26"/>
  <c r="AA84" i="26"/>
  <c r="AC84" i="26"/>
  <c r="AE84" i="26"/>
  <c r="AG84" i="26"/>
  <c r="AK84" i="26"/>
  <c r="AM84" i="26"/>
  <c r="AO84" i="26"/>
  <c r="B85" i="26"/>
  <c r="C85" i="26"/>
  <c r="F85" i="26"/>
  <c r="I85" i="26"/>
  <c r="K85" i="26"/>
  <c r="M85" i="26"/>
  <c r="Q85" i="26"/>
  <c r="S85" i="26"/>
  <c r="U85" i="26"/>
  <c r="W85" i="26"/>
  <c r="Y85" i="26"/>
  <c r="AA85" i="26"/>
  <c r="AC85" i="26"/>
  <c r="AE85" i="26"/>
  <c r="AG85" i="26"/>
  <c r="AK85" i="26"/>
  <c r="AM85" i="26"/>
  <c r="AO85" i="26"/>
  <c r="B86" i="26"/>
  <c r="C86" i="26"/>
  <c r="F86" i="26"/>
  <c r="I86" i="26"/>
  <c r="K86" i="26"/>
  <c r="M86" i="26"/>
  <c r="O86" i="26"/>
  <c r="Q86" i="26"/>
  <c r="S86" i="26"/>
  <c r="W86" i="26"/>
  <c r="AA86" i="26"/>
  <c r="AC86" i="26"/>
  <c r="AE86" i="26"/>
  <c r="AG86" i="26"/>
  <c r="AK86" i="26"/>
  <c r="AM86" i="26"/>
  <c r="AO86" i="26"/>
  <c r="B87" i="26"/>
  <c r="C87" i="26"/>
  <c r="F87" i="26"/>
  <c r="I87" i="26"/>
  <c r="M87" i="26"/>
  <c r="O87" i="26"/>
  <c r="Q87" i="26"/>
  <c r="S87" i="26"/>
  <c r="U87" i="26"/>
  <c r="Y87" i="26"/>
  <c r="AA87" i="26"/>
  <c r="AC87" i="26"/>
  <c r="AE87" i="26"/>
  <c r="AI87" i="26"/>
  <c r="AK87" i="26"/>
  <c r="AM87" i="26"/>
  <c r="AO87" i="26"/>
  <c r="B88" i="26"/>
  <c r="C88" i="26"/>
  <c r="F88" i="26"/>
  <c r="I88" i="26"/>
  <c r="K88" i="26"/>
  <c r="M88" i="26"/>
  <c r="O88" i="26"/>
  <c r="Q88" i="26"/>
  <c r="S88" i="26"/>
  <c r="U88" i="26"/>
  <c r="W88" i="26"/>
  <c r="Y88" i="26"/>
  <c r="AA88" i="26"/>
  <c r="AC88" i="26"/>
  <c r="AE88" i="26"/>
  <c r="AI88" i="26"/>
  <c r="AM88" i="26"/>
  <c r="AO88" i="26"/>
  <c r="B89" i="26"/>
  <c r="C89" i="26"/>
  <c r="F89" i="26"/>
  <c r="I89" i="26"/>
  <c r="K89" i="26"/>
  <c r="M89" i="26"/>
  <c r="O89" i="26"/>
  <c r="Q89" i="26"/>
  <c r="S89" i="26"/>
  <c r="U89" i="26"/>
  <c r="W89" i="26"/>
  <c r="Y89" i="26"/>
  <c r="AA89" i="26"/>
  <c r="AC89" i="26"/>
  <c r="AE89" i="26"/>
  <c r="AI89" i="26"/>
  <c r="AK89" i="26"/>
  <c r="AM89" i="26"/>
  <c r="AO89" i="26"/>
  <c r="B90" i="26"/>
  <c r="C90" i="26"/>
  <c r="F90" i="26"/>
  <c r="I90" i="26"/>
  <c r="K90" i="26"/>
  <c r="M90" i="26"/>
  <c r="O90" i="26"/>
  <c r="Q90" i="26"/>
  <c r="S90" i="26"/>
  <c r="W90" i="26"/>
  <c r="Y90" i="26"/>
  <c r="AA90" i="26"/>
  <c r="AC90" i="26"/>
  <c r="AE90" i="26"/>
  <c r="AK90" i="26"/>
  <c r="AM90" i="26"/>
  <c r="AO90" i="26"/>
  <c r="B91" i="26"/>
  <c r="C91" i="26"/>
  <c r="F91" i="26"/>
  <c r="I91" i="26"/>
  <c r="K91" i="26"/>
  <c r="M91" i="26"/>
  <c r="O91" i="26"/>
  <c r="Q91" i="26"/>
  <c r="S91" i="26"/>
  <c r="U91" i="26"/>
  <c r="Y91" i="26"/>
  <c r="AA91" i="26"/>
  <c r="AC91" i="26"/>
  <c r="AE91" i="26"/>
  <c r="AG91" i="26"/>
  <c r="AI91" i="26"/>
  <c r="AM91" i="26"/>
  <c r="AO91" i="26"/>
  <c r="B92" i="26"/>
  <c r="C92" i="26"/>
  <c r="F92" i="26"/>
  <c r="I92" i="26"/>
  <c r="K92" i="26"/>
  <c r="M92" i="26"/>
  <c r="Q92" i="26"/>
  <c r="S92" i="26"/>
  <c r="U92" i="26"/>
  <c r="W92" i="26"/>
  <c r="Y92" i="26"/>
  <c r="AA92" i="26"/>
  <c r="AC92" i="26"/>
  <c r="AE92" i="26"/>
  <c r="AG92" i="26"/>
  <c r="AI92" i="26"/>
  <c r="AK92" i="26"/>
  <c r="AM92" i="26"/>
  <c r="B93" i="26"/>
  <c r="C93" i="26"/>
  <c r="F93" i="26"/>
  <c r="I93" i="26"/>
  <c r="K93" i="26"/>
  <c r="O93" i="26"/>
  <c r="Q93" i="26"/>
  <c r="S93" i="26"/>
  <c r="U93" i="26"/>
  <c r="W93" i="26"/>
  <c r="Y93" i="26"/>
  <c r="AA93" i="26"/>
  <c r="AC93" i="26"/>
  <c r="AE93" i="26"/>
  <c r="AG93" i="26"/>
  <c r="AI93" i="26"/>
  <c r="AK93" i="26"/>
  <c r="AO93" i="26"/>
  <c r="B94" i="26"/>
  <c r="C94" i="26"/>
  <c r="F94" i="26"/>
  <c r="I94" i="26"/>
  <c r="K94" i="26"/>
  <c r="M94" i="26"/>
  <c r="O94" i="26"/>
  <c r="S94" i="26"/>
  <c r="U94" i="26"/>
  <c r="W94" i="26"/>
  <c r="Y94" i="26"/>
  <c r="AA94" i="26"/>
  <c r="AC94" i="26"/>
  <c r="AE94" i="26"/>
  <c r="AI94" i="26"/>
  <c r="AK94" i="26"/>
  <c r="AM94" i="26"/>
  <c r="AO94" i="26"/>
  <c r="B95" i="26"/>
  <c r="C95" i="26"/>
  <c r="F95" i="26"/>
  <c r="I95" i="26"/>
  <c r="K95" i="26"/>
  <c r="M95" i="26"/>
  <c r="O95" i="26"/>
  <c r="Q95" i="26"/>
  <c r="S95" i="26"/>
  <c r="U95" i="26"/>
  <c r="W95" i="26"/>
  <c r="Y95" i="26"/>
  <c r="AA95" i="26"/>
  <c r="AC95" i="26"/>
  <c r="AE95" i="26"/>
  <c r="AI95" i="26"/>
  <c r="AM95" i="26"/>
  <c r="AO95" i="26"/>
  <c r="B96" i="26"/>
  <c r="C96" i="26"/>
  <c r="F96" i="26"/>
  <c r="I96" i="26"/>
  <c r="K96" i="26"/>
  <c r="M96" i="26"/>
  <c r="O96" i="26"/>
  <c r="Q96" i="26"/>
  <c r="S96" i="26"/>
  <c r="U96" i="26"/>
  <c r="W96" i="26"/>
  <c r="Y96" i="26"/>
  <c r="AA96" i="26"/>
  <c r="AC96" i="26"/>
  <c r="AE96" i="26"/>
  <c r="AI96" i="26"/>
  <c r="AK96" i="26"/>
  <c r="AM96" i="26"/>
  <c r="AO96" i="26"/>
  <c r="B97" i="26"/>
  <c r="C97" i="26"/>
  <c r="F97" i="26"/>
  <c r="I97" i="26"/>
  <c r="K97" i="26"/>
  <c r="M97" i="26"/>
  <c r="O97" i="26"/>
  <c r="Q97" i="26"/>
  <c r="S97" i="26"/>
  <c r="U97" i="26"/>
  <c r="W97" i="26"/>
  <c r="Y97" i="26"/>
  <c r="AA97" i="26"/>
  <c r="AC97" i="26"/>
  <c r="AE97" i="26"/>
  <c r="AI97" i="26"/>
  <c r="AK97" i="26"/>
  <c r="AO97" i="26"/>
  <c r="B98" i="26"/>
  <c r="C98" i="26"/>
  <c r="F98" i="26"/>
  <c r="I98" i="26"/>
  <c r="K98" i="26"/>
  <c r="M98" i="26"/>
  <c r="O98" i="26"/>
  <c r="Q98" i="26"/>
  <c r="S98" i="26"/>
  <c r="U98" i="26"/>
  <c r="W98" i="26"/>
  <c r="Y98" i="26"/>
  <c r="AA98" i="26"/>
  <c r="AC98" i="26"/>
  <c r="AE98" i="26"/>
  <c r="AI98" i="26"/>
  <c r="AK98" i="26"/>
  <c r="AO98" i="26"/>
  <c r="B99" i="26"/>
  <c r="C99" i="26"/>
  <c r="F99" i="26"/>
  <c r="I99" i="26"/>
  <c r="K99" i="26"/>
  <c r="M99" i="26"/>
  <c r="Q99" i="26"/>
  <c r="S99" i="26"/>
  <c r="U99" i="26"/>
  <c r="W99" i="26"/>
  <c r="Y99" i="26"/>
  <c r="AA99" i="26"/>
  <c r="AE99" i="26"/>
  <c r="AG99" i="26"/>
  <c r="AI99" i="26"/>
  <c r="AK99" i="26"/>
  <c r="AM99" i="26"/>
  <c r="AO99" i="26"/>
  <c r="B100" i="26"/>
  <c r="C100" i="26"/>
  <c r="F100" i="26"/>
  <c r="I100" i="26"/>
  <c r="K100" i="26"/>
  <c r="M100" i="26"/>
  <c r="O100" i="26"/>
  <c r="Q100" i="26"/>
  <c r="S100" i="26"/>
  <c r="Y100" i="26"/>
  <c r="AA100" i="26"/>
  <c r="AC100" i="26"/>
  <c r="AE100" i="26"/>
  <c r="AG100" i="26"/>
  <c r="AI100" i="26"/>
  <c r="AK100" i="26"/>
  <c r="AM100" i="26"/>
  <c r="AO100" i="26"/>
  <c r="B101" i="26"/>
  <c r="C101" i="26"/>
  <c r="F101" i="26"/>
  <c r="I101" i="26"/>
  <c r="M101" i="26"/>
  <c r="O101" i="26"/>
  <c r="Q101" i="26"/>
  <c r="S101" i="26"/>
  <c r="U101" i="26"/>
  <c r="W101" i="26"/>
  <c r="Y101" i="26"/>
  <c r="AA101" i="26"/>
  <c r="AC101" i="26"/>
  <c r="AE101" i="26"/>
  <c r="AI101" i="26"/>
  <c r="AK101" i="26"/>
  <c r="AM101" i="26"/>
  <c r="AO101" i="26"/>
  <c r="B102" i="26"/>
  <c r="C102" i="26"/>
  <c r="F102" i="26"/>
  <c r="I102" i="26"/>
  <c r="K102" i="26"/>
  <c r="M102" i="26"/>
  <c r="O102" i="26"/>
  <c r="Q102" i="26"/>
  <c r="S102" i="26"/>
  <c r="U102" i="26"/>
  <c r="Y102" i="26"/>
  <c r="AA102" i="26"/>
  <c r="AC102" i="26"/>
  <c r="AE102" i="26"/>
  <c r="AI102" i="26"/>
  <c r="AK102" i="26"/>
  <c r="AM102" i="26"/>
  <c r="AO102" i="26"/>
  <c r="B103" i="26"/>
  <c r="C103" i="26"/>
  <c r="F103" i="26"/>
  <c r="I103" i="26"/>
  <c r="K103" i="26"/>
  <c r="M103" i="26"/>
  <c r="O103" i="26"/>
  <c r="Q103" i="26"/>
  <c r="U103" i="26"/>
  <c r="W103" i="26"/>
  <c r="Y103" i="26"/>
  <c r="AA103" i="26"/>
  <c r="AC103" i="26"/>
  <c r="AE103" i="26"/>
  <c r="AI103" i="26"/>
  <c r="AK103" i="26"/>
  <c r="AM103" i="26"/>
  <c r="AO103" i="26"/>
  <c r="B104" i="26"/>
  <c r="C104" i="26"/>
  <c r="F104" i="26"/>
  <c r="I104" i="26"/>
  <c r="K104" i="26"/>
  <c r="M104" i="26"/>
  <c r="O104" i="26"/>
  <c r="Q104" i="26"/>
  <c r="U104" i="26"/>
  <c r="W104" i="26"/>
  <c r="Y104" i="26"/>
  <c r="AA104" i="26"/>
  <c r="AC104" i="26"/>
  <c r="AE104" i="26"/>
  <c r="AG104" i="26"/>
  <c r="AI104" i="26"/>
  <c r="AK104" i="26"/>
  <c r="B105" i="26"/>
  <c r="C105" i="26"/>
  <c r="F105" i="26"/>
  <c r="I105" i="26"/>
  <c r="K105" i="26"/>
  <c r="M105" i="26"/>
  <c r="Q105" i="26"/>
  <c r="S105" i="26"/>
  <c r="U105" i="26"/>
  <c r="W105" i="26"/>
  <c r="Y105" i="26"/>
  <c r="AA105" i="26"/>
  <c r="AC105" i="26"/>
  <c r="AE105" i="26"/>
  <c r="AG105" i="26"/>
  <c r="AI105" i="26"/>
  <c r="AK105" i="26"/>
  <c r="B106" i="26"/>
  <c r="C106" i="26"/>
  <c r="F106" i="26"/>
  <c r="I106" i="26"/>
  <c r="M106" i="26"/>
  <c r="O106" i="26"/>
  <c r="Q106" i="26"/>
  <c r="S106" i="26"/>
  <c r="U106" i="26"/>
  <c r="W106" i="26"/>
  <c r="Y106" i="26"/>
  <c r="AA106" i="26"/>
  <c r="AC106" i="26"/>
  <c r="AE106" i="26"/>
  <c r="AG106" i="26"/>
  <c r="AI106" i="26"/>
  <c r="AM106" i="26"/>
  <c r="AO106" i="26"/>
  <c r="B107" i="26"/>
  <c r="C107" i="26"/>
  <c r="F107" i="26"/>
  <c r="I107" i="26"/>
  <c r="K107" i="26"/>
  <c r="M107" i="26"/>
  <c r="O107" i="26"/>
  <c r="Q107" i="26"/>
  <c r="S107" i="26"/>
  <c r="U107" i="26"/>
  <c r="W107" i="26"/>
  <c r="AA107" i="26"/>
  <c r="AC107" i="26"/>
  <c r="AE107" i="26"/>
  <c r="AG107" i="26"/>
  <c r="AI107" i="26"/>
  <c r="AK107" i="26"/>
  <c r="AO107" i="26"/>
  <c r="B108" i="26"/>
  <c r="C108" i="26"/>
  <c r="F108" i="26"/>
  <c r="I108" i="26"/>
  <c r="K108" i="26"/>
  <c r="M108" i="26"/>
  <c r="O108" i="26"/>
  <c r="Q108" i="26"/>
  <c r="S108" i="26"/>
  <c r="U108" i="26"/>
  <c r="Y108" i="26"/>
  <c r="AA108" i="26"/>
  <c r="AC108" i="26"/>
  <c r="AE108" i="26"/>
  <c r="AI108" i="26"/>
  <c r="AK108" i="26"/>
  <c r="AM108" i="26"/>
  <c r="AO108" i="26"/>
  <c r="B109" i="26"/>
  <c r="C109" i="26"/>
  <c r="F109" i="26"/>
  <c r="I109" i="26"/>
  <c r="K109" i="26"/>
  <c r="M109" i="26"/>
  <c r="O109" i="26"/>
  <c r="Q109" i="26"/>
  <c r="S109" i="26"/>
  <c r="U109" i="26"/>
  <c r="W109" i="26"/>
  <c r="Y109" i="26"/>
  <c r="AA109" i="26"/>
  <c r="AC109" i="26"/>
  <c r="AE109" i="26"/>
  <c r="AI109" i="26"/>
  <c r="AK109" i="26"/>
  <c r="AM109" i="26"/>
  <c r="B110" i="26"/>
  <c r="C110" i="26"/>
  <c r="F110" i="26"/>
  <c r="I110" i="26"/>
  <c r="K110" i="26"/>
  <c r="M110" i="26"/>
  <c r="O110" i="26"/>
  <c r="Q110" i="26"/>
  <c r="S110" i="26"/>
  <c r="W110" i="26"/>
  <c r="Y110" i="26"/>
  <c r="AA110" i="26"/>
  <c r="AC110" i="26"/>
  <c r="AE110" i="26"/>
  <c r="AI110" i="26"/>
  <c r="AK110" i="26"/>
  <c r="AM110" i="26"/>
  <c r="AO110" i="26"/>
  <c r="B111" i="26"/>
  <c r="C111" i="26"/>
  <c r="F111" i="26"/>
  <c r="I111" i="26"/>
  <c r="K111" i="26"/>
  <c r="M111" i="26"/>
  <c r="O111" i="26"/>
  <c r="Q111" i="26"/>
  <c r="S111" i="26"/>
  <c r="W111" i="26"/>
  <c r="Y111" i="26"/>
  <c r="AA111" i="26"/>
  <c r="AC111" i="26"/>
  <c r="AE111" i="26"/>
  <c r="AI111" i="26"/>
  <c r="AK111" i="26"/>
  <c r="AO111" i="26"/>
  <c r="B112" i="26"/>
  <c r="C112" i="26"/>
  <c r="F112" i="26"/>
  <c r="I112" i="26"/>
  <c r="K112" i="26"/>
  <c r="M112" i="26"/>
  <c r="O112" i="26"/>
  <c r="Q112" i="26"/>
  <c r="S112" i="26"/>
  <c r="W112" i="26"/>
  <c r="Y112" i="26"/>
  <c r="AA112" i="26"/>
  <c r="AC112" i="26"/>
  <c r="AE112" i="26"/>
  <c r="AG112" i="26"/>
  <c r="AI112" i="26"/>
  <c r="AO112" i="26"/>
  <c r="B113" i="26"/>
  <c r="C113" i="26"/>
  <c r="F113" i="26"/>
  <c r="I113" i="26"/>
  <c r="K113" i="26"/>
  <c r="M113" i="26"/>
  <c r="Q113" i="26"/>
  <c r="S113" i="26"/>
  <c r="W113" i="26"/>
  <c r="Y113" i="26"/>
  <c r="AA113" i="26"/>
  <c r="AC113" i="26"/>
  <c r="AE113" i="26"/>
  <c r="AG113" i="26"/>
  <c r="AI113" i="26"/>
  <c r="AK113" i="26"/>
  <c r="AM113" i="26"/>
  <c r="AO113" i="26"/>
  <c r="B114" i="26"/>
  <c r="C114" i="26"/>
  <c r="F114" i="26"/>
  <c r="I114" i="26"/>
  <c r="K114" i="26"/>
  <c r="M114" i="26"/>
  <c r="O114" i="26"/>
  <c r="Q114" i="26"/>
  <c r="S114" i="26"/>
  <c r="U114" i="26"/>
  <c r="W114" i="26"/>
  <c r="Y114" i="26"/>
  <c r="AA114" i="26"/>
  <c r="AC114" i="26"/>
  <c r="AE114" i="26"/>
  <c r="AK114" i="26"/>
  <c r="AM114" i="26"/>
  <c r="AO114" i="26"/>
  <c r="B115" i="26"/>
  <c r="C115" i="26"/>
  <c r="F115" i="26"/>
  <c r="I115" i="26"/>
  <c r="M115" i="26"/>
  <c r="O115" i="26"/>
  <c r="Q115" i="26"/>
  <c r="S115" i="26"/>
  <c r="U115" i="26"/>
  <c r="W115" i="26"/>
  <c r="Y115" i="26"/>
  <c r="AA115" i="26"/>
  <c r="AC115" i="26"/>
  <c r="AE115" i="26"/>
  <c r="AI115" i="26"/>
  <c r="AK115" i="26"/>
  <c r="AM115" i="26"/>
  <c r="AO115" i="26"/>
  <c r="B116" i="26"/>
  <c r="C116" i="26"/>
  <c r="F116" i="26"/>
  <c r="I116" i="26"/>
  <c r="K116" i="26"/>
  <c r="M116" i="26"/>
  <c r="O116" i="26"/>
  <c r="Q116" i="26"/>
  <c r="S116" i="26"/>
  <c r="W116" i="26"/>
  <c r="Y116" i="26"/>
  <c r="AA116" i="26"/>
  <c r="AC116" i="26"/>
  <c r="AE116" i="26"/>
  <c r="AK116" i="26"/>
  <c r="AM116" i="26"/>
  <c r="AO116" i="26"/>
  <c r="B117" i="26"/>
  <c r="C117" i="26"/>
  <c r="F117" i="26"/>
  <c r="I117" i="26"/>
  <c r="K117" i="26"/>
  <c r="M117" i="26"/>
  <c r="O117" i="26"/>
  <c r="Q117" i="26"/>
  <c r="S117" i="26"/>
  <c r="U117" i="26"/>
  <c r="W117" i="26"/>
  <c r="Y117" i="26"/>
  <c r="AA117" i="26"/>
  <c r="AC117" i="26"/>
  <c r="AE117" i="26"/>
  <c r="AI117" i="26"/>
  <c r="AK117" i="26"/>
  <c r="AM117" i="26"/>
  <c r="AO117" i="26"/>
  <c r="B118" i="26"/>
  <c r="C118" i="26"/>
  <c r="F118" i="26"/>
  <c r="I118" i="26"/>
  <c r="K118" i="26"/>
  <c r="M118" i="26"/>
  <c r="O118" i="26"/>
  <c r="Q118" i="26"/>
  <c r="S118" i="26"/>
  <c r="U118" i="26"/>
  <c r="W118" i="26"/>
  <c r="Y118" i="26"/>
  <c r="AA118" i="26"/>
  <c r="AC118" i="26"/>
  <c r="AE118" i="26"/>
  <c r="AI118" i="26"/>
  <c r="AK118" i="26"/>
  <c r="AM118" i="26"/>
  <c r="AO118" i="26"/>
  <c r="B119" i="26"/>
  <c r="C119" i="26"/>
  <c r="F119" i="26"/>
  <c r="I119" i="26"/>
  <c r="K119" i="26"/>
  <c r="M119" i="26"/>
  <c r="O119" i="26"/>
  <c r="Q119" i="26"/>
  <c r="S119" i="26"/>
  <c r="U119" i="26"/>
  <c r="Y119" i="26"/>
  <c r="AA119" i="26"/>
  <c r="AC119" i="26"/>
  <c r="AE119" i="26"/>
  <c r="AG119" i="26"/>
  <c r="AI119" i="26"/>
  <c r="AM119" i="26"/>
  <c r="AO119" i="26"/>
  <c r="B120" i="26"/>
  <c r="C120" i="26"/>
  <c r="F120" i="26"/>
  <c r="I120" i="26"/>
  <c r="K120" i="26"/>
  <c r="M120" i="26"/>
  <c r="O120" i="26"/>
  <c r="Q120" i="26"/>
  <c r="S120" i="26"/>
  <c r="W120" i="26"/>
  <c r="Y120" i="26"/>
  <c r="AA120" i="26"/>
  <c r="AC120" i="26"/>
  <c r="AE120" i="26"/>
  <c r="AG120" i="26"/>
  <c r="AI120" i="26"/>
  <c r="AK120" i="26"/>
  <c r="AO120" i="26"/>
  <c r="B121" i="26"/>
  <c r="C121" i="26"/>
  <c r="F121" i="26"/>
  <c r="I121" i="26"/>
  <c r="K121" i="26"/>
  <c r="M121" i="26"/>
  <c r="O121" i="26"/>
  <c r="Q121" i="26"/>
  <c r="S121" i="26"/>
  <c r="W121" i="26"/>
  <c r="AA121" i="26"/>
  <c r="AC121" i="26"/>
  <c r="AE121" i="26"/>
  <c r="AG121" i="26"/>
  <c r="AK121" i="26"/>
  <c r="AM121" i="26"/>
  <c r="AO121" i="26"/>
  <c r="B122" i="26"/>
  <c r="C122" i="26"/>
  <c r="F122" i="26"/>
  <c r="I122" i="26"/>
  <c r="K122" i="26"/>
  <c r="M122" i="26"/>
  <c r="O122" i="26"/>
  <c r="Q122" i="26"/>
  <c r="S122" i="26"/>
  <c r="U122" i="26"/>
  <c r="W122" i="26"/>
  <c r="Y122" i="26"/>
  <c r="AA122" i="26"/>
  <c r="AC122" i="26"/>
  <c r="AE122" i="26"/>
  <c r="AK122" i="26"/>
  <c r="AM122" i="26"/>
  <c r="AO122" i="26"/>
  <c r="B123" i="26"/>
  <c r="C123" i="26"/>
  <c r="F123" i="26"/>
  <c r="I123" i="26"/>
  <c r="K123" i="26"/>
  <c r="M123" i="26"/>
  <c r="Q123" i="26"/>
  <c r="S123" i="26"/>
  <c r="U123" i="26"/>
  <c r="W123" i="26"/>
  <c r="Y123" i="26"/>
  <c r="AA123" i="26"/>
  <c r="AC123" i="26"/>
  <c r="AE123" i="26"/>
  <c r="AI123" i="26"/>
  <c r="AK123" i="26"/>
  <c r="AM123" i="26"/>
  <c r="AO123" i="26"/>
  <c r="B124" i="26"/>
  <c r="C124" i="26"/>
  <c r="F124" i="26"/>
  <c r="I124" i="26"/>
  <c r="K124" i="26"/>
  <c r="M124" i="26"/>
  <c r="O124" i="26"/>
  <c r="Q124" i="26"/>
  <c r="S124" i="26"/>
  <c r="U124" i="26"/>
  <c r="W124" i="26"/>
  <c r="Y124" i="26"/>
  <c r="AA124" i="26"/>
  <c r="AC124" i="26"/>
  <c r="AE124" i="26"/>
  <c r="AI124" i="26"/>
  <c r="AK124" i="26"/>
  <c r="AM124" i="26"/>
  <c r="AO124" i="26"/>
  <c r="B125" i="26"/>
  <c r="C125" i="26"/>
  <c r="F125" i="26"/>
  <c r="I125" i="26"/>
  <c r="K125" i="26"/>
  <c r="M125" i="26"/>
  <c r="O125" i="26"/>
  <c r="Q125" i="26"/>
  <c r="S125" i="26"/>
  <c r="U125" i="26"/>
  <c r="W125" i="26"/>
  <c r="Y125" i="26"/>
  <c r="AA125" i="26"/>
  <c r="AC125" i="26"/>
  <c r="AE125" i="26"/>
  <c r="AK125" i="26"/>
  <c r="AM125" i="26"/>
  <c r="AO125" i="26"/>
  <c r="B126" i="26"/>
  <c r="C126" i="26"/>
  <c r="F126" i="26"/>
  <c r="I126" i="26"/>
  <c r="K126" i="26"/>
  <c r="M126" i="26"/>
  <c r="O126" i="26"/>
  <c r="Q126" i="26"/>
  <c r="S126" i="26"/>
  <c r="U126" i="26"/>
  <c r="W126" i="26"/>
  <c r="Y126" i="26"/>
  <c r="AA126" i="26"/>
  <c r="AC126" i="26"/>
  <c r="AE126" i="26"/>
  <c r="AG126" i="26"/>
  <c r="AK126" i="26"/>
  <c r="AO126" i="26"/>
  <c r="B127" i="26"/>
  <c r="C127" i="26"/>
  <c r="F127" i="26"/>
  <c r="I127" i="26"/>
  <c r="K127" i="26"/>
  <c r="M127" i="26"/>
  <c r="O127" i="26"/>
  <c r="Q127" i="26"/>
  <c r="S127" i="26"/>
  <c r="U127" i="26"/>
  <c r="W127" i="26"/>
  <c r="Y127" i="26"/>
  <c r="AA127" i="26"/>
  <c r="AC127" i="26"/>
  <c r="AE127" i="26"/>
  <c r="AI127" i="26"/>
  <c r="AK127" i="26"/>
  <c r="AO127" i="26"/>
  <c r="B128" i="26"/>
  <c r="C128" i="26"/>
  <c r="F128" i="26"/>
  <c r="I128" i="26"/>
  <c r="K128" i="26"/>
  <c r="M128" i="26"/>
  <c r="O128" i="26"/>
  <c r="Q128" i="26"/>
  <c r="S128" i="26"/>
  <c r="U128" i="26"/>
  <c r="W128" i="26"/>
  <c r="Y128" i="26"/>
  <c r="AA128" i="26"/>
  <c r="AC128" i="26"/>
  <c r="AE128" i="26"/>
  <c r="AI128" i="26"/>
  <c r="AM128" i="26"/>
  <c r="AO128" i="26"/>
  <c r="B129" i="26"/>
  <c r="C129" i="26"/>
  <c r="F129" i="26"/>
  <c r="I129" i="26"/>
  <c r="M129" i="26"/>
  <c r="O129" i="26"/>
  <c r="Q129" i="26"/>
  <c r="S129" i="26"/>
  <c r="U129" i="26"/>
  <c r="W129" i="26"/>
  <c r="Y129" i="26"/>
  <c r="AA129" i="26"/>
  <c r="AC129" i="26"/>
  <c r="AE129" i="26"/>
  <c r="AI129" i="26"/>
  <c r="AK129" i="26"/>
  <c r="AM129" i="26"/>
  <c r="AO129" i="26"/>
  <c r="B130" i="26"/>
  <c r="C130" i="26"/>
  <c r="F130" i="26"/>
  <c r="I130" i="26"/>
  <c r="K130" i="26"/>
  <c r="M130" i="26"/>
  <c r="O130" i="26"/>
  <c r="Q130" i="26"/>
  <c r="S130" i="26"/>
  <c r="U130" i="26"/>
  <c r="W130" i="26"/>
  <c r="Y130" i="26"/>
  <c r="AA130" i="26"/>
  <c r="AC130" i="26"/>
  <c r="AE130" i="26"/>
  <c r="AI130" i="26"/>
  <c r="AK130" i="26"/>
  <c r="AO130" i="26"/>
  <c r="B131" i="26"/>
  <c r="C131" i="26"/>
  <c r="F131" i="26"/>
  <c r="I131" i="26"/>
  <c r="K131" i="26"/>
  <c r="M131" i="26"/>
  <c r="O131" i="26"/>
  <c r="Q131" i="26"/>
  <c r="S131" i="26"/>
  <c r="U131" i="26"/>
  <c r="W131" i="26"/>
  <c r="Y131" i="26"/>
  <c r="AA131" i="26"/>
  <c r="AC131" i="26"/>
  <c r="AE131" i="26"/>
  <c r="AI131" i="26"/>
  <c r="AK131" i="26"/>
  <c r="AM131" i="26"/>
  <c r="AO131" i="26"/>
  <c r="B132" i="26"/>
  <c r="C132" i="26"/>
  <c r="F132" i="26"/>
  <c r="I132" i="26"/>
  <c r="K132" i="26"/>
  <c r="M132" i="26"/>
  <c r="O132" i="26"/>
  <c r="Q132" i="26"/>
  <c r="S132" i="26"/>
  <c r="U132" i="26"/>
  <c r="W132" i="26"/>
  <c r="Y132" i="26"/>
  <c r="AA132" i="26"/>
  <c r="AC132" i="26"/>
  <c r="AE132" i="26"/>
  <c r="AI132" i="26"/>
  <c r="AK132" i="26"/>
  <c r="AO132" i="26"/>
  <c r="B133" i="26"/>
  <c r="C133" i="26"/>
  <c r="F133" i="26"/>
  <c r="I133" i="26"/>
  <c r="K133" i="26"/>
  <c r="M133" i="26"/>
  <c r="O133" i="26"/>
  <c r="Q133" i="26"/>
  <c r="S133" i="26"/>
  <c r="U133" i="26"/>
  <c r="W133" i="26"/>
  <c r="Y133" i="26"/>
  <c r="AA133" i="26"/>
  <c r="AC133" i="26"/>
  <c r="AE133" i="26"/>
  <c r="AG133" i="26"/>
  <c r="AI133" i="26"/>
  <c r="AK133" i="26"/>
  <c r="AO133" i="26"/>
  <c r="B134" i="26"/>
  <c r="C134" i="26"/>
  <c r="F134" i="26"/>
  <c r="I134" i="26"/>
  <c r="M134" i="26"/>
  <c r="O134" i="26"/>
  <c r="Q134" i="26"/>
  <c r="S134" i="26"/>
  <c r="U134" i="26"/>
  <c r="W134" i="26"/>
  <c r="Y134" i="26"/>
  <c r="AA134" i="26"/>
  <c r="AC134" i="26"/>
  <c r="AE134" i="26"/>
  <c r="AG134" i="26"/>
  <c r="AI134" i="26"/>
  <c r="AK134" i="26"/>
  <c r="AO134" i="26"/>
  <c r="B135" i="26"/>
  <c r="C135" i="26"/>
  <c r="F135" i="26"/>
  <c r="I135" i="26"/>
  <c r="K135" i="26"/>
  <c r="M135" i="26"/>
  <c r="Q135" i="26"/>
  <c r="S135" i="26"/>
  <c r="U135" i="26"/>
  <c r="W135" i="26"/>
  <c r="Y135" i="26"/>
  <c r="AA135" i="26"/>
  <c r="AC135" i="26"/>
  <c r="AE135" i="26"/>
  <c r="AG135" i="26"/>
  <c r="AI135" i="26"/>
  <c r="AK135" i="26"/>
  <c r="AM135" i="26"/>
  <c r="B136" i="26"/>
  <c r="C136" i="26"/>
  <c r="F136" i="26"/>
  <c r="I136" i="26"/>
  <c r="K136" i="26"/>
  <c r="M136" i="26"/>
  <c r="O136" i="26"/>
  <c r="S136" i="26"/>
  <c r="U136" i="26"/>
  <c r="W136" i="26"/>
  <c r="Y136" i="26"/>
  <c r="AA136" i="26"/>
  <c r="AC136" i="26"/>
  <c r="AE136" i="26"/>
  <c r="AI136" i="26"/>
  <c r="AK136" i="26"/>
  <c r="AM136" i="26"/>
  <c r="AO136" i="26"/>
  <c r="B137" i="26"/>
  <c r="C137" i="26"/>
  <c r="F137" i="26"/>
  <c r="I137" i="26"/>
  <c r="K137" i="26"/>
  <c r="M137" i="26"/>
  <c r="O137" i="26"/>
  <c r="Q137" i="26"/>
  <c r="S137" i="26"/>
  <c r="U137" i="26"/>
  <c r="W137" i="26"/>
  <c r="Y137" i="26"/>
  <c r="AA137" i="26"/>
  <c r="AE137" i="26"/>
  <c r="AI137" i="26"/>
  <c r="AK137" i="26"/>
  <c r="AM137" i="26"/>
  <c r="AO137" i="26"/>
  <c r="B138" i="26"/>
  <c r="C138" i="26"/>
  <c r="F138" i="26"/>
  <c r="I138" i="26"/>
  <c r="K138" i="26"/>
  <c r="M138" i="26"/>
  <c r="O138" i="26"/>
  <c r="Q138" i="26"/>
  <c r="S138" i="26"/>
  <c r="U138" i="26"/>
  <c r="W138" i="26"/>
  <c r="Y138" i="26"/>
  <c r="AA138" i="26"/>
  <c r="AC138" i="26"/>
  <c r="AE138" i="26"/>
  <c r="AI138" i="26"/>
  <c r="AK138" i="26"/>
  <c r="AM138" i="26"/>
  <c r="AO138" i="26"/>
  <c r="B139" i="26"/>
  <c r="C139" i="26"/>
  <c r="F139" i="26"/>
  <c r="I139" i="26"/>
  <c r="K139" i="26"/>
  <c r="M139" i="26"/>
  <c r="O139" i="26"/>
  <c r="Q139" i="26"/>
  <c r="S139" i="26"/>
  <c r="U139" i="26"/>
  <c r="W139" i="26"/>
  <c r="Y139" i="26"/>
  <c r="AA139" i="26"/>
  <c r="AC139" i="26"/>
  <c r="AE139" i="26"/>
  <c r="AK139" i="26"/>
  <c r="AM139" i="26"/>
  <c r="AO139" i="26"/>
  <c r="B140" i="26"/>
  <c r="C140" i="26"/>
  <c r="F140" i="26"/>
  <c r="I140" i="26"/>
  <c r="K140" i="26"/>
  <c r="M140" i="26"/>
  <c r="O140" i="26"/>
  <c r="Q140" i="26"/>
  <c r="S140" i="26"/>
  <c r="U140" i="26"/>
  <c r="W140" i="26"/>
  <c r="Y140" i="26"/>
  <c r="AA140" i="26"/>
  <c r="AE140" i="26"/>
  <c r="AI140" i="26"/>
  <c r="AK140" i="26"/>
  <c r="AM140" i="26"/>
  <c r="AO140" i="26"/>
  <c r="B141" i="26"/>
  <c r="C141" i="26"/>
  <c r="F141" i="26"/>
  <c r="I141" i="26"/>
  <c r="K141" i="26"/>
  <c r="M141" i="26"/>
  <c r="O141" i="26"/>
  <c r="Q141" i="26"/>
  <c r="S141" i="26"/>
  <c r="W141" i="26"/>
  <c r="Y141" i="26"/>
  <c r="AA141" i="26"/>
  <c r="AC141" i="26"/>
  <c r="AE141" i="26"/>
  <c r="AG141" i="26"/>
  <c r="AI141" i="26"/>
  <c r="AO141" i="26"/>
  <c r="B142" i="26"/>
  <c r="C142" i="26"/>
  <c r="F142" i="26"/>
  <c r="I142" i="26"/>
  <c r="K142" i="26"/>
  <c r="M142" i="26"/>
  <c r="O142" i="26"/>
  <c r="Q142" i="26"/>
  <c r="S142" i="26"/>
  <c r="U142" i="26"/>
  <c r="W142" i="26"/>
  <c r="AA142" i="26"/>
  <c r="AC142" i="26"/>
  <c r="AE142" i="26"/>
  <c r="AG142" i="26"/>
  <c r="AI142" i="26"/>
  <c r="AO142" i="26"/>
  <c r="B143" i="26"/>
  <c r="C143" i="26"/>
  <c r="F143" i="26"/>
  <c r="I143" i="26"/>
  <c r="M143" i="26"/>
  <c r="O143" i="26"/>
  <c r="Q143" i="26"/>
  <c r="S143" i="26"/>
  <c r="U143" i="26"/>
  <c r="W143" i="26"/>
  <c r="Y143" i="26"/>
  <c r="AA143" i="26"/>
  <c r="AC143" i="26"/>
  <c r="AE143" i="26"/>
  <c r="AI143" i="26"/>
  <c r="AM143" i="26"/>
  <c r="AO143" i="26"/>
  <c r="B144" i="26"/>
  <c r="C144" i="26"/>
  <c r="F144" i="26"/>
  <c r="I144" i="26"/>
  <c r="K144" i="26"/>
  <c r="M144" i="26"/>
  <c r="O144" i="26"/>
  <c r="Q144" i="26"/>
  <c r="S144" i="26"/>
  <c r="Y144" i="26"/>
  <c r="AA144" i="26"/>
  <c r="AC144" i="26"/>
  <c r="AE144" i="26"/>
  <c r="AI144" i="26"/>
  <c r="AM144" i="26"/>
  <c r="AO144" i="26"/>
  <c r="B145" i="26"/>
  <c r="C145" i="26"/>
  <c r="F145" i="26"/>
  <c r="I145" i="26"/>
  <c r="K145" i="26"/>
  <c r="M145" i="26"/>
  <c r="O145" i="26"/>
  <c r="Q145" i="26"/>
  <c r="S145" i="26"/>
  <c r="U145" i="26"/>
  <c r="W145" i="26"/>
  <c r="Y145" i="26"/>
  <c r="AA145" i="26"/>
  <c r="AC145" i="26"/>
  <c r="AE145" i="26"/>
  <c r="AI145" i="26"/>
  <c r="AM145" i="26"/>
  <c r="AO145" i="26"/>
  <c r="B146" i="26"/>
  <c r="C146" i="26"/>
  <c r="F146" i="26"/>
  <c r="I146" i="26"/>
  <c r="K146" i="26"/>
  <c r="M146" i="26"/>
  <c r="O146" i="26"/>
  <c r="Q146" i="26"/>
  <c r="S146" i="26"/>
  <c r="U146" i="26"/>
  <c r="W146" i="26"/>
  <c r="AA146" i="26"/>
  <c r="AC146" i="26"/>
  <c r="AE146" i="26"/>
  <c r="AI146" i="26"/>
  <c r="AM146" i="26"/>
  <c r="AO146" i="26"/>
  <c r="B147" i="26"/>
  <c r="C147" i="26"/>
  <c r="F147" i="26"/>
  <c r="I147" i="26"/>
  <c r="M147" i="26"/>
  <c r="O147" i="26"/>
  <c r="Q147" i="26"/>
  <c r="S147" i="26"/>
  <c r="U147" i="26"/>
  <c r="W147" i="26"/>
  <c r="Y147" i="26"/>
  <c r="AA147" i="26"/>
  <c r="AC147" i="26"/>
  <c r="AE147" i="26"/>
  <c r="AI147" i="26"/>
  <c r="AM147" i="26"/>
  <c r="AO147" i="26"/>
  <c r="B148" i="26"/>
  <c r="C148" i="26"/>
  <c r="F148" i="26"/>
  <c r="I148" i="26"/>
  <c r="K148" i="26"/>
  <c r="M148" i="26"/>
  <c r="O148" i="26"/>
  <c r="S148" i="26"/>
  <c r="U148" i="26"/>
  <c r="W148" i="26"/>
  <c r="Y148" i="26"/>
  <c r="AA148" i="26"/>
  <c r="AC148" i="26"/>
  <c r="AE148" i="26"/>
  <c r="AG148" i="26"/>
  <c r="AI148" i="26"/>
  <c r="AO148" i="26"/>
  <c r="B149" i="26"/>
  <c r="C149" i="26"/>
  <c r="F149" i="26"/>
  <c r="I149" i="26"/>
  <c r="K149" i="26"/>
  <c r="M149" i="26"/>
  <c r="O149" i="26"/>
  <c r="Q149" i="26"/>
  <c r="S149" i="26"/>
  <c r="U149" i="26"/>
  <c r="W149" i="26"/>
  <c r="Y149" i="26"/>
  <c r="AA149" i="26"/>
  <c r="AE149" i="26"/>
  <c r="AG149" i="26"/>
  <c r="AI149" i="26"/>
  <c r="AO149" i="26"/>
  <c r="B150" i="26"/>
  <c r="C150" i="26"/>
  <c r="F150" i="26"/>
  <c r="I150" i="26"/>
  <c r="K150" i="26"/>
  <c r="O150" i="26"/>
  <c r="Q150" i="26"/>
  <c r="S150" i="26"/>
  <c r="U150" i="26"/>
  <c r="W150" i="26"/>
  <c r="Y150" i="26"/>
  <c r="AA150" i="26"/>
  <c r="AC150" i="26"/>
  <c r="AE150" i="26"/>
  <c r="AI150" i="26"/>
  <c r="AM150" i="26"/>
  <c r="AO150" i="26"/>
  <c r="B151" i="26"/>
  <c r="C151" i="26"/>
  <c r="F151" i="26"/>
  <c r="I151" i="26"/>
  <c r="K151" i="26"/>
  <c r="M151" i="26"/>
  <c r="O151" i="26"/>
  <c r="Q151" i="26"/>
  <c r="S151" i="26"/>
  <c r="U151" i="26"/>
  <c r="W151" i="26"/>
  <c r="Y151" i="26"/>
  <c r="AA151" i="26"/>
  <c r="AC151" i="26"/>
  <c r="AE151" i="26"/>
  <c r="AI151" i="26"/>
  <c r="AM151" i="26"/>
  <c r="B152" i="26"/>
  <c r="C152" i="26"/>
  <c r="F152" i="26"/>
  <c r="I152" i="26"/>
  <c r="K152" i="26"/>
  <c r="M152" i="26"/>
  <c r="O152" i="26"/>
  <c r="Q152" i="26"/>
  <c r="S152" i="26"/>
  <c r="U152" i="26"/>
  <c r="W152" i="26"/>
  <c r="Y152" i="26"/>
  <c r="AA152" i="26"/>
  <c r="AC152" i="26"/>
  <c r="AE152" i="26"/>
  <c r="AI152" i="26"/>
  <c r="AM152" i="26"/>
  <c r="AO152" i="26"/>
  <c r="B153" i="26"/>
  <c r="C153" i="26"/>
  <c r="F153" i="26"/>
  <c r="I153" i="26"/>
  <c r="K153" i="26"/>
  <c r="M153" i="26"/>
  <c r="O153" i="26"/>
  <c r="Q153" i="26"/>
  <c r="S153" i="26"/>
  <c r="U153" i="26"/>
  <c r="W153" i="26"/>
  <c r="Y153" i="26"/>
  <c r="AA153" i="26"/>
  <c r="AE153" i="26"/>
  <c r="AI153" i="26"/>
  <c r="AK153" i="26"/>
  <c r="AM153" i="26"/>
  <c r="AO153" i="26"/>
  <c r="B154" i="26"/>
  <c r="C154" i="26"/>
  <c r="F154" i="26"/>
  <c r="I154" i="26"/>
  <c r="K154" i="26"/>
  <c r="M154" i="26"/>
  <c r="O154" i="26"/>
  <c r="Q154" i="26"/>
  <c r="S154" i="26"/>
  <c r="U154" i="26"/>
  <c r="W154" i="26"/>
  <c r="Y154" i="26"/>
  <c r="AA154" i="26"/>
  <c r="AC154" i="26"/>
  <c r="AE154" i="26"/>
  <c r="AI154" i="26"/>
  <c r="AK154" i="26"/>
  <c r="AO154" i="26"/>
  <c r="B155" i="26"/>
  <c r="C155" i="26"/>
  <c r="F155" i="26"/>
  <c r="I155" i="26"/>
  <c r="K155" i="26"/>
  <c r="M155" i="26"/>
  <c r="O155" i="26"/>
  <c r="S155" i="26"/>
  <c r="U155" i="26"/>
  <c r="W155" i="26"/>
  <c r="Y155" i="26"/>
  <c r="AA155" i="26"/>
  <c r="AC155" i="26"/>
  <c r="AE155" i="26"/>
  <c r="AI155" i="26"/>
  <c r="AK155" i="26"/>
  <c r="AM155" i="26"/>
  <c r="AO155" i="26"/>
  <c r="B156" i="26"/>
  <c r="C156" i="26"/>
  <c r="F156" i="26"/>
  <c r="I156" i="26"/>
  <c r="K156" i="26"/>
  <c r="M156" i="26"/>
  <c r="O156" i="26"/>
  <c r="Q156" i="26"/>
  <c r="S156" i="26"/>
  <c r="U156" i="26"/>
  <c r="W156" i="26"/>
  <c r="AA156" i="26"/>
  <c r="AC156" i="26"/>
  <c r="AE156" i="26"/>
  <c r="AI156" i="26"/>
  <c r="AK156" i="26"/>
  <c r="AM156" i="26"/>
  <c r="AO156" i="26"/>
  <c r="B157" i="26"/>
  <c r="C157" i="26"/>
  <c r="F157" i="26"/>
  <c r="I157" i="26"/>
  <c r="K157" i="26"/>
  <c r="O157" i="26"/>
  <c r="Q157" i="26"/>
  <c r="S157" i="26"/>
  <c r="U157" i="26"/>
  <c r="W157" i="26"/>
  <c r="Y157" i="26"/>
  <c r="AA157" i="26"/>
  <c r="AC157" i="26"/>
  <c r="AE157" i="26"/>
  <c r="AI157" i="26"/>
  <c r="AK157" i="26"/>
  <c r="AM157" i="26"/>
  <c r="AO157" i="26"/>
  <c r="B158" i="26"/>
  <c r="C158" i="26"/>
  <c r="F158" i="26"/>
  <c r="I158" i="26"/>
  <c r="K158" i="26"/>
  <c r="M158" i="26"/>
  <c r="O158" i="26"/>
  <c r="Q158" i="26"/>
  <c r="S158" i="26"/>
  <c r="U158" i="26"/>
  <c r="Y158" i="26"/>
  <c r="AA158" i="26"/>
  <c r="AC158" i="26"/>
  <c r="AE158" i="26"/>
  <c r="AI158" i="26"/>
  <c r="AK158" i="26"/>
  <c r="AM158" i="26"/>
  <c r="AO158" i="26"/>
  <c r="B159" i="26"/>
  <c r="C159" i="26"/>
  <c r="F159" i="26"/>
  <c r="I159" i="26"/>
  <c r="K159" i="26"/>
  <c r="M159" i="26"/>
  <c r="O159" i="26"/>
  <c r="Q159" i="26"/>
  <c r="S159" i="26"/>
  <c r="U159" i="26"/>
  <c r="W159" i="26"/>
  <c r="Y159" i="26"/>
  <c r="AA159" i="26"/>
  <c r="AC159" i="26"/>
  <c r="AE159" i="26"/>
  <c r="AI159" i="26"/>
  <c r="AK159" i="26"/>
  <c r="AM159" i="26"/>
  <c r="AO159" i="26"/>
  <c r="B160" i="26"/>
  <c r="C160" i="26"/>
  <c r="F160" i="26"/>
  <c r="I160" i="26"/>
  <c r="K160" i="26"/>
  <c r="M160" i="26"/>
  <c r="O160" i="26"/>
  <c r="Q160" i="26"/>
  <c r="S160" i="26"/>
  <c r="U160" i="26"/>
  <c r="W160" i="26"/>
  <c r="Y160" i="26"/>
  <c r="AE160" i="26"/>
  <c r="AI160" i="26"/>
  <c r="AK160" i="26"/>
  <c r="AM160" i="26"/>
  <c r="AO160" i="26"/>
  <c r="B161" i="26"/>
  <c r="C161" i="26"/>
  <c r="F161" i="26"/>
  <c r="I161" i="26"/>
  <c r="K161" i="26"/>
  <c r="M161" i="26"/>
  <c r="O161" i="26"/>
  <c r="Q161" i="26"/>
  <c r="S161" i="26"/>
  <c r="U161" i="26"/>
  <c r="W161" i="26"/>
  <c r="Y161" i="26"/>
  <c r="AE161" i="26"/>
  <c r="AG161" i="26"/>
  <c r="AI161" i="26"/>
  <c r="AK161" i="26"/>
  <c r="B162" i="26"/>
  <c r="C162" i="26"/>
  <c r="F162" i="26"/>
  <c r="I162" i="26"/>
  <c r="K162" i="26"/>
  <c r="M162" i="26"/>
  <c r="O162" i="26"/>
  <c r="Q162" i="26"/>
  <c r="S162" i="26"/>
  <c r="U162" i="26"/>
  <c r="Y162" i="26"/>
  <c r="AA162" i="26"/>
  <c r="AC162" i="26"/>
  <c r="AE162" i="26"/>
  <c r="AG162" i="26"/>
  <c r="AI162" i="26"/>
  <c r="AK162" i="26"/>
  <c r="AO162" i="26"/>
  <c r="B163" i="26"/>
  <c r="C163" i="26"/>
  <c r="F163" i="26"/>
  <c r="I163" i="26"/>
  <c r="M163" i="26"/>
  <c r="O163" i="26"/>
  <c r="Q163" i="26"/>
  <c r="S163" i="26"/>
  <c r="U163" i="26"/>
  <c r="W163" i="26"/>
  <c r="AA163" i="26"/>
  <c r="AC163" i="26"/>
  <c r="AE163" i="26"/>
  <c r="AG163" i="26"/>
  <c r="AI163" i="26"/>
  <c r="AK163" i="26"/>
  <c r="AO163" i="26"/>
  <c r="B164" i="26"/>
  <c r="C164" i="26"/>
  <c r="F164" i="26"/>
  <c r="I164" i="26"/>
  <c r="M164" i="26"/>
  <c r="O164" i="26"/>
  <c r="Q164" i="26"/>
  <c r="S164" i="26"/>
  <c r="U164" i="26"/>
  <c r="W164" i="26"/>
  <c r="Y164" i="26"/>
  <c r="AA164" i="26"/>
  <c r="AC164" i="26"/>
  <c r="AE164" i="26"/>
  <c r="AI164" i="26"/>
  <c r="AK164" i="26"/>
  <c r="AO164" i="26"/>
  <c r="B165" i="26"/>
  <c r="C165" i="26"/>
  <c r="F165" i="26"/>
  <c r="I165" i="26"/>
  <c r="K165" i="26"/>
  <c r="M165" i="26"/>
  <c r="O165" i="26"/>
  <c r="Q165" i="26"/>
  <c r="S165" i="26"/>
  <c r="U165" i="26"/>
  <c r="W165" i="26"/>
  <c r="Y165" i="26"/>
  <c r="AA165" i="26"/>
  <c r="AC165" i="26"/>
  <c r="AE165" i="26"/>
  <c r="AI165" i="26"/>
  <c r="AK165" i="26"/>
  <c r="AM165" i="26"/>
  <c r="B166" i="26"/>
  <c r="C166" i="26"/>
  <c r="F166" i="26"/>
  <c r="I166" i="26"/>
  <c r="K166" i="26"/>
  <c r="M166" i="26"/>
  <c r="O166" i="26"/>
  <c r="Q166" i="26"/>
  <c r="S166" i="26"/>
  <c r="U166" i="26"/>
  <c r="W166" i="26"/>
  <c r="Y166" i="26"/>
  <c r="AA166" i="26"/>
  <c r="AC166" i="26"/>
  <c r="AE166" i="26"/>
  <c r="AI166" i="26"/>
  <c r="AK166" i="26"/>
  <c r="AM166" i="26"/>
  <c r="AO166" i="26"/>
  <c r="B167" i="26"/>
  <c r="C167" i="26"/>
  <c r="F167" i="26"/>
  <c r="I167" i="26"/>
  <c r="K167" i="26"/>
  <c r="M167" i="26"/>
  <c r="O167" i="26"/>
  <c r="Q167" i="26"/>
  <c r="S167" i="26"/>
  <c r="U167" i="26"/>
  <c r="W167" i="26"/>
  <c r="Y167" i="26"/>
  <c r="AA167" i="26"/>
  <c r="AC167" i="26"/>
  <c r="AE167" i="26"/>
  <c r="AI167" i="26"/>
  <c r="AK167" i="26"/>
  <c r="AM167" i="26"/>
  <c r="AO167" i="26"/>
  <c r="B168" i="26"/>
  <c r="C168" i="26"/>
  <c r="F168" i="26"/>
  <c r="I168" i="26"/>
  <c r="K168" i="26"/>
  <c r="M168" i="26"/>
  <c r="O168" i="26"/>
  <c r="S168" i="26"/>
  <c r="U168" i="26"/>
  <c r="W168" i="26"/>
  <c r="Y168" i="26"/>
  <c r="AA168" i="26"/>
  <c r="AC168" i="26"/>
  <c r="AE168" i="26"/>
  <c r="AG168" i="26"/>
  <c r="AI168" i="26"/>
  <c r="AM168" i="26"/>
  <c r="AO168" i="26"/>
  <c r="B169" i="26"/>
  <c r="C169" i="26"/>
  <c r="F169" i="26"/>
  <c r="I169" i="26"/>
  <c r="M169" i="26"/>
  <c r="O169" i="26"/>
  <c r="S169" i="26"/>
  <c r="U169" i="26"/>
  <c r="W169" i="26"/>
  <c r="Y169" i="26"/>
  <c r="AA169" i="26"/>
  <c r="AC169" i="26"/>
  <c r="AE169" i="26"/>
  <c r="AG169" i="26"/>
  <c r="AI169" i="26"/>
  <c r="AK169" i="26"/>
  <c r="AM169" i="26"/>
  <c r="AO169" i="26"/>
  <c r="B170" i="26"/>
  <c r="C170" i="26"/>
  <c r="F170" i="26"/>
  <c r="I170" i="26"/>
  <c r="K170" i="26"/>
  <c r="M170" i="26"/>
  <c r="Q170" i="26"/>
  <c r="S170" i="26"/>
  <c r="U170" i="26"/>
  <c r="W170" i="26"/>
  <c r="AA170" i="26"/>
  <c r="AC170" i="26"/>
  <c r="AE170" i="26"/>
  <c r="AG170" i="26"/>
  <c r="AI170" i="26"/>
  <c r="AK170" i="26"/>
  <c r="AM170" i="26"/>
  <c r="AO170" i="26"/>
  <c r="B171" i="26"/>
  <c r="C171" i="26"/>
  <c r="F171" i="26"/>
  <c r="I171" i="26"/>
  <c r="O171" i="26"/>
  <c r="Q171" i="26"/>
  <c r="S171" i="26"/>
  <c r="U171" i="26"/>
  <c r="W171" i="26"/>
  <c r="Y171" i="26"/>
  <c r="AA171" i="26"/>
  <c r="AC171" i="26"/>
  <c r="AE171" i="26"/>
  <c r="AI171" i="26"/>
  <c r="AK171" i="26"/>
  <c r="AM171" i="26"/>
  <c r="AO171" i="26"/>
  <c r="B172" i="26"/>
  <c r="C172" i="26"/>
  <c r="F172" i="26"/>
  <c r="I172" i="26"/>
  <c r="K172" i="26"/>
  <c r="M172" i="26"/>
  <c r="O172" i="26"/>
  <c r="S172" i="26"/>
  <c r="U172" i="26"/>
  <c r="W172" i="26"/>
  <c r="Y172" i="26"/>
  <c r="AA172" i="26"/>
  <c r="AC172" i="26"/>
  <c r="AE172" i="26"/>
  <c r="AI172" i="26"/>
  <c r="AK172" i="26"/>
  <c r="AM172" i="26"/>
  <c r="AO172" i="26"/>
  <c r="B173" i="26"/>
  <c r="C173" i="26"/>
  <c r="F173" i="26"/>
  <c r="I173" i="26"/>
  <c r="K173" i="26"/>
  <c r="M173" i="26"/>
  <c r="O173" i="26"/>
  <c r="Q173" i="26"/>
  <c r="S173" i="26"/>
  <c r="U173" i="26"/>
  <c r="W173" i="26"/>
  <c r="Y173" i="26"/>
  <c r="AA173" i="26"/>
  <c r="AC173" i="26"/>
  <c r="AE173" i="26"/>
  <c r="AI173" i="26"/>
  <c r="AK173" i="26"/>
  <c r="AM173" i="26"/>
  <c r="AO173" i="26"/>
  <c r="B174" i="26"/>
  <c r="C174" i="26"/>
  <c r="F174" i="26"/>
  <c r="I174" i="26"/>
  <c r="K174" i="26"/>
  <c r="M174" i="26"/>
  <c r="O174" i="26"/>
  <c r="Q174" i="26"/>
  <c r="U174" i="26"/>
  <c r="W174" i="26"/>
  <c r="Y174" i="26"/>
  <c r="AA174" i="26"/>
  <c r="AC174" i="26"/>
  <c r="AE174" i="26"/>
  <c r="AI174" i="26"/>
  <c r="AK174" i="26"/>
  <c r="AM174" i="26"/>
  <c r="AO174" i="26"/>
  <c r="B175" i="26"/>
  <c r="C175" i="26"/>
  <c r="F175" i="26"/>
  <c r="I175" i="26"/>
  <c r="K175" i="26"/>
  <c r="M175" i="26"/>
  <c r="O175" i="26"/>
  <c r="Q175" i="26"/>
  <c r="U175" i="26"/>
  <c r="W175" i="26"/>
  <c r="Y175" i="26"/>
  <c r="AA175" i="26"/>
  <c r="AE175" i="26"/>
  <c r="AG175" i="26"/>
  <c r="AI175" i="26"/>
  <c r="AK175" i="26"/>
  <c r="AM175" i="26"/>
  <c r="AO175" i="26"/>
  <c r="B176" i="26"/>
  <c r="C176" i="26"/>
  <c r="F176" i="26"/>
  <c r="I176" i="26"/>
  <c r="K176" i="26"/>
  <c r="M176" i="26"/>
  <c r="O176" i="26"/>
  <c r="S176" i="26"/>
  <c r="W176" i="26"/>
  <c r="Y176" i="26"/>
  <c r="AA176" i="26"/>
  <c r="AC176" i="26"/>
  <c r="AE176" i="26"/>
  <c r="AI176" i="26"/>
  <c r="AK176" i="26"/>
  <c r="AM176" i="26"/>
  <c r="AO176" i="26"/>
  <c r="B177" i="26"/>
  <c r="C177" i="26"/>
  <c r="F177" i="26"/>
  <c r="I177" i="26"/>
  <c r="K177" i="26"/>
  <c r="M177" i="26"/>
  <c r="O177" i="26"/>
  <c r="Q177" i="26"/>
  <c r="S177" i="26"/>
  <c r="U177" i="26"/>
  <c r="W177" i="26"/>
  <c r="Y177" i="26"/>
  <c r="AA177" i="26"/>
  <c r="AC177" i="26"/>
  <c r="AE177" i="26"/>
  <c r="AI177" i="26"/>
  <c r="AM177" i="26"/>
  <c r="AO177" i="26"/>
  <c r="B178" i="26"/>
  <c r="C178" i="26"/>
  <c r="F178" i="26"/>
  <c r="I178" i="26"/>
  <c r="M178" i="26"/>
  <c r="O178" i="26"/>
  <c r="Q178" i="26"/>
  <c r="S178" i="26"/>
  <c r="U178" i="26"/>
  <c r="W178" i="26"/>
  <c r="Y178" i="26"/>
  <c r="AA178" i="26"/>
  <c r="AC178" i="26"/>
  <c r="AE178" i="26"/>
  <c r="AI178" i="26"/>
  <c r="AK178" i="26"/>
  <c r="AM178" i="26"/>
  <c r="AO178" i="26"/>
  <c r="B179" i="26"/>
  <c r="C179" i="26"/>
  <c r="F179" i="26"/>
  <c r="I179" i="26"/>
  <c r="K179" i="26"/>
  <c r="M179" i="26"/>
  <c r="O179" i="26"/>
  <c r="Q179" i="26"/>
  <c r="S179" i="26"/>
  <c r="U179" i="26"/>
  <c r="W179" i="26"/>
  <c r="Y179" i="26"/>
  <c r="AA179" i="26"/>
  <c r="AC179" i="26"/>
  <c r="AE179" i="26"/>
  <c r="AI179" i="26"/>
  <c r="AK179" i="26"/>
  <c r="AO179" i="26"/>
  <c r="B180" i="26"/>
  <c r="C180" i="26"/>
  <c r="F180" i="26"/>
  <c r="I180" i="26"/>
  <c r="K180" i="26"/>
  <c r="M180" i="26"/>
  <c r="O180" i="26"/>
  <c r="Q180" i="26"/>
  <c r="S180" i="26"/>
  <c r="U180" i="26"/>
  <c r="W180" i="26"/>
  <c r="Y180" i="26"/>
  <c r="AA180" i="26"/>
  <c r="AC180" i="26"/>
  <c r="AE180" i="26"/>
  <c r="AI180" i="26"/>
  <c r="AK180" i="26"/>
  <c r="AM180" i="26"/>
  <c r="AO180" i="26"/>
  <c r="B181" i="26"/>
  <c r="C181" i="26"/>
  <c r="F181" i="26"/>
  <c r="I181" i="26"/>
  <c r="K181" i="26"/>
  <c r="M181" i="26"/>
  <c r="O181" i="26"/>
  <c r="Q181" i="26"/>
  <c r="S181" i="26"/>
  <c r="U181" i="26"/>
  <c r="W181" i="26"/>
  <c r="Y181" i="26"/>
  <c r="AA181" i="26"/>
  <c r="AC181" i="26"/>
  <c r="AE181" i="26"/>
  <c r="AI181" i="26"/>
  <c r="AK181" i="26"/>
  <c r="AO181" i="26"/>
  <c r="B182" i="26"/>
  <c r="C182" i="26"/>
  <c r="F182" i="26"/>
  <c r="I182" i="26"/>
  <c r="K182" i="26"/>
  <c r="M182" i="26"/>
  <c r="O182" i="26"/>
  <c r="S182" i="26"/>
  <c r="W182" i="26"/>
  <c r="Y182" i="26"/>
  <c r="AA182" i="26"/>
  <c r="AC182" i="26"/>
  <c r="AE182" i="26"/>
  <c r="AG182" i="26"/>
  <c r="AI182" i="26"/>
  <c r="AM182" i="26"/>
  <c r="AO182" i="26"/>
  <c r="B183" i="26"/>
  <c r="C183" i="26"/>
  <c r="F183" i="26"/>
  <c r="I183" i="26"/>
  <c r="K183" i="26"/>
  <c r="M183" i="26"/>
  <c r="Q183" i="26"/>
  <c r="S183" i="26"/>
  <c r="W183" i="26"/>
  <c r="Y183" i="26"/>
  <c r="AA183" i="26"/>
  <c r="AC183" i="26"/>
  <c r="AE183" i="26"/>
  <c r="AG183" i="26"/>
  <c r="AI183" i="26"/>
  <c r="AK183" i="26"/>
  <c r="AM183" i="26"/>
  <c r="AO183" i="26"/>
  <c r="B184" i="26"/>
  <c r="C184" i="26"/>
  <c r="F184" i="26"/>
  <c r="I184" i="26"/>
  <c r="K184" i="26"/>
  <c r="M184" i="26"/>
  <c r="O184" i="26"/>
  <c r="Q184" i="26"/>
  <c r="S184" i="26"/>
  <c r="U184" i="26"/>
  <c r="AA184" i="26"/>
  <c r="AC184" i="26"/>
  <c r="AE184" i="26"/>
  <c r="AG184" i="26"/>
  <c r="AI184" i="26"/>
  <c r="AK184" i="26"/>
  <c r="AM184" i="26"/>
  <c r="B185" i="26"/>
  <c r="C185" i="26"/>
  <c r="F185" i="26"/>
  <c r="I185" i="26"/>
  <c r="O185" i="26"/>
  <c r="Q185" i="26"/>
  <c r="S185" i="26"/>
  <c r="U185" i="26"/>
  <c r="W185" i="26"/>
  <c r="Y185" i="26"/>
  <c r="AA185" i="26"/>
  <c r="AC185" i="26"/>
  <c r="AE185" i="26"/>
  <c r="AI185" i="26"/>
  <c r="AK185" i="26"/>
  <c r="AM185" i="26"/>
  <c r="AO185" i="26"/>
  <c r="B186" i="26"/>
  <c r="C186" i="26"/>
  <c r="F186" i="26"/>
  <c r="I186" i="26"/>
  <c r="K186" i="26"/>
  <c r="M186" i="26"/>
  <c r="O186" i="26"/>
  <c r="Q186" i="26"/>
  <c r="S186" i="26"/>
  <c r="U186" i="26"/>
  <c r="W186" i="26"/>
  <c r="Y186" i="26"/>
  <c r="AA186" i="26"/>
  <c r="AC186" i="26"/>
  <c r="AE186" i="26"/>
  <c r="AI186" i="26"/>
  <c r="AM186" i="26"/>
  <c r="AO186" i="26"/>
  <c r="B187" i="26"/>
  <c r="C187" i="26"/>
  <c r="F187" i="26"/>
  <c r="I187" i="26"/>
  <c r="K187" i="26"/>
  <c r="M187" i="26"/>
  <c r="O187" i="26"/>
  <c r="Q187" i="26"/>
  <c r="S187" i="26"/>
  <c r="U187" i="26"/>
  <c r="W187" i="26"/>
  <c r="Y187" i="26"/>
  <c r="AA187" i="26"/>
  <c r="AC187" i="26"/>
  <c r="AE187" i="26"/>
  <c r="AI187" i="26"/>
  <c r="AK187" i="26"/>
  <c r="AM187" i="26"/>
  <c r="AO187" i="26"/>
  <c r="B188" i="26"/>
  <c r="C188" i="26"/>
  <c r="F188" i="26"/>
  <c r="I188" i="26"/>
  <c r="K188" i="26"/>
  <c r="M188" i="26"/>
  <c r="O188" i="26"/>
  <c r="Q188" i="26"/>
  <c r="S188" i="26"/>
  <c r="U188" i="26"/>
  <c r="W188" i="26"/>
  <c r="Y188" i="26"/>
  <c r="AA188" i="26"/>
  <c r="AC188" i="26"/>
  <c r="AE188" i="26"/>
  <c r="AI188" i="26"/>
  <c r="AK188" i="26"/>
  <c r="AM188" i="26"/>
  <c r="B189" i="26"/>
  <c r="C189" i="26"/>
  <c r="F189" i="26"/>
  <c r="I189" i="26"/>
  <c r="K189" i="26"/>
  <c r="M189" i="26"/>
  <c r="O189" i="26"/>
  <c r="Q189" i="26"/>
  <c r="S189" i="26"/>
  <c r="U189" i="26"/>
  <c r="W189" i="26"/>
  <c r="Y189" i="26"/>
  <c r="AA189" i="26"/>
  <c r="AE189" i="26"/>
  <c r="AG189" i="26"/>
  <c r="AK189" i="26"/>
  <c r="AM189" i="26"/>
  <c r="AO189" i="26"/>
  <c r="B190" i="26"/>
  <c r="C190" i="26"/>
  <c r="F190" i="26"/>
  <c r="I190" i="26"/>
  <c r="M190" i="26"/>
  <c r="Q190" i="26"/>
  <c r="S190" i="26"/>
  <c r="U190" i="26"/>
  <c r="W190" i="26"/>
  <c r="Y190" i="26"/>
  <c r="AA190" i="26"/>
  <c r="AC190" i="26"/>
  <c r="AE190" i="26"/>
  <c r="AG190" i="26"/>
  <c r="AI190" i="26"/>
  <c r="AK190" i="26"/>
  <c r="AM190" i="26"/>
  <c r="AO190" i="26"/>
  <c r="B191" i="26"/>
  <c r="C191" i="26"/>
  <c r="F191" i="26"/>
  <c r="I191" i="26"/>
  <c r="K191" i="26"/>
  <c r="M191" i="26"/>
  <c r="O191" i="26"/>
  <c r="S191" i="26"/>
  <c r="U191" i="26"/>
  <c r="W191" i="26"/>
  <c r="AA191" i="26"/>
  <c r="AC191" i="26"/>
  <c r="AE191" i="26"/>
  <c r="AG191" i="26"/>
  <c r="AI191" i="26"/>
  <c r="AK191" i="26"/>
  <c r="AM191" i="26"/>
  <c r="AO191" i="26"/>
  <c r="B192" i="26"/>
  <c r="C192" i="26"/>
  <c r="F192" i="26"/>
  <c r="I192" i="26"/>
  <c r="M192" i="26"/>
  <c r="O192" i="26"/>
  <c r="Q192" i="26"/>
  <c r="S192" i="26"/>
  <c r="U192" i="26"/>
  <c r="W192" i="26"/>
  <c r="Y192" i="26"/>
  <c r="AA192" i="26"/>
  <c r="AC192" i="26"/>
  <c r="AE192" i="26"/>
  <c r="AI192" i="26"/>
  <c r="AK192" i="26"/>
  <c r="AO192" i="26"/>
  <c r="B193" i="26"/>
  <c r="C193" i="26"/>
  <c r="F193" i="26"/>
  <c r="I193" i="26"/>
  <c r="K193" i="26"/>
  <c r="M193" i="26"/>
  <c r="O193" i="26"/>
  <c r="Q193" i="26"/>
  <c r="S193" i="26"/>
  <c r="U193" i="26"/>
  <c r="W193" i="26"/>
  <c r="Y193" i="26"/>
  <c r="AA193" i="26"/>
  <c r="AC193" i="26"/>
  <c r="AE193" i="26"/>
  <c r="AI193" i="26"/>
  <c r="AK193" i="26"/>
  <c r="AO193" i="26"/>
  <c r="B194" i="26"/>
  <c r="C194" i="26"/>
  <c r="F194" i="26"/>
  <c r="I194" i="26"/>
  <c r="K194" i="26"/>
  <c r="M194" i="26"/>
  <c r="O194" i="26"/>
  <c r="Q194" i="26"/>
  <c r="S194" i="26"/>
  <c r="U194" i="26"/>
  <c r="W194" i="26"/>
  <c r="Y194" i="26"/>
  <c r="AA194" i="26"/>
  <c r="AC194" i="26"/>
  <c r="AE194" i="26"/>
  <c r="AI194" i="26"/>
  <c r="AK194" i="26"/>
  <c r="AM194" i="26"/>
  <c r="AO194" i="26"/>
  <c r="B195" i="26"/>
  <c r="C195" i="26"/>
  <c r="F195" i="26"/>
  <c r="I195" i="26"/>
  <c r="K195" i="26"/>
  <c r="M195" i="26"/>
  <c r="O195" i="26"/>
  <c r="Q195" i="26"/>
  <c r="S195" i="26"/>
  <c r="U195" i="26"/>
  <c r="W195" i="26"/>
  <c r="Y195" i="26"/>
  <c r="AA195" i="26"/>
  <c r="AC195" i="26"/>
  <c r="AE195" i="26"/>
  <c r="AK195" i="26"/>
  <c r="AM195" i="26"/>
  <c r="AO195" i="26"/>
  <c r="B196" i="26"/>
  <c r="C196" i="26"/>
  <c r="F196" i="26"/>
  <c r="I196" i="26"/>
  <c r="K196" i="26"/>
  <c r="M196" i="26"/>
  <c r="O196" i="26"/>
  <c r="Q196" i="26"/>
  <c r="S196" i="26"/>
  <c r="U196" i="26"/>
  <c r="W196" i="26"/>
  <c r="Y196" i="26"/>
  <c r="AA196" i="26"/>
  <c r="AC196" i="26"/>
  <c r="AE196" i="26"/>
  <c r="AK196" i="26"/>
  <c r="AM196" i="26"/>
  <c r="AO196" i="26"/>
  <c r="B197" i="26"/>
  <c r="C197" i="26"/>
  <c r="F197" i="26"/>
  <c r="I197" i="26"/>
  <c r="K197" i="26"/>
  <c r="M197" i="26"/>
  <c r="S197" i="26"/>
  <c r="U197" i="26"/>
  <c r="W197" i="26"/>
  <c r="Y197" i="26"/>
  <c r="AA197" i="26"/>
  <c r="AC197" i="26"/>
  <c r="AE197" i="26"/>
  <c r="AG197" i="26"/>
  <c r="AI197" i="26"/>
  <c r="AK197" i="26"/>
  <c r="AM197" i="26"/>
  <c r="AO197" i="26"/>
  <c r="B198" i="26"/>
  <c r="C198" i="26"/>
  <c r="F198" i="26"/>
  <c r="I198" i="26"/>
  <c r="K198" i="26"/>
  <c r="M198" i="26"/>
  <c r="O198" i="26"/>
  <c r="S198" i="26"/>
  <c r="U198" i="26"/>
  <c r="W198" i="26"/>
  <c r="AA198" i="26"/>
  <c r="AC198" i="26"/>
  <c r="AE198" i="26"/>
  <c r="AG198" i="26"/>
  <c r="AI198" i="26"/>
  <c r="AK198" i="26"/>
  <c r="AM198" i="26"/>
  <c r="AO198" i="26"/>
  <c r="B199" i="26"/>
  <c r="C199" i="26"/>
  <c r="F199" i="26"/>
  <c r="I199" i="26"/>
  <c r="M199" i="26"/>
  <c r="O199" i="26"/>
  <c r="Q199" i="26"/>
  <c r="S199" i="26"/>
  <c r="U199" i="26"/>
  <c r="W199" i="26"/>
  <c r="Y199" i="26"/>
  <c r="AA199" i="26"/>
  <c r="AC199" i="26"/>
  <c r="AE199" i="26"/>
  <c r="AI199" i="26"/>
  <c r="AK199" i="26"/>
  <c r="AO199" i="26"/>
  <c r="B200" i="26"/>
  <c r="C200" i="26"/>
  <c r="F200" i="26"/>
  <c r="I200" i="26"/>
  <c r="K200" i="26"/>
  <c r="M200" i="26"/>
  <c r="O200" i="26"/>
  <c r="Q200" i="26"/>
  <c r="S200" i="26"/>
  <c r="U200" i="26"/>
  <c r="W200" i="26"/>
  <c r="Y200" i="26"/>
  <c r="AA200" i="26"/>
  <c r="AC200" i="26"/>
  <c r="AE200" i="26"/>
  <c r="AI200" i="26"/>
  <c r="AK200" i="26"/>
  <c r="AO200" i="26"/>
  <c r="B201" i="26"/>
  <c r="C201" i="26"/>
  <c r="F201" i="26"/>
  <c r="I201" i="26"/>
  <c r="K201" i="26"/>
  <c r="M201" i="26"/>
  <c r="O201" i="26"/>
  <c r="Q201" i="26"/>
  <c r="S201" i="26"/>
  <c r="U201" i="26"/>
  <c r="W201" i="26"/>
  <c r="Y201" i="26"/>
  <c r="AA201" i="26"/>
  <c r="AC201" i="26"/>
  <c r="AE201" i="26"/>
  <c r="AI201" i="26"/>
  <c r="AK201" i="26"/>
  <c r="AM201" i="26"/>
  <c r="AO201" i="26"/>
  <c r="B202" i="26"/>
  <c r="C202" i="26"/>
  <c r="F202" i="26"/>
  <c r="I202" i="26"/>
  <c r="K202" i="26"/>
  <c r="M202" i="26"/>
  <c r="O202" i="26"/>
  <c r="Q202" i="26"/>
  <c r="S202" i="26"/>
  <c r="U202" i="26"/>
  <c r="W202" i="26"/>
  <c r="Y202" i="26"/>
  <c r="AA202" i="26"/>
  <c r="AC202" i="26"/>
  <c r="AE202" i="26"/>
  <c r="AK202" i="26"/>
  <c r="AM202" i="26"/>
  <c r="AO202" i="26"/>
  <c r="B203" i="26"/>
  <c r="C203" i="26"/>
  <c r="F203" i="26"/>
  <c r="I203" i="26"/>
  <c r="K203" i="26"/>
  <c r="M203" i="26"/>
  <c r="O203" i="26"/>
  <c r="Q203" i="26"/>
  <c r="S203" i="26"/>
  <c r="U203" i="26"/>
  <c r="W203" i="26"/>
  <c r="Y203" i="26"/>
  <c r="AA203" i="26"/>
  <c r="AC203" i="26"/>
  <c r="AE203" i="26"/>
  <c r="AG203" i="26"/>
  <c r="AM203" i="26"/>
  <c r="AO203" i="26"/>
  <c r="B204" i="26"/>
  <c r="C204" i="26"/>
  <c r="F204" i="26"/>
  <c r="I204" i="26"/>
  <c r="M204" i="26"/>
  <c r="Q204" i="26"/>
  <c r="S204" i="26"/>
  <c r="U204" i="26"/>
  <c r="W204" i="26"/>
  <c r="Y204" i="26"/>
  <c r="AA204" i="26"/>
  <c r="AC204" i="26"/>
  <c r="AE204" i="26"/>
  <c r="AG204" i="26"/>
  <c r="AI204" i="26"/>
  <c r="AK204" i="26"/>
  <c r="AM204" i="26"/>
  <c r="AO204" i="26"/>
  <c r="B205" i="26"/>
  <c r="C205" i="26"/>
  <c r="F205" i="26"/>
  <c r="I205" i="26"/>
  <c r="K205" i="26"/>
  <c r="M205" i="26"/>
  <c r="O205" i="26"/>
  <c r="S205" i="26"/>
  <c r="U205" i="26"/>
  <c r="W205" i="26"/>
  <c r="Y205" i="26"/>
  <c r="AA205" i="26"/>
  <c r="AC205" i="26"/>
  <c r="AE205" i="26"/>
  <c r="AG205" i="26"/>
  <c r="AI205" i="26"/>
  <c r="AK205" i="26"/>
  <c r="AM205" i="26"/>
  <c r="B206" i="26"/>
  <c r="C206" i="26"/>
  <c r="F206" i="26"/>
  <c r="I206" i="26"/>
  <c r="K206" i="26"/>
  <c r="M206" i="26"/>
  <c r="O206" i="26"/>
  <c r="Q206" i="26"/>
  <c r="S206" i="26"/>
  <c r="W206" i="26"/>
  <c r="Y206" i="26"/>
  <c r="AA206" i="26"/>
  <c r="AE206" i="26"/>
  <c r="AI206" i="26"/>
  <c r="AK206" i="26"/>
  <c r="AM206" i="26"/>
  <c r="AO206" i="26"/>
  <c r="B207" i="26"/>
  <c r="C207" i="26"/>
  <c r="F207" i="26"/>
  <c r="I207" i="26"/>
  <c r="K207" i="26"/>
  <c r="M207" i="26"/>
  <c r="O207" i="26"/>
  <c r="Q207" i="26"/>
  <c r="S207" i="26"/>
  <c r="U207" i="26"/>
  <c r="W207" i="26"/>
  <c r="Y207" i="26"/>
  <c r="AA207" i="26"/>
  <c r="AC207" i="26"/>
  <c r="AE207" i="26"/>
  <c r="AI207" i="26"/>
  <c r="AK207" i="26"/>
  <c r="AO207" i="26"/>
  <c r="B208" i="26"/>
  <c r="C208" i="26"/>
  <c r="F208" i="26"/>
  <c r="I208" i="26"/>
  <c r="K208" i="26"/>
  <c r="M208" i="26"/>
  <c r="O208" i="26"/>
  <c r="Q208" i="26"/>
  <c r="S208" i="26"/>
  <c r="U208" i="26"/>
  <c r="W208" i="26"/>
  <c r="Y208" i="26"/>
  <c r="AA208" i="26"/>
  <c r="AC208" i="26"/>
  <c r="AE208" i="26"/>
  <c r="AI208" i="26"/>
  <c r="AK208" i="26"/>
  <c r="AM208" i="26"/>
  <c r="AO208" i="26"/>
  <c r="B209" i="26"/>
  <c r="C209" i="26"/>
  <c r="F209" i="26"/>
  <c r="I209" i="26"/>
  <c r="K209" i="26"/>
  <c r="M209" i="26"/>
  <c r="O209" i="26"/>
  <c r="Q209" i="26"/>
  <c r="S209" i="26"/>
  <c r="U209" i="26"/>
  <c r="W209" i="26"/>
  <c r="Y209" i="26"/>
  <c r="AA209" i="26"/>
  <c r="AC209" i="26"/>
  <c r="AE209" i="26"/>
  <c r="AK209" i="26"/>
  <c r="AM209" i="26"/>
  <c r="AO209" i="26"/>
  <c r="B210" i="26"/>
  <c r="C210" i="26"/>
  <c r="F210" i="26"/>
  <c r="I210" i="26"/>
  <c r="K210" i="26"/>
  <c r="M210" i="26"/>
  <c r="O210" i="26"/>
  <c r="Q210" i="26"/>
  <c r="S210" i="26"/>
  <c r="U210" i="26"/>
  <c r="W210" i="26"/>
  <c r="Y210" i="26"/>
  <c r="AA210" i="26"/>
  <c r="AC210" i="26"/>
  <c r="AE210" i="26"/>
  <c r="AK210" i="26"/>
  <c r="AM210" i="26"/>
  <c r="AO210" i="26"/>
  <c r="B211" i="26"/>
  <c r="C211" i="26"/>
  <c r="F211" i="26"/>
  <c r="I211" i="26"/>
  <c r="K211" i="26"/>
  <c r="M211" i="26"/>
  <c r="Q211" i="26"/>
  <c r="S211" i="26"/>
  <c r="U211" i="26"/>
  <c r="W211" i="26"/>
  <c r="Y211" i="26"/>
  <c r="AA211" i="26"/>
  <c r="AC211" i="26"/>
  <c r="AE211" i="26"/>
  <c r="AG211" i="26"/>
  <c r="AI211" i="26"/>
  <c r="AK211" i="26"/>
  <c r="AO211" i="26"/>
  <c r="B212" i="26"/>
  <c r="C212" i="26"/>
  <c r="F212" i="26"/>
  <c r="I212" i="26"/>
  <c r="K212" i="26"/>
  <c r="M212" i="26"/>
  <c r="O212" i="26"/>
  <c r="Q212" i="26"/>
  <c r="S212" i="26"/>
  <c r="U212" i="26"/>
  <c r="W212" i="26"/>
  <c r="AA212" i="26"/>
  <c r="AC212" i="26"/>
  <c r="AE212" i="26"/>
  <c r="AG212" i="26"/>
  <c r="AI212" i="26"/>
  <c r="AK212" i="26"/>
  <c r="AO212" i="26"/>
  <c r="B213" i="26"/>
  <c r="C213" i="26"/>
  <c r="F213" i="26"/>
  <c r="I213" i="26"/>
  <c r="M213" i="26"/>
  <c r="O213" i="26"/>
  <c r="Q213" i="26"/>
  <c r="S213" i="26"/>
  <c r="U213" i="26"/>
  <c r="W213" i="26"/>
  <c r="Y213" i="26"/>
  <c r="AA213" i="26"/>
  <c r="AC213" i="26"/>
  <c r="AE213" i="26"/>
  <c r="AI213" i="26"/>
  <c r="AK213" i="26"/>
  <c r="AM213" i="26"/>
  <c r="AO213" i="26"/>
  <c r="B214" i="26"/>
  <c r="C214" i="26"/>
  <c r="F214" i="26"/>
  <c r="I214" i="26"/>
  <c r="K214" i="26"/>
  <c r="M214" i="26"/>
  <c r="O214" i="26"/>
  <c r="S214" i="26"/>
  <c r="U214" i="26"/>
  <c r="W214" i="26"/>
  <c r="Y214" i="26"/>
  <c r="AA214" i="26"/>
  <c r="AC214" i="26"/>
  <c r="AE214" i="26"/>
  <c r="AI214" i="26"/>
  <c r="AK214" i="26"/>
  <c r="AM214" i="26"/>
  <c r="AO214" i="26"/>
  <c r="B215" i="26"/>
  <c r="C215" i="26"/>
  <c r="F215" i="26"/>
  <c r="I215" i="26"/>
  <c r="K215" i="26"/>
  <c r="M215" i="26"/>
  <c r="O215" i="26"/>
  <c r="Q215" i="26"/>
  <c r="S215" i="26"/>
  <c r="U215" i="26"/>
  <c r="W215" i="26"/>
  <c r="Y215" i="26"/>
  <c r="AA215" i="26"/>
  <c r="AC215" i="26"/>
  <c r="AE215" i="26"/>
  <c r="AI215" i="26"/>
  <c r="AK215" i="26"/>
  <c r="AM215" i="26"/>
  <c r="AO215" i="26"/>
  <c r="B216" i="26"/>
  <c r="C216" i="26"/>
  <c r="F216" i="26"/>
  <c r="I216" i="26"/>
  <c r="K216" i="26"/>
  <c r="M216" i="26"/>
  <c r="O216" i="26"/>
  <c r="Q216" i="26"/>
  <c r="S216" i="26"/>
  <c r="U216" i="26"/>
  <c r="W216" i="26"/>
  <c r="Y216" i="26"/>
  <c r="AA216" i="26"/>
  <c r="AC216" i="26"/>
  <c r="AE216" i="26"/>
  <c r="AI216" i="26"/>
  <c r="AK216" i="26"/>
  <c r="AO216" i="26"/>
  <c r="B217" i="26"/>
  <c r="C217" i="26"/>
  <c r="F217" i="26"/>
  <c r="I217" i="26"/>
  <c r="K217" i="26"/>
  <c r="M217" i="26"/>
  <c r="O217" i="26"/>
  <c r="Q217" i="26"/>
  <c r="S217" i="26"/>
  <c r="U217" i="26"/>
  <c r="W217" i="26"/>
  <c r="Y217" i="26"/>
  <c r="AA217" i="26"/>
  <c r="AC217" i="26"/>
  <c r="AE217" i="26"/>
  <c r="AI217" i="26"/>
  <c r="AK217" i="26"/>
  <c r="AO217" i="26"/>
  <c r="B218" i="26"/>
  <c r="C218" i="26"/>
  <c r="F218" i="26"/>
  <c r="I218" i="26"/>
  <c r="K218" i="26"/>
  <c r="M218" i="26"/>
  <c r="Q218" i="26"/>
  <c r="S218" i="26"/>
  <c r="U218" i="26"/>
  <c r="W218" i="26"/>
  <c r="Y218" i="26"/>
  <c r="AA218" i="26"/>
  <c r="AC218" i="26"/>
  <c r="AE218" i="26"/>
  <c r="AG218" i="26"/>
  <c r="AM218" i="26"/>
  <c r="AO218" i="26"/>
  <c r="B219" i="26"/>
  <c r="C219" i="26"/>
  <c r="F219" i="26"/>
  <c r="I219" i="26"/>
  <c r="K219" i="26"/>
  <c r="M219" i="26"/>
  <c r="O219" i="26"/>
  <c r="Q219" i="26"/>
  <c r="S219" i="26"/>
  <c r="U219" i="26"/>
  <c r="Y219" i="26"/>
  <c r="AA219" i="26"/>
  <c r="AC219" i="26"/>
  <c r="AE219" i="26"/>
  <c r="AG219" i="26"/>
  <c r="AK219" i="26"/>
  <c r="AM219" i="26"/>
  <c r="AO219" i="26"/>
  <c r="B220" i="26"/>
  <c r="C220" i="26"/>
  <c r="F220" i="26"/>
  <c r="I220" i="26"/>
  <c r="K220" i="26"/>
  <c r="M220" i="26"/>
  <c r="O220" i="26"/>
  <c r="S220" i="26"/>
  <c r="W220" i="26"/>
  <c r="Y220" i="26"/>
  <c r="AA220" i="26"/>
  <c r="AE220" i="26"/>
  <c r="AI220" i="26"/>
  <c r="AK220" i="26"/>
  <c r="AM220" i="26"/>
  <c r="AO220" i="26"/>
  <c r="B221" i="26"/>
  <c r="C221" i="26"/>
  <c r="F221" i="26"/>
  <c r="I221" i="26"/>
  <c r="K221" i="26"/>
  <c r="M221" i="26"/>
  <c r="O221" i="26"/>
  <c r="Q221" i="26"/>
  <c r="S221" i="26"/>
  <c r="U221" i="26"/>
  <c r="W221" i="26"/>
  <c r="Y221" i="26"/>
  <c r="AA221" i="26"/>
  <c r="AC221" i="26"/>
  <c r="AE221" i="26"/>
  <c r="AK221" i="26"/>
  <c r="AM221" i="26"/>
  <c r="AO221" i="26"/>
  <c r="B222" i="26"/>
  <c r="C222" i="26"/>
  <c r="F222" i="26"/>
  <c r="I222" i="26"/>
  <c r="K222" i="26"/>
  <c r="M222" i="26"/>
  <c r="O222" i="26"/>
  <c r="Q222" i="26"/>
  <c r="S222" i="26"/>
  <c r="U222" i="26"/>
  <c r="W222" i="26"/>
  <c r="Y222" i="26"/>
  <c r="AA222" i="26"/>
  <c r="AC222" i="26"/>
  <c r="AE222" i="26"/>
  <c r="AI222" i="26"/>
  <c r="AK222" i="26"/>
  <c r="AM222" i="26"/>
  <c r="AO222" i="26"/>
  <c r="B223" i="26"/>
  <c r="C223" i="26"/>
  <c r="F223" i="26"/>
  <c r="I223" i="26"/>
  <c r="K223" i="26"/>
  <c r="M223" i="26"/>
  <c r="O223" i="26"/>
  <c r="Q223" i="26"/>
  <c r="S223" i="26"/>
  <c r="U223" i="26"/>
  <c r="W223" i="26"/>
  <c r="Y223" i="26"/>
  <c r="AA223" i="26"/>
  <c r="AC223" i="26"/>
  <c r="AE223" i="26"/>
  <c r="AI223" i="26"/>
  <c r="AK223" i="26"/>
  <c r="AO223" i="26"/>
  <c r="B224" i="26"/>
  <c r="C224" i="26"/>
  <c r="F224" i="26"/>
  <c r="I224" i="26"/>
  <c r="K224" i="26"/>
  <c r="M224" i="26"/>
  <c r="O224" i="26"/>
  <c r="Q224" i="26"/>
  <c r="S224" i="26"/>
  <c r="U224" i="26"/>
  <c r="W224" i="26"/>
  <c r="Y224" i="26"/>
  <c r="AA224" i="26"/>
  <c r="AC224" i="26"/>
  <c r="AE224" i="26"/>
  <c r="AI224" i="26"/>
  <c r="AK224" i="26"/>
  <c r="AO224" i="26"/>
  <c r="B226" i="26"/>
  <c r="C226" i="26"/>
  <c r="F226" i="26"/>
  <c r="G225" i="26" s="1"/>
  <c r="AI225" i="26" s="1"/>
  <c r="I226" i="26"/>
  <c r="K226" i="26"/>
  <c r="M226" i="26"/>
  <c r="O226" i="26"/>
  <c r="Q226" i="26"/>
  <c r="S226" i="26"/>
  <c r="U226" i="26"/>
  <c r="W226" i="26"/>
  <c r="AA226" i="26"/>
  <c r="AC226" i="26"/>
  <c r="AE226" i="26"/>
  <c r="AG226" i="26"/>
  <c r="AK226" i="26"/>
  <c r="AM226" i="26"/>
  <c r="AO226" i="26"/>
  <c r="B227" i="26"/>
  <c r="C227" i="26"/>
  <c r="F227" i="26"/>
  <c r="I227" i="26"/>
  <c r="M227" i="26"/>
  <c r="O227" i="26"/>
  <c r="Q227" i="26"/>
  <c r="S227" i="26"/>
  <c r="U227" i="26"/>
  <c r="W227" i="26"/>
  <c r="Y227" i="26"/>
  <c r="AA227" i="26"/>
  <c r="AC227" i="26"/>
  <c r="AE227" i="26"/>
  <c r="AI227" i="26"/>
  <c r="AK227" i="26"/>
  <c r="AM227" i="26"/>
  <c r="AO227" i="26"/>
  <c r="B228" i="26"/>
  <c r="C228" i="26"/>
  <c r="F228" i="26"/>
  <c r="I228" i="26"/>
  <c r="K228" i="26"/>
  <c r="M228" i="26"/>
  <c r="O228" i="26"/>
  <c r="Q228" i="26"/>
  <c r="S228" i="26"/>
  <c r="W228" i="26"/>
  <c r="Y228" i="26"/>
  <c r="AA228" i="26"/>
  <c r="AE228" i="26"/>
  <c r="AI228" i="26"/>
  <c r="AK228" i="26"/>
  <c r="AM228" i="26"/>
  <c r="AO228" i="26"/>
  <c r="B229" i="26"/>
  <c r="C229" i="26"/>
  <c r="F229" i="26"/>
  <c r="I229" i="26"/>
  <c r="K229" i="26"/>
  <c r="M229" i="26"/>
  <c r="O229" i="26"/>
  <c r="Q229" i="26"/>
  <c r="S229" i="26"/>
  <c r="U229" i="26"/>
  <c r="W229" i="26"/>
  <c r="Y229" i="26"/>
  <c r="AA229" i="26"/>
  <c r="AC229" i="26"/>
  <c r="AE229" i="26"/>
  <c r="AI229" i="26"/>
  <c r="AK229" i="26"/>
  <c r="AM229" i="26"/>
  <c r="AO229" i="26"/>
  <c r="B230" i="26"/>
  <c r="C230" i="26"/>
  <c r="F230" i="26"/>
  <c r="I230" i="26"/>
  <c r="K230" i="26"/>
  <c r="M230" i="26"/>
  <c r="O230" i="26"/>
  <c r="Q230" i="26"/>
  <c r="S230" i="26"/>
  <c r="U230" i="26"/>
  <c r="W230" i="26"/>
  <c r="Y230" i="26"/>
  <c r="AA230" i="26"/>
  <c r="AC230" i="26"/>
  <c r="AE230" i="26"/>
  <c r="AI230" i="26"/>
  <c r="AK230" i="26"/>
  <c r="AM230" i="26"/>
  <c r="B231" i="26"/>
  <c r="C231" i="26"/>
  <c r="F231" i="26"/>
  <c r="I231" i="26"/>
  <c r="K231" i="26"/>
  <c r="M231" i="26"/>
  <c r="O231" i="26"/>
  <c r="Q231" i="26"/>
  <c r="S231" i="26"/>
  <c r="U231" i="26"/>
  <c r="W231" i="26"/>
  <c r="Y231" i="26"/>
  <c r="AA231" i="26"/>
  <c r="AC231" i="26"/>
  <c r="AE231" i="26"/>
  <c r="AI231" i="26"/>
  <c r="AK231" i="26"/>
  <c r="AO231" i="26"/>
  <c r="B232" i="26"/>
  <c r="C232" i="26"/>
  <c r="F232" i="26"/>
  <c r="I232" i="26"/>
  <c r="K232" i="26"/>
  <c r="M232" i="26"/>
  <c r="Q232" i="26"/>
  <c r="S232" i="26"/>
  <c r="U232" i="26"/>
  <c r="W232" i="26"/>
  <c r="Y232" i="26"/>
  <c r="AA232" i="26"/>
  <c r="AC232" i="26"/>
  <c r="AE232" i="26"/>
  <c r="AG232" i="26"/>
  <c r="AI232" i="26"/>
  <c r="AK232" i="26"/>
  <c r="AO232" i="26"/>
  <c r="B233" i="26"/>
  <c r="C233" i="26"/>
  <c r="F233" i="26"/>
  <c r="I233" i="26"/>
  <c r="K233" i="26"/>
  <c r="M233" i="26"/>
  <c r="O233" i="26"/>
  <c r="Q233" i="26"/>
  <c r="S233" i="26"/>
  <c r="U233" i="26"/>
  <c r="W233" i="26"/>
  <c r="Y233" i="26"/>
  <c r="AA233" i="26"/>
  <c r="AC233" i="26"/>
  <c r="AE233" i="26"/>
  <c r="AK233" i="26"/>
  <c r="AM233" i="26"/>
  <c r="AO233" i="26"/>
  <c r="B234" i="26"/>
  <c r="C234" i="26"/>
  <c r="F234" i="26"/>
  <c r="I234" i="26"/>
  <c r="K234" i="26"/>
  <c r="M234" i="26"/>
  <c r="O234" i="26"/>
  <c r="Q234" i="26"/>
  <c r="S234" i="26"/>
  <c r="U234" i="26"/>
  <c r="W234" i="26"/>
  <c r="Y234" i="26"/>
  <c r="AA234" i="26"/>
  <c r="AC234" i="26"/>
  <c r="AE234" i="26"/>
  <c r="AK234" i="26"/>
  <c r="AM234" i="26"/>
  <c r="AO234" i="26"/>
  <c r="B235" i="26"/>
  <c r="C235" i="26"/>
  <c r="F235" i="26"/>
  <c r="I235" i="26"/>
  <c r="K235" i="26"/>
  <c r="M235" i="26"/>
  <c r="Q235" i="26"/>
  <c r="S235" i="26"/>
  <c r="U235" i="26"/>
  <c r="W235" i="26"/>
  <c r="Y235" i="26"/>
  <c r="AA235" i="26"/>
  <c r="AC235" i="26"/>
  <c r="AE235" i="26"/>
  <c r="AI235" i="26"/>
  <c r="AM235" i="26"/>
  <c r="AO235" i="26"/>
  <c r="B236" i="26"/>
  <c r="C236" i="26"/>
  <c r="F236" i="26"/>
  <c r="I236" i="26"/>
  <c r="K236" i="26"/>
  <c r="M236" i="26"/>
  <c r="O236" i="26"/>
  <c r="Q236" i="26"/>
  <c r="S236" i="26"/>
  <c r="U236" i="26"/>
  <c r="W236" i="26"/>
  <c r="Y236" i="26"/>
  <c r="AA236" i="26"/>
  <c r="AC236" i="26"/>
  <c r="AE236" i="26"/>
  <c r="AI236" i="26"/>
  <c r="AK236" i="26"/>
  <c r="AM236" i="26"/>
  <c r="AO236" i="26"/>
  <c r="B237" i="26"/>
  <c r="C237" i="26"/>
  <c r="F237" i="26"/>
  <c r="I237" i="26"/>
  <c r="K237" i="26"/>
  <c r="M237" i="26"/>
  <c r="O237" i="26"/>
  <c r="Q237" i="26"/>
  <c r="S237" i="26"/>
  <c r="U237" i="26"/>
  <c r="W237" i="26"/>
  <c r="Y237" i="26"/>
  <c r="AA237" i="26"/>
  <c r="AC237" i="26"/>
  <c r="AE237" i="26"/>
  <c r="AI237" i="26"/>
  <c r="AK237" i="26"/>
  <c r="AO237" i="26"/>
  <c r="B238" i="26"/>
  <c r="C238" i="26"/>
  <c r="F238" i="26"/>
  <c r="I238" i="26"/>
  <c r="K238" i="26"/>
  <c r="M238" i="26"/>
  <c r="O238" i="26"/>
  <c r="Q238" i="26"/>
  <c r="S238" i="26"/>
  <c r="U238" i="26"/>
  <c r="W238" i="26"/>
  <c r="Y238" i="26"/>
  <c r="AA238" i="26"/>
  <c r="AC238" i="26"/>
  <c r="AE238" i="26"/>
  <c r="AI238" i="26"/>
  <c r="AK238" i="26"/>
  <c r="AO238" i="26"/>
  <c r="B239" i="26"/>
  <c r="C239" i="26"/>
  <c r="F239" i="26"/>
  <c r="I239" i="26"/>
  <c r="M239" i="26"/>
  <c r="O239" i="26"/>
  <c r="Q239" i="26"/>
  <c r="S239" i="26"/>
  <c r="U239" i="26"/>
  <c r="W239" i="26"/>
  <c r="Y239" i="26"/>
  <c r="AA239" i="26"/>
  <c r="AC239" i="26"/>
  <c r="AE239" i="26"/>
  <c r="AG239" i="26"/>
  <c r="AI239" i="26"/>
  <c r="AK239" i="26"/>
  <c r="AM239" i="26"/>
  <c r="B240" i="26"/>
  <c r="C240" i="26"/>
  <c r="F240" i="26"/>
  <c r="I240" i="26"/>
  <c r="K240" i="26"/>
  <c r="M240" i="26"/>
  <c r="O240" i="26"/>
  <c r="Q240" i="26"/>
  <c r="S240" i="26"/>
  <c r="U240" i="26"/>
  <c r="W240" i="26"/>
  <c r="AA240" i="26"/>
  <c r="AC240" i="26"/>
  <c r="AE240" i="26"/>
  <c r="AG240" i="26"/>
  <c r="AK240" i="26"/>
  <c r="AM240" i="26"/>
  <c r="AO240" i="26"/>
  <c r="B241" i="26"/>
  <c r="C241" i="26"/>
  <c r="F241" i="26"/>
  <c r="I241" i="26"/>
  <c r="K241" i="26"/>
  <c r="M241" i="26"/>
  <c r="O241" i="26"/>
  <c r="Q241" i="26"/>
  <c r="S241" i="26"/>
  <c r="U241" i="26"/>
  <c r="W241" i="26"/>
  <c r="Y241" i="26"/>
  <c r="AA241" i="26"/>
  <c r="AC241" i="26"/>
  <c r="AE241" i="26"/>
  <c r="AK241" i="26"/>
  <c r="AM241" i="26"/>
  <c r="AO241" i="26"/>
  <c r="B242" i="26"/>
  <c r="C242" i="26"/>
  <c r="F242" i="26"/>
  <c r="I242" i="26"/>
  <c r="K242" i="26"/>
  <c r="M242" i="26"/>
  <c r="O242" i="26"/>
  <c r="Q242" i="26"/>
  <c r="S242" i="26"/>
  <c r="U242" i="26"/>
  <c r="W242" i="26"/>
  <c r="Y242" i="26"/>
  <c r="AA242" i="26"/>
  <c r="AC242" i="26"/>
  <c r="AE242" i="26"/>
  <c r="AK242" i="26"/>
  <c r="AM242" i="26"/>
  <c r="AO242" i="26"/>
  <c r="B243" i="26"/>
  <c r="C243" i="26"/>
  <c r="F243" i="26"/>
  <c r="I243" i="26"/>
  <c r="K243" i="26"/>
  <c r="M243" i="26"/>
  <c r="O243" i="26"/>
  <c r="Q243" i="26"/>
  <c r="S243" i="26"/>
  <c r="U243" i="26"/>
  <c r="W243" i="26"/>
  <c r="Y243" i="26"/>
  <c r="AA243" i="26"/>
  <c r="AC243" i="26"/>
  <c r="AE243" i="26"/>
  <c r="AI243" i="26"/>
  <c r="AK243" i="26"/>
  <c r="AM243" i="26"/>
  <c r="AO243" i="26"/>
  <c r="B244" i="26"/>
  <c r="C244" i="26"/>
  <c r="F244" i="26"/>
  <c r="I244" i="26"/>
  <c r="K244" i="26"/>
  <c r="M244" i="26"/>
  <c r="O244" i="26"/>
  <c r="Q244" i="26"/>
  <c r="S244" i="26"/>
  <c r="U244" i="26"/>
  <c r="W244" i="26"/>
  <c r="Y244" i="26"/>
  <c r="AA244" i="26"/>
  <c r="AC244" i="26"/>
  <c r="AE244" i="26"/>
  <c r="AK244" i="26"/>
  <c r="AM244" i="26"/>
  <c r="AO244" i="26"/>
  <c r="B245" i="26"/>
  <c r="C245" i="26"/>
  <c r="F245" i="26"/>
  <c r="I245" i="26"/>
  <c r="K245" i="26"/>
  <c r="M245" i="26"/>
  <c r="O245" i="26"/>
  <c r="Q245" i="26"/>
  <c r="S245" i="26"/>
  <c r="U245" i="26"/>
  <c r="W245" i="26"/>
  <c r="Y245" i="26"/>
  <c r="AA245" i="26"/>
  <c r="AC245" i="26"/>
  <c r="AE245" i="26"/>
  <c r="AK245" i="26"/>
  <c r="AM245" i="26"/>
  <c r="AO245" i="26"/>
  <c r="B246" i="26"/>
  <c r="C246" i="26"/>
  <c r="F246" i="26"/>
  <c r="I246" i="26"/>
  <c r="K246" i="26"/>
  <c r="M246" i="26"/>
  <c r="Q246" i="26"/>
  <c r="S246" i="26"/>
  <c r="U246" i="26"/>
  <c r="W246" i="26"/>
  <c r="Y246" i="26"/>
  <c r="AA246" i="26"/>
  <c r="AC246" i="26"/>
  <c r="AE246" i="26"/>
  <c r="AG246" i="26"/>
  <c r="AI246" i="26"/>
  <c r="AK246" i="26"/>
  <c r="AM246" i="26"/>
  <c r="AO246" i="26"/>
  <c r="B247" i="26"/>
  <c r="C247" i="26"/>
  <c r="F247" i="26"/>
  <c r="I247" i="26"/>
  <c r="K247" i="26"/>
  <c r="M247" i="26"/>
  <c r="O247" i="26"/>
  <c r="Q247" i="26"/>
  <c r="S247" i="26"/>
  <c r="U247" i="26"/>
  <c r="W247" i="26"/>
  <c r="Y247" i="26"/>
  <c r="AA247" i="26"/>
  <c r="AE247" i="26"/>
  <c r="AG247" i="26"/>
  <c r="AI247" i="26"/>
  <c r="AK247" i="26"/>
  <c r="AM247" i="26"/>
  <c r="AO247" i="26"/>
  <c r="B248" i="26"/>
  <c r="C248" i="26"/>
  <c r="F248" i="26"/>
  <c r="I248" i="26"/>
  <c r="M248" i="26"/>
  <c r="O248" i="26"/>
  <c r="Q248" i="26"/>
  <c r="S248" i="26"/>
  <c r="U248" i="26"/>
  <c r="W248" i="26"/>
  <c r="Y248" i="26"/>
  <c r="AA248" i="26"/>
  <c r="AC248" i="26"/>
  <c r="AE248" i="26"/>
  <c r="AI248" i="26"/>
  <c r="AK248" i="26"/>
  <c r="AM248" i="26"/>
  <c r="AO248" i="26"/>
  <c r="B249" i="26"/>
  <c r="C249" i="26"/>
  <c r="F249" i="26"/>
  <c r="I249" i="26"/>
  <c r="K249" i="26"/>
  <c r="M249" i="26"/>
  <c r="O249" i="26"/>
  <c r="Q249" i="26"/>
  <c r="S249" i="26"/>
  <c r="U249" i="26"/>
  <c r="Y249" i="26"/>
  <c r="AA249" i="26"/>
  <c r="AC249" i="26"/>
  <c r="AE249" i="26"/>
  <c r="AI249" i="26"/>
  <c r="AK249" i="26"/>
  <c r="AM249" i="26"/>
  <c r="AO249" i="26"/>
  <c r="B250" i="26"/>
  <c r="C250" i="26"/>
  <c r="F250" i="26"/>
  <c r="I250" i="26"/>
  <c r="K250" i="26"/>
  <c r="M250" i="26"/>
  <c r="O250" i="26"/>
  <c r="Q250" i="26"/>
  <c r="S250" i="26"/>
  <c r="U250" i="26"/>
  <c r="W250" i="26"/>
  <c r="Y250" i="26"/>
  <c r="AA250" i="26"/>
  <c r="AC250" i="26"/>
  <c r="AE250" i="26"/>
  <c r="AI250" i="26"/>
  <c r="AK250" i="26"/>
  <c r="AM250" i="26"/>
  <c r="AO250" i="26"/>
  <c r="B251" i="26"/>
  <c r="C251" i="26"/>
  <c r="F251" i="26"/>
  <c r="I251" i="26"/>
  <c r="K251" i="26"/>
  <c r="M251" i="26"/>
  <c r="O251" i="26"/>
  <c r="Q251" i="26"/>
  <c r="S251" i="26"/>
  <c r="U251" i="26"/>
  <c r="W251" i="26"/>
  <c r="Y251" i="26"/>
  <c r="AA251" i="26"/>
  <c r="AC251" i="26"/>
  <c r="AE251" i="26"/>
  <c r="AK251" i="26"/>
  <c r="AM251" i="26"/>
  <c r="AO251" i="26"/>
  <c r="B252" i="26"/>
  <c r="C252" i="26"/>
  <c r="F252" i="26"/>
  <c r="I252" i="26"/>
  <c r="K252" i="26"/>
  <c r="M252" i="26"/>
  <c r="O252" i="26"/>
  <c r="Q252" i="26"/>
  <c r="S252" i="26"/>
  <c r="U252" i="26"/>
  <c r="W252" i="26"/>
  <c r="Y252" i="26"/>
  <c r="AA252" i="26"/>
  <c r="AC252" i="26"/>
  <c r="AE252" i="26"/>
  <c r="AK252" i="26"/>
  <c r="AM252" i="26"/>
  <c r="AO252" i="26"/>
  <c r="B253" i="26"/>
  <c r="C253" i="26"/>
  <c r="F253" i="26"/>
  <c r="I253" i="26"/>
  <c r="M253" i="26"/>
  <c r="O253" i="26"/>
  <c r="Q253" i="26"/>
  <c r="S253" i="26"/>
  <c r="U253" i="26"/>
  <c r="W253" i="26"/>
  <c r="Y253" i="26"/>
  <c r="AA253" i="26"/>
  <c r="AC253" i="26"/>
  <c r="AE253" i="26"/>
  <c r="AG253" i="26"/>
  <c r="AI253" i="26"/>
  <c r="AK253" i="26"/>
  <c r="AO253" i="26"/>
  <c r="B254" i="26"/>
  <c r="C254" i="26"/>
  <c r="F254" i="26"/>
  <c r="I254" i="26"/>
  <c r="K254" i="26"/>
  <c r="M254" i="26"/>
  <c r="O254" i="26"/>
  <c r="Q254" i="26"/>
  <c r="S254" i="26"/>
  <c r="W254" i="26"/>
  <c r="AA254" i="26"/>
  <c r="AC254" i="26"/>
  <c r="AE254" i="26"/>
  <c r="AG254" i="26"/>
  <c r="AI254" i="26"/>
  <c r="AK254" i="26"/>
  <c r="AM254" i="26"/>
  <c r="AO254" i="26"/>
  <c r="B255" i="26"/>
  <c r="C255" i="26"/>
  <c r="F255" i="26"/>
  <c r="I255" i="26"/>
  <c r="K255" i="26"/>
  <c r="M255" i="26"/>
  <c r="O255" i="26"/>
  <c r="Q255" i="26"/>
  <c r="S255" i="26"/>
  <c r="U255" i="26"/>
  <c r="W255" i="26"/>
  <c r="Y255" i="26"/>
  <c r="AA255" i="26"/>
  <c r="AC255" i="26"/>
  <c r="AE255" i="26"/>
  <c r="AI255" i="26"/>
  <c r="AK255" i="26"/>
  <c r="AO255" i="26"/>
  <c r="B256" i="26"/>
  <c r="C256" i="26"/>
  <c r="F256" i="26"/>
  <c r="I256" i="26"/>
  <c r="K256" i="26"/>
  <c r="M256" i="26"/>
  <c r="O256" i="26"/>
  <c r="Q256" i="26"/>
  <c r="S256" i="26"/>
  <c r="W256" i="26"/>
  <c r="Y256" i="26"/>
  <c r="AA256" i="26"/>
  <c r="AC256" i="26"/>
  <c r="AE256" i="26"/>
  <c r="AI256" i="26"/>
  <c r="AK256" i="26"/>
  <c r="AM256" i="26"/>
  <c r="AO256" i="26"/>
  <c r="B257" i="26"/>
  <c r="C257" i="26"/>
  <c r="F257" i="26"/>
  <c r="I257" i="26"/>
  <c r="K257" i="26"/>
  <c r="M257" i="26"/>
  <c r="O257" i="26"/>
  <c r="Q257" i="26"/>
  <c r="S257" i="26"/>
  <c r="U257" i="26"/>
  <c r="W257" i="26"/>
  <c r="Y257" i="26"/>
  <c r="AA257" i="26"/>
  <c r="AC257" i="26"/>
  <c r="AE257" i="26"/>
  <c r="AI257" i="26"/>
  <c r="AK257" i="26"/>
  <c r="AM257" i="26"/>
  <c r="AO257" i="26"/>
  <c r="B258" i="26"/>
  <c r="C258" i="26"/>
  <c r="F258" i="26"/>
  <c r="I258" i="26"/>
  <c r="K258" i="26"/>
  <c r="M258" i="26"/>
  <c r="O258" i="26"/>
  <c r="Q258" i="26"/>
  <c r="S258" i="26"/>
  <c r="U258" i="26"/>
  <c r="W258" i="26"/>
  <c r="Y258" i="26"/>
  <c r="AA258" i="26"/>
  <c r="AC258" i="26"/>
  <c r="AE258" i="26"/>
  <c r="AK258" i="26"/>
  <c r="AM258" i="26"/>
  <c r="AO258" i="26"/>
  <c r="B259" i="26"/>
  <c r="C259" i="26"/>
  <c r="F259" i="26"/>
  <c r="I259" i="26"/>
  <c r="K259" i="26"/>
  <c r="M259" i="26"/>
  <c r="O259" i="26"/>
  <c r="Q259" i="26"/>
  <c r="S259" i="26"/>
  <c r="U259" i="26"/>
  <c r="W259" i="26"/>
  <c r="Y259" i="26"/>
  <c r="AA259" i="26"/>
  <c r="AC259" i="26"/>
  <c r="AE259" i="26"/>
  <c r="AK259" i="26"/>
  <c r="AM259" i="26"/>
  <c r="AO259" i="26"/>
  <c r="B260" i="26"/>
  <c r="C260" i="26"/>
  <c r="F260" i="26"/>
  <c r="I260" i="26"/>
  <c r="K260" i="26"/>
  <c r="M260" i="26"/>
  <c r="O260" i="26"/>
  <c r="Q260" i="26"/>
  <c r="S260" i="26"/>
  <c r="U260" i="26"/>
  <c r="W260" i="26"/>
  <c r="Y260" i="26"/>
  <c r="AA260" i="26"/>
  <c r="AC260" i="26"/>
  <c r="AE260" i="26"/>
  <c r="AG260" i="26"/>
  <c r="AI260" i="26"/>
  <c r="AK260" i="26"/>
  <c r="AO260" i="26"/>
  <c r="B261" i="26"/>
  <c r="C261" i="26"/>
  <c r="F261" i="26"/>
  <c r="I261" i="26"/>
  <c r="K261" i="26"/>
  <c r="M261" i="26"/>
  <c r="O261" i="26"/>
  <c r="Q261" i="26"/>
  <c r="S261" i="26"/>
  <c r="U261" i="26"/>
  <c r="W261" i="26"/>
  <c r="Y261" i="26"/>
  <c r="AA261" i="26"/>
  <c r="AC261" i="26"/>
  <c r="AE261" i="26"/>
  <c r="AG261" i="26"/>
  <c r="AI261" i="26"/>
  <c r="AK261" i="26"/>
  <c r="AM261" i="26"/>
  <c r="B262" i="26"/>
  <c r="C262" i="26"/>
  <c r="F262" i="26"/>
  <c r="I262" i="26"/>
  <c r="K262" i="26"/>
  <c r="M262" i="26"/>
  <c r="O262" i="26"/>
  <c r="Q262" i="26"/>
  <c r="S262" i="26"/>
  <c r="U262" i="26"/>
  <c r="W262" i="26"/>
  <c r="Y262" i="26"/>
  <c r="AA262" i="26"/>
  <c r="AC262" i="26"/>
  <c r="AE262" i="26"/>
  <c r="AI262" i="26"/>
  <c r="AK262" i="26"/>
  <c r="AO262" i="26"/>
  <c r="B263" i="26"/>
  <c r="C263" i="26"/>
  <c r="F263" i="26"/>
  <c r="I263" i="26"/>
  <c r="K263" i="26"/>
  <c r="M263" i="26"/>
  <c r="O263" i="26"/>
  <c r="Q263" i="26"/>
  <c r="S263" i="26"/>
  <c r="U263" i="26"/>
  <c r="W263" i="26"/>
  <c r="Y263" i="26"/>
  <c r="AA263" i="26"/>
  <c r="AC263" i="26"/>
  <c r="AE263" i="26"/>
  <c r="AI263" i="26"/>
  <c r="AK263" i="26"/>
  <c r="AO263" i="26"/>
  <c r="B264" i="26"/>
  <c r="C264" i="26"/>
  <c r="F264" i="26"/>
  <c r="I264" i="26"/>
  <c r="K264" i="26"/>
  <c r="M264" i="26"/>
  <c r="O264" i="26"/>
  <c r="Q264" i="26"/>
  <c r="S264" i="26"/>
  <c r="U264" i="26"/>
  <c r="W264" i="26"/>
  <c r="Y264" i="26"/>
  <c r="AA264" i="26"/>
  <c r="AC264" i="26"/>
  <c r="AE264" i="26"/>
  <c r="AI264" i="26"/>
  <c r="AK264" i="26"/>
  <c r="AM264" i="26"/>
  <c r="AO264" i="26"/>
  <c r="B265" i="26"/>
  <c r="C265" i="26"/>
  <c r="F265" i="26"/>
  <c r="I265" i="26"/>
  <c r="K265" i="26"/>
  <c r="M265" i="26"/>
  <c r="O265" i="26"/>
  <c r="Q265" i="26"/>
  <c r="S265" i="26"/>
  <c r="U265" i="26"/>
  <c r="W265" i="26"/>
  <c r="Y265" i="26"/>
  <c r="AA265" i="26"/>
  <c r="AC265" i="26"/>
  <c r="AE265" i="26"/>
  <c r="AI265" i="26"/>
  <c r="AK265" i="26"/>
  <c r="AM265" i="26"/>
  <c r="AO265" i="26"/>
  <c r="B266" i="26"/>
  <c r="C266" i="26"/>
  <c r="F266" i="26"/>
  <c r="I266" i="26"/>
  <c r="K266" i="26"/>
  <c r="M266" i="26"/>
  <c r="O266" i="26"/>
  <c r="Q266" i="26"/>
  <c r="S266" i="26"/>
  <c r="U266" i="26"/>
  <c r="W266" i="26"/>
  <c r="Y266" i="26"/>
  <c r="AA266" i="26"/>
  <c r="AC266" i="26"/>
  <c r="AE266" i="26"/>
  <c r="AI266" i="26"/>
  <c r="AK266" i="26"/>
  <c r="AM266" i="26"/>
  <c r="AO266" i="26"/>
  <c r="B267" i="26"/>
  <c r="C267" i="26"/>
  <c r="F267" i="26"/>
  <c r="I267" i="26"/>
  <c r="K267" i="26"/>
  <c r="M267" i="26"/>
  <c r="O267" i="26"/>
  <c r="S267" i="26"/>
  <c r="U267" i="26"/>
  <c r="W267" i="26"/>
  <c r="Y267" i="26"/>
  <c r="AA267" i="26"/>
  <c r="AC267" i="26"/>
  <c r="AE267" i="26"/>
  <c r="AG267" i="26"/>
  <c r="AI267" i="26"/>
  <c r="AK267" i="26"/>
  <c r="AM267" i="26"/>
  <c r="AO267" i="26"/>
  <c r="B268" i="26"/>
  <c r="C268" i="26"/>
  <c r="F268" i="26"/>
  <c r="I268" i="26"/>
  <c r="K268" i="26"/>
  <c r="M268" i="26"/>
  <c r="O268" i="26"/>
  <c r="Q268" i="26"/>
  <c r="S268" i="26"/>
  <c r="U268" i="26"/>
  <c r="W268" i="26"/>
  <c r="AA268" i="26"/>
  <c r="AC268" i="26"/>
  <c r="AE268" i="26"/>
  <c r="AG268" i="26"/>
  <c r="AI268" i="26"/>
  <c r="AK268" i="26"/>
  <c r="AM268" i="26"/>
  <c r="AO268" i="26"/>
  <c r="B269" i="26"/>
  <c r="C269" i="26"/>
  <c r="F269" i="26"/>
  <c r="I269" i="26"/>
  <c r="K269" i="26"/>
  <c r="M269" i="26"/>
  <c r="O269" i="26"/>
  <c r="Q269" i="26"/>
  <c r="S269" i="26"/>
  <c r="U269" i="26"/>
  <c r="W269" i="26"/>
  <c r="Y269" i="26"/>
  <c r="AA269" i="26"/>
  <c r="AE269" i="26"/>
  <c r="AI269" i="26"/>
  <c r="AK269" i="26"/>
  <c r="AM269" i="26"/>
  <c r="AO269" i="26"/>
  <c r="B270" i="26"/>
  <c r="C270" i="26"/>
  <c r="F270" i="26"/>
  <c r="I270" i="26"/>
  <c r="K270" i="26"/>
  <c r="M270" i="26"/>
  <c r="O270" i="26"/>
  <c r="S270" i="26"/>
  <c r="U270" i="26"/>
  <c r="W270" i="26"/>
  <c r="Y270" i="26"/>
  <c r="AA270" i="26"/>
  <c r="AC270" i="26"/>
  <c r="AE270" i="26"/>
  <c r="AI270" i="26"/>
  <c r="AK270" i="26"/>
  <c r="AM270" i="26"/>
  <c r="AO270" i="26"/>
  <c r="B271" i="26"/>
  <c r="C271" i="26"/>
  <c r="F271" i="26"/>
  <c r="I271" i="26"/>
  <c r="K271" i="26"/>
  <c r="M271" i="26"/>
  <c r="O271" i="26"/>
  <c r="Q271" i="26"/>
  <c r="S271" i="26"/>
  <c r="U271" i="26"/>
  <c r="W271" i="26"/>
  <c r="Y271" i="26"/>
  <c r="AA271" i="26"/>
  <c r="AC271" i="26"/>
  <c r="AE271" i="26"/>
  <c r="AI271" i="26"/>
  <c r="AK271" i="26"/>
  <c r="AM271" i="26"/>
  <c r="AO271" i="26"/>
  <c r="B272" i="26"/>
  <c r="C272" i="26"/>
  <c r="F272" i="26"/>
  <c r="I272" i="26"/>
  <c r="K272" i="26"/>
  <c r="M272" i="26"/>
  <c r="O272" i="26"/>
  <c r="Q272" i="26"/>
  <c r="S272" i="26"/>
  <c r="U272" i="26"/>
  <c r="W272" i="26"/>
  <c r="Y272" i="26"/>
  <c r="AA272" i="26"/>
  <c r="AC272" i="26"/>
  <c r="AE272" i="26"/>
  <c r="AI272" i="26"/>
  <c r="AK272" i="26"/>
  <c r="AM272" i="26"/>
  <c r="B273" i="26"/>
  <c r="C273" i="26"/>
  <c r="F273" i="26"/>
  <c r="I273" i="26"/>
  <c r="K273" i="26"/>
  <c r="M273" i="26"/>
  <c r="O273" i="26"/>
  <c r="Q273" i="26"/>
  <c r="S273" i="26"/>
  <c r="U273" i="26"/>
  <c r="W273" i="26"/>
  <c r="Y273" i="26"/>
  <c r="AA273" i="26"/>
  <c r="AC273" i="26"/>
  <c r="AE273" i="26"/>
  <c r="AI273" i="26"/>
  <c r="AK273" i="26"/>
  <c r="AM273" i="26"/>
  <c r="AO273" i="26"/>
  <c r="B274" i="26"/>
  <c r="C274" i="26"/>
  <c r="F274" i="26"/>
  <c r="I274" i="26"/>
  <c r="K274" i="26"/>
  <c r="M274" i="26"/>
  <c r="O274" i="26"/>
  <c r="S274" i="26"/>
  <c r="U274" i="26"/>
  <c r="W274" i="26"/>
  <c r="Y274" i="26"/>
  <c r="AA274" i="26"/>
  <c r="AC274" i="26"/>
  <c r="AE274" i="26"/>
  <c r="AG274" i="26"/>
  <c r="AI274" i="26"/>
  <c r="AK274" i="26"/>
  <c r="AM274" i="26"/>
  <c r="AO274" i="26"/>
  <c r="B275" i="26"/>
  <c r="C275" i="26"/>
  <c r="F275" i="26"/>
  <c r="I275" i="26"/>
  <c r="K275" i="26"/>
  <c r="M275" i="26"/>
  <c r="O275" i="26"/>
  <c r="Q275" i="26"/>
  <c r="S275" i="26"/>
  <c r="U275" i="26"/>
  <c r="Y275" i="26"/>
  <c r="AA275" i="26"/>
  <c r="AC275" i="26"/>
  <c r="AE275" i="26"/>
  <c r="AG275" i="26"/>
  <c r="AI275" i="26"/>
  <c r="AK275" i="26"/>
  <c r="AM275" i="26"/>
  <c r="AO275" i="26"/>
  <c r="B276" i="26"/>
  <c r="C276" i="26"/>
  <c r="F276" i="26"/>
  <c r="I276" i="26"/>
  <c r="K276" i="26"/>
  <c r="M276" i="26"/>
  <c r="O276" i="26"/>
  <c r="S276" i="26"/>
  <c r="U276" i="26"/>
  <c r="W276" i="26"/>
  <c r="Y276" i="26"/>
  <c r="AA276" i="26"/>
  <c r="AC276" i="26"/>
  <c r="AE276" i="26"/>
  <c r="AI276" i="26"/>
  <c r="AK276" i="26"/>
  <c r="AM276" i="26"/>
  <c r="AO276" i="26"/>
  <c r="B277" i="26"/>
  <c r="C277" i="26"/>
  <c r="F277" i="26"/>
  <c r="I277" i="26"/>
  <c r="K277" i="26"/>
  <c r="M277" i="26"/>
  <c r="O277" i="26"/>
  <c r="Q277" i="26"/>
  <c r="S277" i="26"/>
  <c r="U277" i="26"/>
  <c r="W277" i="26"/>
  <c r="Y277" i="26"/>
  <c r="AA277" i="26"/>
  <c r="AC277" i="26"/>
  <c r="AE277" i="26"/>
  <c r="AI277" i="26"/>
  <c r="AK277" i="26"/>
  <c r="AM277" i="26"/>
  <c r="B278" i="26"/>
  <c r="C278" i="26"/>
  <c r="F278" i="26"/>
  <c r="I278" i="26"/>
  <c r="K278" i="26"/>
  <c r="M278" i="26"/>
  <c r="O278" i="26"/>
  <c r="Q278" i="26"/>
  <c r="S278" i="26"/>
  <c r="U278" i="26"/>
  <c r="W278" i="26"/>
  <c r="Y278" i="26"/>
  <c r="AA278" i="26"/>
  <c r="AC278" i="26"/>
  <c r="AE278" i="26"/>
  <c r="AI278" i="26"/>
  <c r="AK278" i="26"/>
  <c r="AM278" i="26"/>
  <c r="AO278" i="26"/>
  <c r="B279" i="26"/>
  <c r="C279" i="26"/>
  <c r="F279" i="26"/>
  <c r="I279" i="26"/>
  <c r="K279" i="26"/>
  <c r="M279" i="26"/>
  <c r="O279" i="26"/>
  <c r="Q279" i="26"/>
  <c r="S279" i="26"/>
  <c r="U279" i="26"/>
  <c r="W279" i="26"/>
  <c r="Y279" i="26"/>
  <c r="AA279" i="26"/>
  <c r="AC279" i="26"/>
  <c r="AE279" i="26"/>
  <c r="AI279" i="26"/>
  <c r="AK279" i="26"/>
  <c r="AM279" i="26"/>
  <c r="AO279" i="26"/>
  <c r="B280" i="26"/>
  <c r="C280" i="26"/>
  <c r="F280" i="26"/>
  <c r="I280" i="26"/>
  <c r="K280" i="26"/>
  <c r="M280" i="26"/>
  <c r="O280" i="26"/>
  <c r="Q280" i="26"/>
  <c r="S280" i="26"/>
  <c r="U280" i="26"/>
  <c r="W280" i="26"/>
  <c r="Y280" i="26"/>
  <c r="AA280" i="26"/>
  <c r="AC280" i="26"/>
  <c r="AE280" i="26"/>
  <c r="AI280" i="26"/>
  <c r="AK280" i="26"/>
  <c r="AM280" i="26"/>
  <c r="AO280" i="26"/>
  <c r="B281" i="26"/>
  <c r="C281" i="26"/>
  <c r="F281" i="26"/>
  <c r="I281" i="26"/>
  <c r="M281" i="26"/>
  <c r="O281" i="26"/>
  <c r="S281" i="26"/>
  <c r="U281" i="26"/>
  <c r="W281" i="26"/>
  <c r="Y281" i="26"/>
  <c r="AA281" i="26"/>
  <c r="AC281" i="26"/>
  <c r="AE281" i="26"/>
  <c r="AG281" i="26"/>
  <c r="AI281" i="26"/>
  <c r="AK281" i="26"/>
  <c r="AM281" i="26"/>
  <c r="AO281" i="26"/>
  <c r="B282" i="26"/>
  <c r="C282" i="26"/>
  <c r="F282" i="26"/>
  <c r="I282" i="26"/>
  <c r="K282" i="26"/>
  <c r="M282" i="26"/>
  <c r="O282" i="26"/>
  <c r="Q282" i="26"/>
  <c r="S282" i="26"/>
  <c r="U282" i="26"/>
  <c r="W282" i="26"/>
  <c r="AA282" i="26"/>
  <c r="AC282" i="26"/>
  <c r="AE282" i="26"/>
  <c r="AI282" i="26"/>
  <c r="AK282" i="26"/>
  <c r="AM282" i="26"/>
  <c r="AO282" i="26"/>
  <c r="B283" i="26"/>
  <c r="C283" i="26"/>
  <c r="F283" i="26"/>
  <c r="I283" i="26"/>
  <c r="K283" i="26"/>
  <c r="O283" i="26"/>
  <c r="Q283" i="26"/>
  <c r="S283" i="26"/>
  <c r="U283" i="26"/>
  <c r="W283" i="26"/>
  <c r="Y283" i="26"/>
  <c r="AA283" i="26"/>
  <c r="AC283" i="26"/>
  <c r="AE283" i="26"/>
  <c r="AI283" i="26"/>
  <c r="AK283" i="26"/>
  <c r="AM283" i="26"/>
  <c r="AO283" i="26"/>
  <c r="B284" i="26"/>
  <c r="C284" i="26"/>
  <c r="F284" i="26"/>
  <c r="I284" i="26"/>
  <c r="K284" i="26"/>
  <c r="M284" i="26"/>
  <c r="O284" i="26"/>
  <c r="Q284" i="26"/>
  <c r="S284" i="26"/>
  <c r="U284" i="26"/>
  <c r="W284" i="26"/>
  <c r="Y284" i="26"/>
  <c r="AA284" i="26"/>
  <c r="AC284" i="26"/>
  <c r="AE284" i="26"/>
  <c r="AI284" i="26"/>
  <c r="AK284" i="26"/>
  <c r="AM284" i="26"/>
  <c r="AO284" i="26"/>
  <c r="B285" i="26"/>
  <c r="C285" i="26"/>
  <c r="F285" i="26"/>
  <c r="I285" i="26"/>
  <c r="K285" i="26"/>
  <c r="M285" i="26"/>
  <c r="O285" i="26"/>
  <c r="Q285" i="26"/>
  <c r="S285" i="26"/>
  <c r="U285" i="26"/>
  <c r="W285" i="26"/>
  <c r="Y285" i="26"/>
  <c r="AA285" i="26"/>
  <c r="AC285" i="26"/>
  <c r="AE285" i="26"/>
  <c r="AI285" i="26"/>
  <c r="AK285" i="26"/>
  <c r="AM285" i="26"/>
  <c r="AO285" i="26"/>
  <c r="B286" i="26"/>
  <c r="C286" i="26"/>
  <c r="F286" i="26"/>
  <c r="I286" i="26"/>
  <c r="K286" i="26"/>
  <c r="M286" i="26"/>
  <c r="O286" i="26"/>
  <c r="Q286" i="26"/>
  <c r="S286" i="26"/>
  <c r="U286" i="26"/>
  <c r="W286" i="26"/>
  <c r="Y286" i="26"/>
  <c r="AA286" i="26"/>
  <c r="AC286" i="26"/>
  <c r="AE286" i="26"/>
  <c r="AI286" i="26"/>
  <c r="AK286" i="26"/>
  <c r="AM286" i="26"/>
  <c r="AO286" i="26"/>
  <c r="B287" i="26"/>
  <c r="C287" i="26"/>
  <c r="F287" i="26"/>
  <c r="I287" i="26"/>
  <c r="K287" i="26"/>
  <c r="M287" i="26"/>
  <c r="O287" i="26"/>
  <c r="Q287" i="26"/>
  <c r="S287" i="26"/>
  <c r="U287" i="26"/>
  <c r="W287" i="26"/>
  <c r="Y287" i="26"/>
  <c r="AA287" i="26"/>
  <c r="AC287" i="26"/>
  <c r="AE287" i="26"/>
  <c r="AI287" i="26"/>
  <c r="AK287" i="26"/>
  <c r="AM287" i="26"/>
  <c r="AO287" i="26"/>
  <c r="B288" i="26"/>
  <c r="C288" i="26"/>
  <c r="F288" i="26"/>
  <c r="I288" i="26"/>
  <c r="K288" i="26"/>
  <c r="M288" i="26"/>
  <c r="O288" i="26"/>
  <c r="Q288" i="26"/>
  <c r="S288" i="26"/>
  <c r="W288" i="26"/>
  <c r="Y288" i="26"/>
  <c r="AA288" i="26"/>
  <c r="AC288" i="26"/>
  <c r="AE288" i="26"/>
  <c r="AG288" i="26"/>
  <c r="AI288" i="26"/>
  <c r="AK288" i="26"/>
  <c r="AM288" i="26"/>
  <c r="AO288" i="26"/>
  <c r="B289" i="26"/>
  <c r="C289" i="26"/>
  <c r="F289" i="26"/>
  <c r="I289" i="26"/>
  <c r="K289" i="26"/>
  <c r="M289" i="26"/>
  <c r="O289" i="26"/>
  <c r="Q289" i="26"/>
  <c r="S289" i="26"/>
  <c r="U289" i="26"/>
  <c r="Y289" i="26"/>
  <c r="AA289" i="26"/>
  <c r="AC289" i="26"/>
  <c r="AE289" i="26"/>
  <c r="AG289" i="26"/>
  <c r="AI289" i="26"/>
  <c r="AK289" i="26"/>
  <c r="AM289" i="26"/>
  <c r="AO289" i="26"/>
  <c r="B290" i="26"/>
  <c r="C290" i="26"/>
  <c r="F290" i="26"/>
  <c r="I290" i="26"/>
  <c r="M290" i="26"/>
  <c r="O290" i="26"/>
  <c r="Q290" i="26"/>
  <c r="S290" i="26"/>
  <c r="U290" i="26"/>
  <c r="W290" i="26"/>
  <c r="Y290" i="26"/>
  <c r="AA290" i="26"/>
  <c r="AC290" i="26"/>
  <c r="AE290" i="26"/>
  <c r="AI290" i="26"/>
  <c r="AK290" i="26"/>
  <c r="AM290" i="26"/>
  <c r="AO290" i="26"/>
  <c r="B291" i="26"/>
  <c r="C291" i="26"/>
  <c r="F291" i="26"/>
  <c r="I291" i="26"/>
  <c r="K291" i="26"/>
  <c r="M291" i="26"/>
  <c r="O291" i="26"/>
  <c r="Q291" i="26"/>
  <c r="S291" i="26"/>
  <c r="W291" i="26"/>
  <c r="Y291" i="26"/>
  <c r="AA291" i="26"/>
  <c r="AC291" i="26"/>
  <c r="AE291" i="26"/>
  <c r="AI291" i="26"/>
  <c r="AK291" i="26"/>
  <c r="AM291" i="26"/>
  <c r="AO291" i="26"/>
  <c r="B292" i="26"/>
  <c r="C292" i="26"/>
  <c r="F292" i="26"/>
  <c r="I292" i="26"/>
  <c r="K292" i="26"/>
  <c r="M292" i="26"/>
  <c r="O292" i="26"/>
  <c r="Q292" i="26"/>
  <c r="S292" i="26"/>
  <c r="U292" i="26"/>
  <c r="W292" i="26"/>
  <c r="Y292" i="26"/>
  <c r="AA292" i="26"/>
  <c r="AC292" i="26"/>
  <c r="AE292" i="26"/>
  <c r="AI292" i="26"/>
  <c r="AK292" i="26"/>
  <c r="AM292" i="26"/>
  <c r="AO292" i="26"/>
  <c r="B293" i="26"/>
  <c r="C293" i="26"/>
  <c r="F293" i="26"/>
  <c r="I293" i="26"/>
  <c r="K293" i="26"/>
  <c r="M293" i="26"/>
  <c r="O293" i="26"/>
  <c r="Q293" i="26"/>
  <c r="S293" i="26"/>
  <c r="U293" i="26"/>
  <c r="W293" i="26"/>
  <c r="Y293" i="26"/>
  <c r="AA293" i="26"/>
  <c r="AC293" i="26"/>
  <c r="AE293" i="26"/>
  <c r="AI293" i="26"/>
  <c r="AK293" i="26"/>
  <c r="AM293" i="26"/>
  <c r="AO293" i="26"/>
  <c r="B294" i="26"/>
  <c r="C294" i="26"/>
  <c r="F294" i="26"/>
  <c r="I294" i="26"/>
  <c r="K294" i="26"/>
  <c r="M294" i="26"/>
  <c r="O294" i="26"/>
  <c r="Q294" i="26"/>
  <c r="S294" i="26"/>
  <c r="U294" i="26"/>
  <c r="W294" i="26"/>
  <c r="Y294" i="26"/>
  <c r="AA294" i="26"/>
  <c r="AC294" i="26"/>
  <c r="AE294" i="26"/>
  <c r="AI294" i="26"/>
  <c r="AK294" i="26"/>
  <c r="AM294" i="26"/>
  <c r="AO294" i="26"/>
  <c r="B295" i="26"/>
  <c r="C295" i="26"/>
  <c r="F295" i="26"/>
  <c r="I295" i="26"/>
  <c r="M295" i="26"/>
  <c r="O295" i="26"/>
  <c r="Q295" i="26"/>
  <c r="S295" i="26"/>
  <c r="U295" i="26"/>
  <c r="W295" i="26"/>
  <c r="Y295" i="26"/>
  <c r="AA295" i="26"/>
  <c r="AC295" i="26"/>
  <c r="AE295" i="26"/>
  <c r="AG295" i="26"/>
  <c r="AI295" i="26"/>
  <c r="AK295" i="26"/>
  <c r="AM295" i="26"/>
  <c r="B296" i="26"/>
  <c r="C296" i="26"/>
  <c r="F296" i="26"/>
  <c r="I296" i="26"/>
  <c r="K296" i="26"/>
  <c r="M296" i="26"/>
  <c r="O296" i="26"/>
  <c r="Q296" i="26"/>
  <c r="S296" i="26"/>
  <c r="U296" i="26"/>
  <c r="W296" i="26"/>
  <c r="AA296" i="26"/>
  <c r="AC296" i="26"/>
  <c r="AE296" i="26"/>
  <c r="AG296" i="26"/>
  <c r="AI296" i="26"/>
  <c r="AK296" i="26"/>
  <c r="AM296" i="26"/>
  <c r="AO296" i="26"/>
  <c r="B297" i="26"/>
  <c r="C297" i="26"/>
  <c r="F297" i="26"/>
  <c r="I297" i="26"/>
  <c r="M297" i="26"/>
  <c r="O297" i="26"/>
  <c r="Q297" i="26"/>
  <c r="S297" i="26"/>
  <c r="U297" i="26"/>
  <c r="W297" i="26"/>
  <c r="Y297" i="26"/>
  <c r="AA297" i="26"/>
  <c r="AE297" i="26"/>
  <c r="AI297" i="26"/>
  <c r="AK297" i="26"/>
  <c r="AM297" i="26"/>
  <c r="AO297" i="26"/>
  <c r="B298" i="26"/>
  <c r="C298" i="26"/>
  <c r="F298" i="26"/>
  <c r="I298" i="26"/>
  <c r="K298" i="26"/>
  <c r="M298" i="26"/>
  <c r="O298" i="26"/>
  <c r="Q298" i="26"/>
  <c r="S298" i="26"/>
  <c r="U298" i="26"/>
  <c r="Y298" i="26"/>
  <c r="AA298" i="26"/>
  <c r="AC298" i="26"/>
  <c r="AE298" i="26"/>
  <c r="AI298" i="26"/>
  <c r="AK298" i="26"/>
  <c r="AM298" i="26"/>
  <c r="AO298" i="26"/>
  <c r="B299" i="26"/>
  <c r="C299" i="26"/>
  <c r="F299" i="26"/>
  <c r="I299" i="26"/>
  <c r="K299" i="26"/>
  <c r="M299" i="26"/>
  <c r="O299" i="26"/>
  <c r="Q299" i="26"/>
  <c r="S299" i="26"/>
  <c r="U299" i="26"/>
  <c r="W299" i="26"/>
  <c r="Y299" i="26"/>
  <c r="AA299" i="26"/>
  <c r="AC299" i="26"/>
  <c r="AE299" i="26"/>
  <c r="AI299" i="26"/>
  <c r="AK299" i="26"/>
  <c r="AM299" i="26"/>
  <c r="AO299" i="26"/>
  <c r="B300" i="26"/>
  <c r="C300" i="26"/>
  <c r="F300" i="26"/>
  <c r="I300" i="26"/>
  <c r="K300" i="26"/>
  <c r="M300" i="26"/>
  <c r="O300" i="26"/>
  <c r="Q300" i="26"/>
  <c r="S300" i="26"/>
  <c r="U300" i="26"/>
  <c r="W300" i="26"/>
  <c r="Y300" i="26"/>
  <c r="AA300" i="26"/>
  <c r="AC300" i="26"/>
  <c r="AE300" i="26"/>
  <c r="AI300" i="26"/>
  <c r="AK300" i="26"/>
  <c r="AM300" i="26"/>
  <c r="AO300" i="26"/>
  <c r="B301" i="26"/>
  <c r="C301" i="26"/>
  <c r="F301" i="26"/>
  <c r="I301" i="26"/>
  <c r="K301" i="26"/>
  <c r="M301" i="26"/>
  <c r="O301" i="26"/>
  <c r="Q301" i="26"/>
  <c r="W301" i="26"/>
  <c r="Y301" i="26"/>
  <c r="AA301" i="26"/>
  <c r="AC301" i="26"/>
  <c r="AE301" i="26"/>
  <c r="AG301" i="26"/>
  <c r="AI301" i="26"/>
  <c r="AK301" i="26"/>
  <c r="AM301" i="26"/>
  <c r="AO301" i="26"/>
  <c r="B302" i="26"/>
  <c r="C302" i="26"/>
  <c r="F302" i="26"/>
  <c r="I302" i="26"/>
  <c r="K302" i="26"/>
  <c r="M302" i="26"/>
  <c r="O302" i="26"/>
  <c r="Q302" i="26"/>
  <c r="U302" i="26"/>
  <c r="W302" i="26"/>
  <c r="Y302" i="26"/>
  <c r="AA302" i="26"/>
  <c r="AC302" i="26"/>
  <c r="AE302" i="26"/>
  <c r="AG302" i="26"/>
  <c r="AI302" i="26"/>
  <c r="AK302" i="26"/>
  <c r="AM302" i="26"/>
  <c r="AO302" i="26"/>
  <c r="B303" i="26"/>
  <c r="C303" i="26"/>
  <c r="F303" i="26"/>
  <c r="I303" i="26"/>
  <c r="M303" i="26"/>
  <c r="O303" i="26"/>
  <c r="Q303" i="26"/>
  <c r="S303" i="26"/>
  <c r="U303" i="26"/>
  <c r="W303" i="26"/>
  <c r="AA303" i="26"/>
  <c r="AC303" i="26"/>
  <c r="AE303" i="26"/>
  <c r="AG303" i="26"/>
  <c r="AI303" i="26"/>
  <c r="AK303" i="26"/>
  <c r="AM303" i="26"/>
  <c r="AO303" i="26"/>
  <c r="B304" i="26"/>
  <c r="C304" i="26"/>
  <c r="F304" i="26"/>
  <c r="I304" i="26"/>
  <c r="M304" i="26"/>
  <c r="O304" i="26"/>
  <c r="Q304" i="26"/>
  <c r="S304" i="26"/>
  <c r="U304" i="26"/>
  <c r="W304" i="26"/>
  <c r="AA304" i="26"/>
  <c r="AC304" i="26"/>
  <c r="AE304" i="26"/>
  <c r="AI304" i="26"/>
  <c r="AK304" i="26"/>
  <c r="AM304" i="26"/>
  <c r="AO304" i="26"/>
  <c r="B305" i="26"/>
  <c r="C305" i="26"/>
  <c r="F305" i="26"/>
  <c r="I305" i="26"/>
  <c r="K305" i="26"/>
  <c r="M305" i="26"/>
  <c r="O305" i="26"/>
  <c r="Q305" i="26"/>
  <c r="S305" i="26"/>
  <c r="U305" i="26"/>
  <c r="W305" i="26"/>
  <c r="Y305" i="26"/>
  <c r="AA305" i="26"/>
  <c r="AE305" i="26"/>
  <c r="AI305" i="26"/>
  <c r="AK305" i="26"/>
  <c r="AM305" i="26"/>
  <c r="AO305" i="26"/>
  <c r="B306" i="26"/>
  <c r="C306" i="26"/>
  <c r="F306" i="26"/>
  <c r="I306" i="26"/>
  <c r="K306" i="26"/>
  <c r="M306" i="26"/>
  <c r="O306" i="26"/>
  <c r="Q306" i="26"/>
  <c r="S306" i="26"/>
  <c r="U306" i="26"/>
  <c r="W306" i="26"/>
  <c r="Y306" i="26"/>
  <c r="AA306" i="26"/>
  <c r="AC306" i="26"/>
  <c r="AE306" i="26"/>
  <c r="AI306" i="26"/>
  <c r="AK306" i="26"/>
  <c r="AM306" i="26"/>
  <c r="AO306" i="26"/>
  <c r="B307" i="26"/>
  <c r="C307" i="26"/>
  <c r="F307" i="26"/>
  <c r="I307" i="26"/>
  <c r="K307" i="26"/>
  <c r="M307" i="26"/>
  <c r="O307" i="26"/>
  <c r="Q307" i="26"/>
  <c r="S307" i="26"/>
  <c r="U307" i="26"/>
  <c r="W307" i="26"/>
  <c r="Y307" i="26"/>
  <c r="AA307" i="26"/>
  <c r="AC307" i="26"/>
  <c r="AE307" i="26"/>
  <c r="AI307" i="26"/>
  <c r="AK307" i="26"/>
  <c r="AM307" i="26"/>
  <c r="AO307" i="26"/>
  <c r="B308" i="26"/>
  <c r="C308" i="26"/>
  <c r="F308" i="26"/>
  <c r="I308" i="26"/>
  <c r="K308" i="26"/>
  <c r="M308" i="26"/>
  <c r="O308" i="26"/>
  <c r="Q308" i="26"/>
  <c r="S308" i="26"/>
  <c r="U308" i="26"/>
  <c r="W308" i="26"/>
  <c r="Y308" i="26"/>
  <c r="AA308" i="26"/>
  <c r="AC308" i="26"/>
  <c r="AE308" i="26"/>
  <c r="AI308" i="26"/>
  <c r="AK308" i="26"/>
  <c r="AM308" i="26"/>
  <c r="AO308" i="26"/>
  <c r="B309" i="26"/>
  <c r="C309" i="26"/>
  <c r="F309" i="26"/>
  <c r="I309" i="26"/>
  <c r="K309" i="26"/>
  <c r="O309" i="26"/>
  <c r="Q309" i="26"/>
  <c r="S309" i="26"/>
  <c r="U309" i="26"/>
  <c r="W309" i="26"/>
  <c r="Y309" i="26"/>
  <c r="AA309" i="26"/>
  <c r="AC309" i="26"/>
  <c r="AE309" i="26"/>
  <c r="AG309" i="26"/>
  <c r="AI309" i="26"/>
  <c r="AK309" i="26"/>
  <c r="AM309" i="26"/>
  <c r="AO309" i="26"/>
  <c r="B310" i="26"/>
  <c r="C310" i="26"/>
  <c r="F310" i="26"/>
  <c r="I310" i="26"/>
  <c r="K310" i="26"/>
  <c r="M310" i="26"/>
  <c r="O310" i="26"/>
  <c r="Q310" i="26"/>
  <c r="S310" i="26"/>
  <c r="U310" i="26"/>
  <c r="W310" i="26"/>
  <c r="AA310" i="26"/>
  <c r="AC310" i="26"/>
  <c r="AE310" i="26"/>
  <c r="AG310" i="26"/>
  <c r="AI310" i="26"/>
  <c r="AK310" i="26"/>
  <c r="AM310" i="26"/>
  <c r="AO310" i="26"/>
  <c r="B311" i="26"/>
  <c r="C311" i="26"/>
  <c r="F311" i="26"/>
  <c r="I311" i="26"/>
  <c r="M311" i="26"/>
  <c r="O311" i="26"/>
  <c r="Q311" i="26"/>
  <c r="S311" i="26"/>
  <c r="W311" i="26"/>
  <c r="Y311" i="26"/>
  <c r="AA311" i="26"/>
  <c r="AC311" i="26"/>
  <c r="AE311" i="26"/>
  <c r="AI311" i="26"/>
  <c r="AK311" i="26"/>
  <c r="AM311" i="26"/>
  <c r="AO311" i="26"/>
  <c r="B312" i="26"/>
  <c r="C312" i="26"/>
  <c r="F312" i="26"/>
  <c r="I312" i="26"/>
  <c r="K312" i="26"/>
  <c r="M312" i="26"/>
  <c r="O312" i="26"/>
  <c r="Q312" i="26"/>
  <c r="S312" i="26"/>
  <c r="W312" i="26"/>
  <c r="Y312" i="26"/>
  <c r="AA312" i="26"/>
  <c r="AE312" i="26"/>
  <c r="AI312" i="26"/>
  <c r="AK312" i="26"/>
  <c r="AM312" i="26"/>
  <c r="AO312" i="26"/>
  <c r="B313" i="26"/>
  <c r="C313" i="26"/>
  <c r="F313" i="26"/>
  <c r="I313" i="26"/>
  <c r="K313" i="26"/>
  <c r="M313" i="26"/>
  <c r="O313" i="26"/>
  <c r="Q313" i="26"/>
  <c r="S313" i="26"/>
  <c r="U313" i="26"/>
  <c r="W313" i="26"/>
  <c r="Y313" i="26"/>
  <c r="AA313" i="26"/>
  <c r="AC313" i="26"/>
  <c r="AE313" i="26"/>
  <c r="AI313" i="26"/>
  <c r="AK313" i="26"/>
  <c r="AM313" i="26"/>
  <c r="AO313" i="26"/>
  <c r="B314" i="26"/>
  <c r="C314" i="26"/>
  <c r="F314" i="26"/>
  <c r="I314" i="26"/>
  <c r="K314" i="26"/>
  <c r="M314" i="26"/>
  <c r="O314" i="26"/>
  <c r="Q314" i="26"/>
  <c r="S314" i="26"/>
  <c r="U314" i="26"/>
  <c r="W314" i="26"/>
  <c r="Y314" i="26"/>
  <c r="AA314" i="26"/>
  <c r="AC314" i="26"/>
  <c r="AE314" i="26"/>
  <c r="AI314" i="26"/>
  <c r="AK314" i="26"/>
  <c r="AM314" i="26"/>
  <c r="AO314" i="26"/>
  <c r="B315" i="26"/>
  <c r="C315" i="26"/>
  <c r="F315" i="26"/>
  <c r="I315" i="26"/>
  <c r="K315" i="26"/>
  <c r="M315" i="26"/>
  <c r="O315" i="26"/>
  <c r="Q315" i="26"/>
  <c r="S315" i="26"/>
  <c r="U315" i="26"/>
  <c r="W315" i="26"/>
  <c r="Y315" i="26"/>
  <c r="AA315" i="26"/>
  <c r="AC315" i="26"/>
  <c r="AE315" i="26"/>
  <c r="AI315" i="26"/>
  <c r="AK315" i="26"/>
  <c r="AM315" i="26"/>
  <c r="AO315" i="26"/>
  <c r="B316" i="26"/>
  <c r="C316" i="26"/>
  <c r="F316" i="26"/>
  <c r="I316" i="26"/>
  <c r="K316" i="26"/>
  <c r="M316" i="26"/>
  <c r="O316" i="26"/>
  <c r="Q316" i="26"/>
  <c r="S316" i="26"/>
  <c r="U316" i="26"/>
  <c r="W316" i="26"/>
  <c r="Y316" i="26"/>
  <c r="AA316" i="26"/>
  <c r="AC316" i="26"/>
  <c r="AE316" i="26"/>
  <c r="AG316" i="26"/>
  <c r="AI316" i="26"/>
  <c r="AK316" i="26"/>
  <c r="AO316" i="26"/>
  <c r="B317" i="26"/>
  <c r="C317" i="26"/>
  <c r="F317" i="26"/>
  <c r="I317" i="26"/>
  <c r="K317" i="26"/>
  <c r="M317" i="26"/>
  <c r="O317" i="26"/>
  <c r="Q317" i="26"/>
  <c r="S317" i="26"/>
  <c r="U317" i="26"/>
  <c r="W317" i="26"/>
  <c r="AA317" i="26"/>
  <c r="AC317" i="26"/>
  <c r="AE317" i="26"/>
  <c r="AG317" i="26"/>
  <c r="AI317" i="26"/>
  <c r="AK317" i="26"/>
  <c r="AM317" i="26"/>
  <c r="AO317" i="26"/>
  <c r="B318" i="26"/>
  <c r="C318" i="26"/>
  <c r="F318" i="26"/>
  <c r="I318" i="26"/>
  <c r="M318" i="26"/>
  <c r="O318" i="26"/>
  <c r="Q318" i="26"/>
  <c r="S318" i="26"/>
  <c r="U318" i="26"/>
  <c r="W318" i="26"/>
  <c r="Y318" i="26"/>
  <c r="AA318" i="26"/>
  <c r="AC318" i="26"/>
  <c r="AE318" i="26"/>
  <c r="AI318" i="26"/>
  <c r="AK318" i="26"/>
  <c r="AM318" i="26"/>
  <c r="AO318" i="26"/>
  <c r="B319" i="26"/>
  <c r="C319" i="26"/>
  <c r="F319" i="26"/>
  <c r="I319" i="26"/>
  <c r="K319" i="26"/>
  <c r="M319" i="26"/>
  <c r="O319" i="26"/>
  <c r="Q319" i="26"/>
  <c r="S319" i="26"/>
  <c r="U319" i="26"/>
  <c r="W319" i="26"/>
  <c r="Y319" i="26"/>
  <c r="AA319" i="26"/>
  <c r="AC319" i="26"/>
  <c r="AE319" i="26"/>
  <c r="AI319" i="26"/>
  <c r="AK319" i="26"/>
  <c r="AO319" i="26"/>
  <c r="B320" i="26"/>
  <c r="C320" i="26"/>
  <c r="F320" i="26"/>
  <c r="I320" i="26"/>
  <c r="K320" i="26"/>
  <c r="M320" i="26"/>
  <c r="O320" i="26"/>
  <c r="Q320" i="26"/>
  <c r="U320" i="26"/>
  <c r="W320" i="26"/>
  <c r="Y320" i="26"/>
  <c r="AA320" i="26"/>
  <c r="AC320" i="26"/>
  <c r="AE320" i="26"/>
  <c r="AI320" i="26"/>
  <c r="AK320" i="26"/>
  <c r="AM320" i="26"/>
  <c r="AO320" i="26"/>
  <c r="B321" i="26"/>
  <c r="C321" i="26"/>
  <c r="F321" i="26"/>
  <c r="I321" i="26"/>
  <c r="K321" i="26"/>
  <c r="M321" i="26"/>
  <c r="O321" i="26"/>
  <c r="Q321" i="26"/>
  <c r="U321" i="26"/>
  <c r="W321" i="26"/>
  <c r="Y321" i="26"/>
  <c r="AA321" i="26"/>
  <c r="AC321" i="26"/>
  <c r="AE321" i="26"/>
  <c r="AG321" i="26"/>
  <c r="AI321" i="26"/>
  <c r="AK321" i="26"/>
  <c r="AM321" i="26"/>
  <c r="AO321" i="26"/>
  <c r="B322" i="26"/>
  <c r="C322" i="26"/>
  <c r="F322" i="26"/>
  <c r="I322" i="26"/>
  <c r="K322" i="26"/>
  <c r="M322" i="26"/>
  <c r="O322" i="26"/>
  <c r="Q322" i="26"/>
  <c r="S322" i="26"/>
  <c r="U322" i="26"/>
  <c r="W322" i="26"/>
  <c r="Y322" i="26"/>
  <c r="AA322" i="26"/>
  <c r="AC322" i="26"/>
  <c r="AE322" i="26"/>
  <c r="AI322" i="26"/>
  <c r="AK322" i="26"/>
  <c r="AM322" i="26"/>
  <c r="AO322" i="26"/>
  <c r="B323" i="26"/>
  <c r="C323" i="26"/>
  <c r="F323" i="26"/>
  <c r="I323" i="26"/>
  <c r="M323" i="26"/>
  <c r="O323" i="26"/>
  <c r="Q323" i="26"/>
  <c r="S323" i="26"/>
  <c r="W323" i="26"/>
  <c r="Y323" i="26"/>
  <c r="AA323" i="26"/>
  <c r="AC323" i="26"/>
  <c r="AE323" i="26"/>
  <c r="AG323" i="26"/>
  <c r="AI323" i="26"/>
  <c r="AK323" i="26"/>
  <c r="AM323" i="26"/>
  <c r="AO323" i="26"/>
  <c r="B324" i="26"/>
  <c r="C324" i="26"/>
  <c r="F324" i="26"/>
  <c r="I324" i="26"/>
  <c r="K324" i="26"/>
  <c r="M324" i="26"/>
  <c r="O324" i="26"/>
  <c r="Q324" i="26"/>
  <c r="S324" i="26"/>
  <c r="U324" i="26"/>
  <c r="W324" i="26"/>
  <c r="AA324" i="26"/>
  <c r="AC324" i="26"/>
  <c r="AE324" i="26"/>
  <c r="AG324" i="26"/>
  <c r="AI324" i="26"/>
  <c r="AK324" i="26"/>
  <c r="AM324" i="26"/>
  <c r="AO324" i="26"/>
  <c r="B325" i="26"/>
  <c r="C325" i="26"/>
  <c r="F325" i="26"/>
  <c r="I325" i="26"/>
  <c r="M325" i="26"/>
  <c r="O325" i="26"/>
  <c r="Q325" i="26"/>
  <c r="S325" i="26"/>
  <c r="U325" i="26"/>
  <c r="W325" i="26"/>
  <c r="Y325" i="26"/>
  <c r="AA325" i="26"/>
  <c r="AC325" i="26"/>
  <c r="AE325" i="26"/>
  <c r="AI325" i="26"/>
  <c r="AK325" i="26"/>
  <c r="AM325" i="26"/>
  <c r="B326" i="26"/>
  <c r="C326" i="26"/>
  <c r="F326" i="26"/>
  <c r="I326" i="26"/>
  <c r="K326" i="26"/>
  <c r="M326" i="26"/>
  <c r="O326" i="26"/>
  <c r="Q326" i="26"/>
  <c r="S326" i="26"/>
  <c r="U326" i="26"/>
  <c r="W326" i="26"/>
  <c r="Y326" i="26"/>
  <c r="AA326" i="26"/>
  <c r="AC326" i="26"/>
  <c r="AE326" i="26"/>
  <c r="AI326" i="26"/>
  <c r="AK326" i="26"/>
  <c r="AO326" i="26"/>
  <c r="B327" i="26"/>
  <c r="C327" i="26"/>
  <c r="F327" i="26"/>
  <c r="I327" i="26"/>
  <c r="K327" i="26"/>
  <c r="M327" i="26"/>
  <c r="O327" i="26"/>
  <c r="Q327" i="26"/>
  <c r="S327" i="26"/>
  <c r="U327" i="26"/>
  <c r="W327" i="26"/>
  <c r="Y327" i="26"/>
  <c r="AA327" i="26"/>
  <c r="AC327" i="26"/>
  <c r="AE327" i="26"/>
  <c r="AI327" i="26"/>
  <c r="AK327" i="26"/>
  <c r="AM327" i="26"/>
  <c r="AO327" i="26"/>
  <c r="B328" i="26"/>
  <c r="C328" i="26"/>
  <c r="F328" i="26"/>
  <c r="I328" i="26"/>
  <c r="K328" i="26"/>
  <c r="M328" i="26"/>
  <c r="O328" i="26"/>
  <c r="Q328" i="26"/>
  <c r="S328" i="26"/>
  <c r="U328" i="26"/>
  <c r="W328" i="26"/>
  <c r="Y328" i="26"/>
  <c r="AA328" i="26"/>
  <c r="AC328" i="26"/>
  <c r="AE328" i="26"/>
  <c r="AI328" i="26"/>
  <c r="AK328" i="26"/>
  <c r="AM328" i="26"/>
  <c r="AO328" i="26"/>
  <c r="B329" i="26"/>
  <c r="C329" i="26"/>
  <c r="F329" i="26"/>
  <c r="I329" i="26"/>
  <c r="K329" i="26"/>
  <c r="M329" i="26"/>
  <c r="O329" i="26"/>
  <c r="Q329" i="26"/>
  <c r="S329" i="26"/>
  <c r="U329" i="26"/>
  <c r="W329" i="26"/>
  <c r="Y329" i="26"/>
  <c r="AA329" i="26"/>
  <c r="AC329" i="26"/>
  <c r="AE329" i="26"/>
  <c r="AI329" i="26"/>
  <c r="AK329" i="26"/>
  <c r="AM329" i="26"/>
  <c r="AO329" i="26"/>
  <c r="B330" i="26"/>
  <c r="C330" i="26"/>
  <c r="F330" i="26"/>
  <c r="I330" i="26"/>
  <c r="K330" i="26"/>
  <c r="M330" i="26"/>
  <c r="O330" i="26"/>
  <c r="Q330" i="26"/>
  <c r="S330" i="26"/>
  <c r="U330" i="26"/>
  <c r="W330" i="26"/>
  <c r="Y330" i="26"/>
  <c r="AA330" i="26"/>
  <c r="AC330" i="26"/>
  <c r="AE330" i="26"/>
  <c r="AG330" i="26"/>
  <c r="AI330" i="26"/>
  <c r="AK330" i="26"/>
  <c r="AO330" i="26"/>
  <c r="B331" i="26"/>
  <c r="C331" i="26"/>
  <c r="F331" i="26"/>
  <c r="I331" i="26"/>
  <c r="K331" i="26"/>
  <c r="M331" i="26"/>
  <c r="O331" i="26"/>
  <c r="Q331" i="26"/>
  <c r="S331" i="26"/>
  <c r="U331" i="26"/>
  <c r="W331" i="26"/>
  <c r="AA331" i="26"/>
  <c r="AC331" i="26"/>
  <c r="AE331" i="26"/>
  <c r="AG331" i="26"/>
  <c r="AI331" i="26"/>
  <c r="AK331" i="26"/>
  <c r="AM331" i="26"/>
  <c r="AO331" i="26"/>
  <c r="B332" i="26"/>
  <c r="C332" i="26"/>
  <c r="F332" i="26"/>
  <c r="I332" i="26"/>
  <c r="M332" i="26"/>
  <c r="O332" i="26"/>
  <c r="Q332" i="26"/>
  <c r="U332" i="26"/>
  <c r="W332" i="26"/>
  <c r="Y332" i="26"/>
  <c r="AA332" i="26"/>
  <c r="AC332" i="26"/>
  <c r="AE332" i="26"/>
  <c r="AG332" i="26"/>
  <c r="AI332" i="26"/>
  <c r="AK332" i="26"/>
  <c r="AM332" i="26"/>
  <c r="AO332" i="26"/>
  <c r="B333" i="26"/>
  <c r="C333" i="26"/>
  <c r="F333" i="26"/>
  <c r="I333" i="26"/>
  <c r="K333" i="26"/>
  <c r="M333" i="26"/>
  <c r="O333" i="26"/>
  <c r="Q333" i="26"/>
  <c r="U333" i="26"/>
  <c r="W333" i="26"/>
  <c r="Y333" i="26"/>
  <c r="AA333" i="26"/>
  <c r="AC333" i="26"/>
  <c r="AE333" i="26"/>
  <c r="AG333" i="26"/>
  <c r="AI333" i="26"/>
  <c r="AK333" i="26"/>
  <c r="AO333" i="26"/>
  <c r="B334" i="26"/>
  <c r="C334" i="26"/>
  <c r="F334" i="26"/>
  <c r="I334" i="26"/>
  <c r="K334" i="26"/>
  <c r="M334" i="26"/>
  <c r="O334" i="26"/>
  <c r="Q334" i="26"/>
  <c r="U334" i="26"/>
  <c r="W334" i="26"/>
  <c r="Y334" i="26"/>
  <c r="AA334" i="26"/>
  <c r="AC334" i="26"/>
  <c r="AE334" i="26"/>
  <c r="AG334" i="26"/>
  <c r="AI334" i="26"/>
  <c r="AK334" i="26"/>
  <c r="AM334" i="26"/>
  <c r="AO334" i="26"/>
  <c r="B335" i="26"/>
  <c r="C335" i="26"/>
  <c r="F335" i="26"/>
  <c r="I335" i="26"/>
  <c r="K335" i="26"/>
  <c r="M335" i="26"/>
  <c r="O335" i="26"/>
  <c r="Q335" i="26"/>
  <c r="U335" i="26"/>
  <c r="W335" i="26"/>
  <c r="Y335" i="26"/>
  <c r="AA335" i="26"/>
  <c r="AC335" i="26"/>
  <c r="AE335" i="26"/>
  <c r="AG335" i="26"/>
  <c r="AI335" i="26"/>
  <c r="AK335" i="26"/>
  <c r="AM335" i="26"/>
  <c r="AO335" i="26"/>
  <c r="B336" i="26"/>
  <c r="C336" i="26"/>
  <c r="F336" i="26"/>
  <c r="I336" i="26"/>
  <c r="K336" i="26"/>
  <c r="O336" i="26"/>
  <c r="Q336" i="26"/>
  <c r="S336" i="26"/>
  <c r="U336" i="26"/>
  <c r="W336" i="26"/>
  <c r="Y336" i="26"/>
  <c r="AA336" i="26"/>
  <c r="AC336" i="26"/>
  <c r="AE336" i="26"/>
  <c r="AI336" i="26"/>
  <c r="AK336" i="26"/>
  <c r="AM336" i="26"/>
  <c r="AO336" i="26"/>
  <c r="B337" i="26"/>
  <c r="C337" i="26"/>
  <c r="F337" i="26"/>
  <c r="I337" i="26"/>
  <c r="K337" i="26"/>
  <c r="M337" i="26"/>
  <c r="O337" i="26"/>
  <c r="Q337" i="26"/>
  <c r="S337" i="26"/>
  <c r="W337" i="26"/>
  <c r="Y337" i="26"/>
  <c r="AA337" i="26"/>
  <c r="AC337" i="26"/>
  <c r="AE337" i="26"/>
  <c r="AG337" i="26"/>
  <c r="AI337" i="26"/>
  <c r="AK337" i="26"/>
  <c r="AM337" i="26"/>
  <c r="AO337" i="26"/>
  <c r="B338" i="26"/>
  <c r="C338" i="26"/>
  <c r="F338" i="26"/>
  <c r="I338" i="26"/>
  <c r="K338" i="26"/>
  <c r="M338" i="26"/>
  <c r="O338" i="26"/>
  <c r="Q338" i="26"/>
  <c r="S338" i="26"/>
  <c r="U338" i="26"/>
  <c r="W338" i="26"/>
  <c r="AA338" i="26"/>
  <c r="AC338" i="26"/>
  <c r="AE338" i="26"/>
  <c r="AG338" i="26"/>
  <c r="AI338" i="26"/>
  <c r="AK338" i="26"/>
  <c r="AM338" i="26"/>
  <c r="AO338" i="26"/>
  <c r="B339" i="26"/>
  <c r="C339" i="26"/>
  <c r="F339" i="26"/>
  <c r="I339" i="26"/>
  <c r="M339" i="26"/>
  <c r="O339" i="26"/>
  <c r="Q339" i="26"/>
  <c r="S339" i="26"/>
  <c r="U339" i="26"/>
  <c r="Y339" i="26"/>
  <c r="AA339" i="26"/>
  <c r="AC339" i="26"/>
  <c r="AE339" i="26"/>
  <c r="AI339" i="26"/>
  <c r="AK339" i="26"/>
  <c r="AM339" i="26"/>
  <c r="AO339" i="26"/>
  <c r="B340" i="26"/>
  <c r="C340" i="26"/>
  <c r="F340" i="26"/>
  <c r="I340" i="26"/>
  <c r="K340" i="26"/>
  <c r="M340" i="26"/>
  <c r="O340" i="26"/>
  <c r="Q340" i="26"/>
  <c r="S340" i="26"/>
  <c r="U340" i="26"/>
  <c r="W340" i="26"/>
  <c r="Y340" i="26"/>
  <c r="AA340" i="26"/>
  <c r="AE340" i="26"/>
  <c r="AI340" i="26"/>
  <c r="AK340" i="26"/>
  <c r="AM340" i="26"/>
  <c r="AO340" i="26"/>
  <c r="B341" i="26"/>
  <c r="C341" i="26"/>
  <c r="F341" i="26"/>
  <c r="I341" i="26"/>
  <c r="K341" i="26"/>
  <c r="M341" i="26"/>
  <c r="O341" i="26"/>
  <c r="Q341" i="26"/>
  <c r="S341" i="26"/>
  <c r="U341" i="26"/>
  <c r="W341" i="26"/>
  <c r="Y341" i="26"/>
  <c r="AA341" i="26"/>
  <c r="AC341" i="26"/>
  <c r="AE341" i="26"/>
  <c r="AI341" i="26"/>
  <c r="AK341" i="26"/>
  <c r="AM341" i="26"/>
  <c r="AO341" i="26"/>
  <c r="B342" i="26"/>
  <c r="C342" i="26"/>
  <c r="F342" i="26"/>
  <c r="I342" i="26"/>
  <c r="K342" i="26"/>
  <c r="M342" i="26"/>
  <c r="O342" i="26"/>
  <c r="Q342" i="26"/>
  <c r="S342" i="26"/>
  <c r="U342" i="26"/>
  <c r="W342" i="26"/>
  <c r="Y342" i="26"/>
  <c r="AA342" i="26"/>
  <c r="AC342" i="26"/>
  <c r="AE342" i="26"/>
  <c r="AI342" i="26"/>
  <c r="AK342" i="26"/>
  <c r="AM342" i="26"/>
  <c r="AO342" i="26"/>
  <c r="B343" i="26"/>
  <c r="C343" i="26"/>
  <c r="F343" i="26"/>
  <c r="I343" i="26"/>
  <c r="K343" i="26"/>
  <c r="M343" i="26"/>
  <c r="O343" i="26"/>
  <c r="Q343" i="26"/>
  <c r="S343" i="26"/>
  <c r="U343" i="26"/>
  <c r="W343" i="26"/>
  <c r="Y343" i="26"/>
  <c r="AA343" i="26"/>
  <c r="AC343" i="26"/>
  <c r="AE343" i="26"/>
  <c r="AI343" i="26"/>
  <c r="AK343" i="26"/>
  <c r="AM343" i="26"/>
  <c r="AO343" i="26"/>
  <c r="B344" i="26"/>
  <c r="C344" i="26"/>
  <c r="F344" i="26"/>
  <c r="I344" i="26"/>
  <c r="K344" i="26"/>
  <c r="M344" i="26"/>
  <c r="O344" i="26"/>
  <c r="Q344" i="26"/>
  <c r="S344" i="26"/>
  <c r="U344" i="26"/>
  <c r="W344" i="26"/>
  <c r="Y344" i="26"/>
  <c r="AA344" i="26"/>
  <c r="AC344" i="26"/>
  <c r="AE344" i="26"/>
  <c r="AG344" i="26"/>
  <c r="AK344" i="26"/>
  <c r="AM344" i="26"/>
  <c r="AO344" i="26"/>
  <c r="B345" i="26"/>
  <c r="C345" i="26"/>
  <c r="F345" i="26"/>
  <c r="I345" i="26"/>
  <c r="K345" i="26"/>
  <c r="M345" i="26"/>
  <c r="O345" i="26"/>
  <c r="Q345" i="26"/>
  <c r="S345" i="26"/>
  <c r="U345" i="26"/>
  <c r="W345" i="26"/>
  <c r="AA345" i="26"/>
  <c r="AC345" i="26"/>
  <c r="AE345" i="26"/>
  <c r="AG345" i="26"/>
  <c r="AI345" i="26"/>
  <c r="AK345" i="26"/>
  <c r="AM345" i="26"/>
  <c r="AO345" i="26"/>
  <c r="B346" i="26"/>
  <c r="C346" i="26"/>
  <c r="F346" i="26"/>
  <c r="I346" i="26"/>
  <c r="M346" i="26"/>
  <c r="O346" i="26"/>
  <c r="Q346" i="26"/>
  <c r="S346" i="26"/>
  <c r="U346" i="26"/>
  <c r="W346" i="26"/>
  <c r="Y346" i="26"/>
  <c r="AA346" i="26"/>
  <c r="AC346" i="26"/>
  <c r="AE346" i="26"/>
  <c r="AI346" i="26"/>
  <c r="AK346" i="26"/>
  <c r="AM346" i="26"/>
  <c r="AO346" i="26"/>
  <c r="B347" i="26"/>
  <c r="C347" i="26"/>
  <c r="F347" i="26"/>
  <c r="I347" i="26"/>
  <c r="K347" i="26"/>
  <c r="M347" i="26"/>
  <c r="O347" i="26"/>
  <c r="Q347" i="26"/>
  <c r="S347" i="26"/>
  <c r="U347" i="26"/>
  <c r="W347" i="26"/>
  <c r="Y347" i="26"/>
  <c r="AA347" i="26"/>
  <c r="AC347" i="26"/>
  <c r="AE347" i="26"/>
  <c r="AK347" i="26"/>
  <c r="AM347" i="26"/>
  <c r="AO347" i="26"/>
  <c r="B348" i="26"/>
  <c r="C348" i="26"/>
  <c r="F348" i="26"/>
  <c r="I348" i="26"/>
  <c r="K348" i="26"/>
  <c r="M348" i="26"/>
  <c r="O348" i="26"/>
  <c r="Q348" i="26"/>
  <c r="U348" i="26"/>
  <c r="W348" i="26"/>
  <c r="Y348" i="26"/>
  <c r="AA348" i="26"/>
  <c r="AC348" i="26"/>
  <c r="AE348" i="26"/>
  <c r="AI348" i="26"/>
  <c r="AK348" i="26"/>
  <c r="AM348" i="26"/>
  <c r="AO348" i="26"/>
  <c r="B349" i="26"/>
  <c r="C349" i="26"/>
  <c r="F349" i="26"/>
  <c r="I349" i="26"/>
  <c r="K349" i="26"/>
  <c r="M349" i="26"/>
  <c r="O349" i="26"/>
  <c r="Q349" i="26"/>
  <c r="U349" i="26"/>
  <c r="W349" i="26"/>
  <c r="Y349" i="26"/>
  <c r="AA349" i="26"/>
  <c r="AC349" i="26"/>
  <c r="AE349" i="26"/>
  <c r="AG349" i="26"/>
  <c r="AI349" i="26"/>
  <c r="AK349" i="26"/>
  <c r="AM349" i="26"/>
  <c r="AO349" i="26"/>
  <c r="B350" i="26"/>
  <c r="C350" i="26"/>
  <c r="F350" i="26"/>
  <c r="I350" i="26"/>
  <c r="K350" i="26"/>
  <c r="M350" i="26"/>
  <c r="O350" i="26"/>
  <c r="Q350" i="26"/>
  <c r="S350" i="26"/>
  <c r="U350" i="26"/>
  <c r="W350" i="26"/>
  <c r="Y350" i="26"/>
  <c r="AA350" i="26"/>
  <c r="AC350" i="26"/>
  <c r="AE350" i="26"/>
  <c r="AI350" i="26"/>
  <c r="AK350" i="26"/>
  <c r="AM350" i="26"/>
  <c r="AO350" i="26"/>
  <c r="B351" i="26"/>
  <c r="C351" i="26"/>
  <c r="F351" i="26"/>
  <c r="I351" i="26"/>
  <c r="M351" i="26"/>
  <c r="O351" i="26"/>
  <c r="Q351" i="26"/>
  <c r="S351" i="26"/>
  <c r="U351" i="26"/>
  <c r="W351" i="26"/>
  <c r="Y351" i="26"/>
  <c r="AA351" i="26"/>
  <c r="AC351" i="26"/>
  <c r="AE351" i="26"/>
  <c r="AG351" i="26"/>
  <c r="AK351" i="26"/>
  <c r="AM351" i="26"/>
  <c r="AO351" i="26"/>
  <c r="B352" i="26"/>
  <c r="C352" i="26"/>
  <c r="F352" i="26"/>
  <c r="I352" i="26"/>
  <c r="K352" i="26"/>
  <c r="M352" i="26"/>
  <c r="O352" i="26"/>
  <c r="Q352" i="26"/>
  <c r="S352" i="26"/>
  <c r="U352" i="26"/>
  <c r="W352" i="26"/>
  <c r="AA352" i="26"/>
  <c r="AC352" i="26"/>
  <c r="AE352" i="26"/>
  <c r="AG352" i="26"/>
  <c r="AI352" i="26"/>
  <c r="AK352" i="26"/>
  <c r="AM352" i="26"/>
  <c r="AO352" i="26"/>
  <c r="B353" i="26"/>
  <c r="C353" i="26"/>
  <c r="F353" i="26"/>
  <c r="I353" i="26"/>
  <c r="M353" i="26"/>
  <c r="O353" i="26"/>
  <c r="Q353" i="26"/>
  <c r="S353" i="26"/>
  <c r="U353" i="26"/>
  <c r="W353" i="26"/>
  <c r="Y353" i="26"/>
  <c r="AA353" i="26"/>
  <c r="AC353" i="26"/>
  <c r="AE353" i="26"/>
  <c r="AK353" i="26"/>
  <c r="AM353" i="26"/>
  <c r="AO353" i="26"/>
  <c r="B354" i="26"/>
  <c r="C354" i="26"/>
  <c r="F354" i="26"/>
  <c r="I354" i="26"/>
  <c r="K354" i="26"/>
  <c r="M354" i="26"/>
  <c r="O354" i="26"/>
  <c r="Q354" i="26"/>
  <c r="S354" i="26"/>
  <c r="U354" i="26"/>
  <c r="W354" i="26"/>
  <c r="Y354" i="26"/>
  <c r="AA354" i="26"/>
  <c r="AC354" i="26"/>
  <c r="AE354" i="26"/>
  <c r="AK354" i="26"/>
  <c r="AM354" i="26"/>
  <c r="AO354" i="26"/>
  <c r="B355" i="26"/>
  <c r="C355" i="26"/>
  <c r="F355" i="26"/>
  <c r="I355" i="26"/>
  <c r="K355" i="26"/>
  <c r="M355" i="26"/>
  <c r="O355" i="26"/>
  <c r="Q355" i="26"/>
  <c r="S355" i="26"/>
  <c r="U355" i="26"/>
  <c r="W355" i="26"/>
  <c r="Y355" i="26"/>
  <c r="AA355" i="26"/>
  <c r="AC355" i="26"/>
  <c r="AE355" i="26"/>
  <c r="AI355" i="26"/>
  <c r="AK355" i="26"/>
  <c r="AM355" i="26"/>
  <c r="AO355" i="26"/>
  <c r="B356" i="26"/>
  <c r="C356" i="26"/>
  <c r="F356" i="26"/>
  <c r="I356" i="26"/>
  <c r="K356" i="26"/>
  <c r="M356" i="26"/>
  <c r="O356" i="26"/>
  <c r="Q356" i="26"/>
  <c r="S356" i="26"/>
  <c r="U356" i="26"/>
  <c r="W356" i="26"/>
  <c r="Y356" i="26"/>
  <c r="AA356" i="26"/>
  <c r="AC356" i="26"/>
  <c r="AE356" i="26"/>
  <c r="AI356" i="26"/>
  <c r="AK356" i="26"/>
  <c r="AM356" i="26"/>
  <c r="AO356" i="26"/>
  <c r="B357" i="26"/>
  <c r="C357" i="26"/>
  <c r="F357" i="26"/>
  <c r="I357" i="26"/>
  <c r="K357" i="26"/>
  <c r="M357" i="26"/>
  <c r="O357" i="26"/>
  <c r="Q357" i="26"/>
  <c r="S357" i="26"/>
  <c r="U357" i="26"/>
  <c r="W357" i="26"/>
  <c r="Y357" i="26"/>
  <c r="AA357" i="26"/>
  <c r="AC357" i="26"/>
  <c r="AE357" i="26"/>
  <c r="AI357" i="26"/>
  <c r="AK357" i="26"/>
  <c r="AM357" i="26"/>
  <c r="AO357" i="26"/>
  <c r="B358" i="26"/>
  <c r="C358" i="26"/>
  <c r="F358" i="26"/>
  <c r="I358" i="26"/>
  <c r="K358" i="26"/>
  <c r="M358" i="26"/>
  <c r="O358" i="26"/>
  <c r="Q358" i="26"/>
  <c r="S358" i="26"/>
  <c r="U358" i="26"/>
  <c r="W358" i="26"/>
  <c r="Y358" i="26"/>
  <c r="AA358" i="26"/>
  <c r="AC358" i="26"/>
  <c r="AE358" i="26"/>
  <c r="AG358" i="26"/>
  <c r="AK358" i="26"/>
  <c r="AM358" i="26"/>
  <c r="AO358" i="26"/>
  <c r="B359" i="26"/>
  <c r="C359" i="26"/>
  <c r="F359" i="26"/>
  <c r="I359" i="26"/>
  <c r="K359" i="26"/>
  <c r="M359" i="26"/>
  <c r="O359" i="26"/>
  <c r="Q359" i="26"/>
  <c r="S359" i="26"/>
  <c r="U359" i="26"/>
  <c r="W359" i="26"/>
  <c r="AA359" i="26"/>
  <c r="AC359" i="26"/>
  <c r="AE359" i="26"/>
  <c r="AG359" i="26"/>
  <c r="AI359" i="26"/>
  <c r="AK359" i="26"/>
  <c r="AM359" i="26"/>
  <c r="AO359" i="26"/>
  <c r="B360" i="26"/>
  <c r="C360" i="26"/>
  <c r="F360" i="26"/>
  <c r="I360" i="26"/>
  <c r="M360" i="26"/>
  <c r="O360" i="26"/>
  <c r="Q360" i="26"/>
  <c r="S360" i="26"/>
  <c r="U360" i="26"/>
  <c r="W360" i="26"/>
  <c r="Y360" i="26"/>
  <c r="AA360" i="26"/>
  <c r="AC360" i="26"/>
  <c r="AE360" i="26"/>
  <c r="AI360" i="26"/>
  <c r="AK360" i="26"/>
  <c r="AM360" i="26"/>
  <c r="AO360" i="26"/>
  <c r="B361" i="26"/>
  <c r="C361" i="26"/>
  <c r="F361" i="26"/>
  <c r="I361" i="26"/>
  <c r="K361" i="26"/>
  <c r="M361" i="26"/>
  <c r="O361" i="26"/>
  <c r="Q361" i="26"/>
  <c r="S361" i="26"/>
  <c r="U361" i="26"/>
  <c r="W361" i="26"/>
  <c r="Y361" i="26"/>
  <c r="AA361" i="26"/>
  <c r="AC361" i="26"/>
  <c r="AE361" i="26"/>
  <c r="AI361" i="26"/>
  <c r="AK361" i="26"/>
  <c r="AM361" i="26"/>
  <c r="B362" i="26"/>
  <c r="C362" i="26"/>
  <c r="F362" i="26"/>
  <c r="I362" i="26"/>
  <c r="K362" i="26"/>
  <c r="M362" i="26"/>
  <c r="O362" i="26"/>
  <c r="Q362" i="26"/>
  <c r="S362" i="26"/>
  <c r="U362" i="26"/>
  <c r="W362" i="26"/>
  <c r="Y362" i="26"/>
  <c r="AA362" i="26"/>
  <c r="AC362" i="26"/>
  <c r="AE362" i="26"/>
  <c r="AI362" i="26"/>
  <c r="AK362" i="26"/>
  <c r="AM362" i="26"/>
  <c r="AO362" i="26"/>
  <c r="B363" i="26"/>
  <c r="C363" i="26"/>
  <c r="F363" i="26"/>
  <c r="I363" i="26"/>
  <c r="K363" i="26"/>
  <c r="M363" i="26"/>
  <c r="O363" i="26"/>
  <c r="Q363" i="26"/>
  <c r="S363" i="26"/>
  <c r="U363" i="26"/>
  <c r="W363" i="26"/>
  <c r="Y363" i="26"/>
  <c r="AA363" i="26"/>
  <c r="AC363" i="26"/>
  <c r="AE363" i="26"/>
  <c r="AI363" i="26"/>
  <c r="AK363" i="26"/>
  <c r="AM363" i="26"/>
  <c r="AO363" i="26"/>
  <c r="B364" i="26"/>
  <c r="C364" i="26"/>
  <c r="F364" i="26"/>
  <c r="I364" i="26"/>
  <c r="K364" i="26"/>
  <c r="M364" i="26"/>
  <c r="O364" i="26"/>
  <c r="Q364" i="26"/>
  <c r="S364" i="26"/>
  <c r="U364" i="26"/>
  <c r="W364" i="26"/>
  <c r="Y364" i="26"/>
  <c r="AA364" i="26"/>
  <c r="AC364" i="26"/>
  <c r="AE364" i="26"/>
  <c r="AI364" i="26"/>
  <c r="AK364" i="26"/>
  <c r="AM364" i="26"/>
  <c r="AO364" i="26"/>
  <c r="B365" i="26"/>
  <c r="C365" i="26"/>
  <c r="F365" i="26"/>
  <c r="I365" i="26"/>
  <c r="K365" i="26"/>
  <c r="M365" i="26"/>
  <c r="O365" i="26"/>
  <c r="Q365" i="26"/>
  <c r="S365" i="26"/>
  <c r="W365" i="26"/>
  <c r="Y365" i="26"/>
  <c r="AA365" i="26"/>
  <c r="AC365" i="26"/>
  <c r="AE365" i="26"/>
  <c r="AI365" i="26"/>
  <c r="AK365" i="26"/>
  <c r="AM365" i="26"/>
  <c r="AO365" i="26"/>
  <c r="B366" i="26"/>
  <c r="C366" i="26"/>
  <c r="F366" i="26"/>
  <c r="I366" i="26"/>
  <c r="K366" i="26"/>
  <c r="M366" i="26"/>
  <c r="O366" i="26"/>
  <c r="Q366" i="26"/>
  <c r="S366" i="26"/>
  <c r="U366" i="26"/>
  <c r="W366" i="26"/>
  <c r="Y366" i="26"/>
  <c r="AA366" i="26"/>
  <c r="AC366" i="26"/>
  <c r="AE366" i="26"/>
  <c r="AI366" i="26"/>
  <c r="AK366" i="26"/>
  <c r="AM366" i="26"/>
  <c r="AO366" i="26"/>
  <c r="B367" i="26"/>
  <c r="C367" i="26"/>
  <c r="F367" i="26"/>
  <c r="I367" i="26"/>
  <c r="K367" i="26"/>
  <c r="M367" i="26"/>
  <c r="O367" i="26"/>
  <c r="Q367" i="26"/>
  <c r="S367" i="26"/>
  <c r="U367" i="26"/>
  <c r="W367" i="26"/>
  <c r="Y367" i="26"/>
  <c r="AA367" i="26"/>
  <c r="AC367" i="26"/>
  <c r="AE367" i="26"/>
  <c r="AI367" i="26"/>
  <c r="AK367" i="26"/>
  <c r="AM367" i="26"/>
  <c r="AO367" i="26"/>
  <c r="B368" i="26"/>
  <c r="C368" i="26"/>
  <c r="F368" i="26"/>
  <c r="I368" i="26"/>
  <c r="K368" i="26"/>
  <c r="M368" i="26"/>
  <c r="O368" i="26"/>
  <c r="Q368" i="26"/>
  <c r="S368" i="26"/>
  <c r="U368" i="26"/>
  <c r="W368" i="26"/>
  <c r="Y368" i="26"/>
  <c r="AA368" i="26"/>
  <c r="AC368" i="26"/>
  <c r="AE368" i="26"/>
  <c r="AI368" i="26"/>
  <c r="AK368" i="26"/>
  <c r="AM368" i="26"/>
  <c r="AO368" i="26"/>
  <c r="B369" i="26"/>
  <c r="C369" i="26"/>
  <c r="F369" i="26"/>
  <c r="I369" i="26"/>
  <c r="K369" i="26"/>
  <c r="M369" i="26"/>
  <c r="O369" i="26"/>
  <c r="Q369" i="26"/>
  <c r="S369" i="26"/>
  <c r="U369" i="26"/>
  <c r="W369" i="26"/>
  <c r="Y369" i="26"/>
  <c r="AA369" i="26"/>
  <c r="AC369" i="26"/>
  <c r="AE369" i="26"/>
  <c r="AI369" i="26"/>
  <c r="AK369" i="26"/>
  <c r="AM369" i="26"/>
  <c r="AO369" i="26"/>
  <c r="B370" i="26"/>
  <c r="C370" i="26"/>
  <c r="F370" i="26"/>
  <c r="I370" i="26"/>
  <c r="K370" i="26"/>
  <c r="M370" i="26"/>
  <c r="O370" i="26"/>
  <c r="Q370" i="26"/>
  <c r="S370" i="26"/>
  <c r="U370" i="26"/>
  <c r="W370" i="26"/>
  <c r="Y370" i="26"/>
  <c r="AA370" i="26"/>
  <c r="AC370" i="26"/>
  <c r="AE370" i="26"/>
  <c r="AI370" i="26"/>
  <c r="AK370" i="26"/>
  <c r="AM370" i="26"/>
  <c r="AO370" i="26"/>
  <c r="B371" i="26"/>
  <c r="C371" i="26"/>
  <c r="F371" i="26"/>
  <c r="I371" i="26"/>
  <c r="K371" i="26"/>
  <c r="M371" i="26"/>
  <c r="O371" i="26"/>
  <c r="Q371" i="26"/>
  <c r="S371" i="26"/>
  <c r="U371" i="26"/>
  <c r="W371" i="26"/>
  <c r="Y371" i="26"/>
  <c r="AA371" i="26"/>
  <c r="AC371" i="26"/>
  <c r="AE371" i="26"/>
  <c r="AI371" i="26"/>
  <c r="AK371" i="26"/>
  <c r="AM371" i="26"/>
  <c r="AO371" i="26"/>
  <c r="B372" i="26"/>
  <c r="C372" i="26"/>
  <c r="F372" i="26"/>
  <c r="I372" i="26"/>
  <c r="K372" i="26"/>
  <c r="M372" i="26"/>
  <c r="O372" i="26"/>
  <c r="Q372" i="26"/>
  <c r="U372" i="26"/>
  <c r="W372" i="26"/>
  <c r="Y372" i="26"/>
  <c r="AA372" i="26"/>
  <c r="AC372" i="26"/>
  <c r="AE372" i="26"/>
  <c r="AI372" i="26"/>
  <c r="AK372" i="26"/>
  <c r="AM372" i="26"/>
  <c r="AO372" i="26"/>
  <c r="B373" i="26"/>
  <c r="C373" i="26"/>
  <c r="F373" i="26"/>
  <c r="I373" i="26"/>
  <c r="K373" i="26"/>
  <c r="M373" i="26"/>
  <c r="O373" i="26"/>
  <c r="Q373" i="26"/>
  <c r="S373" i="26"/>
  <c r="U373" i="26"/>
  <c r="W373" i="26"/>
  <c r="Y373" i="26"/>
  <c r="AA373" i="26"/>
  <c r="AC373" i="26"/>
  <c r="AE373" i="26"/>
  <c r="AI373" i="26"/>
  <c r="AK373" i="26"/>
  <c r="AM373" i="26"/>
  <c r="AO373" i="26"/>
  <c r="B374" i="26"/>
  <c r="C374" i="26"/>
  <c r="F374" i="26"/>
  <c r="G374" i="26" s="1"/>
  <c r="AG374" i="26" s="1"/>
  <c r="I374" i="26"/>
  <c r="K374" i="26"/>
  <c r="M374" i="26"/>
  <c r="O374" i="26"/>
  <c r="Q374" i="26"/>
  <c r="S374" i="26"/>
  <c r="U374" i="26"/>
  <c r="W374" i="26"/>
  <c r="Y374" i="26"/>
  <c r="AA374" i="26"/>
  <c r="AC374" i="26"/>
  <c r="AE374" i="26"/>
  <c r="AI374" i="26"/>
  <c r="AK374" i="26"/>
  <c r="AM374" i="26"/>
  <c r="AO374" i="26"/>
  <c r="B7" i="26"/>
  <c r="C7" i="26"/>
  <c r="F7" i="26"/>
  <c r="I7" i="26"/>
  <c r="K7" i="26"/>
  <c r="M7" i="26"/>
  <c r="O7" i="26"/>
  <c r="Q7" i="26"/>
  <c r="S7" i="26"/>
  <c r="U7" i="26"/>
  <c r="W7" i="26"/>
  <c r="Y7" i="26"/>
  <c r="AA7" i="26"/>
  <c r="AC7" i="26"/>
  <c r="AI7" i="26"/>
  <c r="AK7" i="26"/>
  <c r="AM7" i="26"/>
  <c r="AO7" i="26"/>
  <c r="AP374" i="26" l="1"/>
  <c r="G129" i="26"/>
  <c r="AG129" i="26" s="1"/>
  <c r="AO225" i="26"/>
  <c r="AP225" i="26" s="1"/>
  <c r="K129" i="26"/>
  <c r="G327" i="26"/>
  <c r="G319" i="26"/>
  <c r="AG319" i="26" s="1"/>
  <c r="G231" i="26"/>
  <c r="AM231" i="26" s="1"/>
  <c r="G223" i="26"/>
  <c r="AM223" i="26" s="1"/>
  <c r="G203" i="26"/>
  <c r="AI203" i="26" s="1"/>
  <c r="G199" i="26"/>
  <c r="AG199" i="26" s="1"/>
  <c r="G193" i="26"/>
  <c r="AG193" i="26" s="1"/>
  <c r="G189" i="26"/>
  <c r="AI189" i="26" s="1"/>
  <c r="G187" i="26"/>
  <c r="G167" i="26"/>
  <c r="G163" i="26"/>
  <c r="Y163" i="26" s="1"/>
  <c r="G161" i="26"/>
  <c r="AO161" i="26" s="1"/>
  <c r="G159" i="26"/>
  <c r="G155" i="26"/>
  <c r="AG155" i="26" s="1"/>
  <c r="G125" i="26"/>
  <c r="AI125" i="26" s="1"/>
  <c r="G121" i="26"/>
  <c r="U121" i="26" s="1"/>
  <c r="G39" i="26"/>
  <c r="AG39" i="26" s="1"/>
  <c r="G258" i="26"/>
  <c r="AI258" i="26" s="1"/>
  <c r="G154" i="26"/>
  <c r="AM154" i="26" s="1"/>
  <c r="G218" i="26"/>
  <c r="AI218" i="26" s="1"/>
  <c r="G214" i="26"/>
  <c r="AG214" i="26" s="1"/>
  <c r="G210" i="26"/>
  <c r="AI210" i="26" s="1"/>
  <c r="G206" i="26"/>
  <c r="AG206" i="26" s="1"/>
  <c r="G190" i="26"/>
  <c r="K190" i="26" s="1"/>
  <c r="G174" i="26"/>
  <c r="S174" i="26" s="1"/>
  <c r="G170" i="26"/>
  <c r="O170" i="26" s="1"/>
  <c r="G150" i="26"/>
  <c r="AG150" i="26" s="1"/>
  <c r="G142" i="26"/>
  <c r="AM142" i="26" s="1"/>
  <c r="G138" i="26"/>
  <c r="G134" i="26"/>
  <c r="K134" i="26" s="1"/>
  <c r="G131" i="26"/>
  <c r="G127" i="26"/>
  <c r="AG127" i="26" s="1"/>
  <c r="G123" i="26"/>
  <c r="AG123" i="26" s="1"/>
  <c r="G119" i="26"/>
  <c r="W119" i="26" s="1"/>
  <c r="G372" i="26"/>
  <c r="AG372" i="26" s="1"/>
  <c r="G344" i="26"/>
  <c r="G288" i="26"/>
  <c r="G280" i="26"/>
  <c r="G276" i="26"/>
  <c r="AG276" i="26" s="1"/>
  <c r="G322" i="26"/>
  <c r="G314" i="26"/>
  <c r="G130" i="26"/>
  <c r="AG130" i="26" s="1"/>
  <c r="G360" i="26"/>
  <c r="AG360" i="26" s="1"/>
  <c r="G352" i="26"/>
  <c r="G312" i="26"/>
  <c r="AG312" i="26" s="1"/>
  <c r="G308" i="26"/>
  <c r="G194" i="26"/>
  <c r="G228" i="26"/>
  <c r="AG228" i="26" s="1"/>
  <c r="G220" i="26"/>
  <c r="AG220" i="26" s="1"/>
  <c r="G369" i="26"/>
  <c r="G345" i="26"/>
  <c r="G337" i="26"/>
  <c r="G313" i="26"/>
  <c r="G305" i="26"/>
  <c r="AG305" i="26" s="1"/>
  <c r="G273" i="26"/>
  <c r="G265" i="26"/>
  <c r="G179" i="26"/>
  <c r="AG179" i="26" s="1"/>
  <c r="G171" i="26"/>
  <c r="AG171" i="26" s="1"/>
  <c r="G151" i="26"/>
  <c r="AG151" i="26" s="1"/>
  <c r="G139" i="26"/>
  <c r="AI139" i="26" s="1"/>
  <c r="G135" i="26"/>
  <c r="O135" i="26" s="1"/>
  <c r="G287" i="26"/>
  <c r="G279" i="26"/>
  <c r="G226" i="26"/>
  <c r="AI226" i="26" s="1"/>
  <c r="G222" i="26"/>
  <c r="G209" i="26"/>
  <c r="AI209" i="26" s="1"/>
  <c r="G205" i="26"/>
  <c r="Q205" i="26" s="1"/>
  <c r="G201" i="26"/>
  <c r="G175" i="26"/>
  <c r="S175" i="26" s="1"/>
  <c r="G252" i="26"/>
  <c r="AI252" i="26" s="1"/>
  <c r="G248" i="26"/>
  <c r="AG248" i="26" s="1"/>
  <c r="G244" i="26"/>
  <c r="AI244" i="26" s="1"/>
  <c r="G240" i="26"/>
  <c r="AI240" i="26" s="1"/>
  <c r="G215" i="26"/>
  <c r="G198" i="26"/>
  <c r="Q198" i="26" s="1"/>
  <c r="G181" i="26"/>
  <c r="AM181" i="26" s="1"/>
  <c r="G147" i="26"/>
  <c r="K147" i="26" s="1"/>
  <c r="G143" i="26"/>
  <c r="AG143" i="26" s="1"/>
  <c r="G169" i="26"/>
  <c r="K169" i="26" s="1"/>
  <c r="G249" i="26"/>
  <c r="AG249" i="26" s="1"/>
  <c r="G195" i="26"/>
  <c r="AI195" i="26" s="1"/>
  <c r="G186" i="26"/>
  <c r="AG186" i="26" s="1"/>
  <c r="G362" i="26"/>
  <c r="G354" i="26"/>
  <c r="AG354" i="26" s="1"/>
  <c r="G346" i="26"/>
  <c r="AG346" i="26" s="1"/>
  <c r="G338" i="26"/>
  <c r="G330" i="26"/>
  <c r="G298" i="26"/>
  <c r="AG298" i="26" s="1"/>
  <c r="G290" i="26"/>
  <c r="AG290" i="26" s="1"/>
  <c r="G207" i="26"/>
  <c r="AG207" i="26" s="1"/>
  <c r="G191" i="26"/>
  <c r="Q191" i="26" s="1"/>
  <c r="G178" i="26"/>
  <c r="AG178" i="26" s="1"/>
  <c r="G157" i="26"/>
  <c r="AG157" i="26" s="1"/>
  <c r="G242" i="26"/>
  <c r="AG242" i="26" s="1"/>
  <c r="G234" i="26"/>
  <c r="AG234" i="26" s="1"/>
  <c r="G217" i="26"/>
  <c r="AM217" i="26" s="1"/>
  <c r="G183" i="26"/>
  <c r="O183" i="26" s="1"/>
  <c r="G166" i="26"/>
  <c r="G162" i="26"/>
  <c r="W162" i="26" s="1"/>
  <c r="G149" i="26"/>
  <c r="AM149" i="26" s="1"/>
  <c r="G137" i="26"/>
  <c r="AG137" i="26" s="1"/>
  <c r="G320" i="26"/>
  <c r="AG320" i="26" s="1"/>
  <c r="G316" i="26"/>
  <c r="G266" i="26"/>
  <c r="G257" i="26"/>
  <c r="G165" i="26"/>
  <c r="AG165" i="26" s="1"/>
  <c r="G145" i="26"/>
  <c r="G282" i="26"/>
  <c r="AG282" i="26" s="1"/>
  <c r="G274" i="26"/>
  <c r="G185" i="26"/>
  <c r="AG185" i="26" s="1"/>
  <c r="G146" i="26"/>
  <c r="Y146" i="26" s="1"/>
  <c r="G141" i="26"/>
  <c r="AM141" i="26" s="1"/>
  <c r="G126" i="26"/>
  <c r="AI126" i="26" s="1"/>
  <c r="G82" i="26"/>
  <c r="G78" i="26"/>
  <c r="K78" i="26" s="1"/>
  <c r="G74" i="26"/>
  <c r="AG74" i="26" s="1"/>
  <c r="G70" i="26"/>
  <c r="AM70" i="26" s="1"/>
  <c r="G66" i="26"/>
  <c r="AG66" i="26" s="1"/>
  <c r="G62" i="26"/>
  <c r="U62" i="26" s="1"/>
  <c r="G58" i="26"/>
  <c r="AI58" i="26" s="1"/>
  <c r="G54" i="26"/>
  <c r="G50" i="26"/>
  <c r="O50" i="26" s="1"/>
  <c r="G46" i="26"/>
  <c r="AG46" i="26" s="1"/>
  <c r="G42" i="26"/>
  <c r="AM42" i="26" s="1"/>
  <c r="G368" i="26"/>
  <c r="G364" i="26"/>
  <c r="G329" i="26"/>
  <c r="G321" i="26"/>
  <c r="G304" i="26"/>
  <c r="AG304" i="26" s="1"/>
  <c r="G300" i="26"/>
  <c r="G296" i="26"/>
  <c r="G250" i="26"/>
  <c r="G233" i="26"/>
  <c r="AG233" i="26" s="1"/>
  <c r="G272" i="26"/>
  <c r="AO272" i="26" s="1"/>
  <c r="G264" i="26"/>
  <c r="G255" i="26"/>
  <c r="AG255" i="26" s="1"/>
  <c r="G202" i="26"/>
  <c r="AI202" i="26" s="1"/>
  <c r="G197" i="26"/>
  <c r="G182" i="26"/>
  <c r="Q182" i="26" s="1"/>
  <c r="G177" i="26"/>
  <c r="AG177" i="26" s="1"/>
  <c r="G133" i="26"/>
  <c r="G370" i="26"/>
  <c r="G335" i="26"/>
  <c r="G306" i="26"/>
  <c r="G281" i="26"/>
  <c r="K281" i="26" s="1"/>
  <c r="G239" i="26"/>
  <c r="K239" i="26" s="1"/>
  <c r="G230" i="26"/>
  <c r="AO230" i="26" s="1"/>
  <c r="G212" i="26"/>
  <c r="AM212" i="26" s="1"/>
  <c r="G173" i="26"/>
  <c r="G158" i="26"/>
  <c r="AG158" i="26" s="1"/>
  <c r="G153" i="26"/>
  <c r="AC153" i="26" s="1"/>
  <c r="G367" i="26"/>
  <c r="G353" i="26"/>
  <c r="AG353" i="26" s="1"/>
  <c r="G348" i="26"/>
  <c r="AG348" i="26" s="1"/>
  <c r="G328" i="26"/>
  <c r="G303" i="26"/>
  <c r="G289" i="26"/>
  <c r="G268" i="26"/>
  <c r="G247" i="26"/>
  <c r="G232" i="26"/>
  <c r="AM232" i="26" s="1"/>
  <c r="G224" i="26"/>
  <c r="AM224" i="26" s="1"/>
  <c r="G216" i="26"/>
  <c r="AM216" i="26" s="1"/>
  <c r="G208" i="26"/>
  <c r="G200" i="26"/>
  <c r="AG200" i="26" s="1"/>
  <c r="G192" i="26"/>
  <c r="AG192" i="26" s="1"/>
  <c r="G184" i="26"/>
  <c r="W184" i="26" s="1"/>
  <c r="G176" i="26"/>
  <c r="AG176" i="26" s="1"/>
  <c r="G168" i="26"/>
  <c r="Q168" i="26" s="1"/>
  <c r="G160" i="26"/>
  <c r="AC160" i="26" s="1"/>
  <c r="G152" i="26"/>
  <c r="G144" i="26"/>
  <c r="AG144" i="26" s="1"/>
  <c r="G136" i="26"/>
  <c r="AG136" i="26" s="1"/>
  <c r="G128" i="26"/>
  <c r="AG128" i="26" s="1"/>
  <c r="G117" i="26"/>
  <c r="G113" i="26"/>
  <c r="O113" i="26" s="1"/>
  <c r="G109" i="26"/>
  <c r="AG109" i="26" s="1"/>
  <c r="G105" i="26"/>
  <c r="G101" i="26"/>
  <c r="AG101" i="26" s="1"/>
  <c r="G97" i="26"/>
  <c r="AM97" i="26" s="1"/>
  <c r="G93" i="26"/>
  <c r="AM93" i="26" s="1"/>
  <c r="G89" i="26"/>
  <c r="G85" i="26"/>
  <c r="AI85" i="26" s="1"/>
  <c r="G81" i="26"/>
  <c r="AG81" i="26" s="1"/>
  <c r="G77" i="26"/>
  <c r="AO77" i="26" s="1"/>
  <c r="G73" i="26"/>
  <c r="AG73" i="26" s="1"/>
  <c r="G69" i="26"/>
  <c r="Y69" i="26" s="1"/>
  <c r="G65" i="26"/>
  <c r="W65" i="26" s="1"/>
  <c r="G61" i="26"/>
  <c r="G57" i="26"/>
  <c r="G53" i="26"/>
  <c r="AG53" i="26" s="1"/>
  <c r="G49" i="26"/>
  <c r="AM49" i="26" s="1"/>
  <c r="G45" i="26"/>
  <c r="AG45" i="26" s="1"/>
  <c r="G41" i="26"/>
  <c r="Y41" i="26" s="1"/>
  <c r="G343" i="26"/>
  <c r="G324" i="26"/>
  <c r="G284" i="26"/>
  <c r="G263" i="26"/>
  <c r="AG263" i="26" s="1"/>
  <c r="G359" i="26"/>
  <c r="G340" i="26"/>
  <c r="AG340" i="26" s="1"/>
  <c r="G295" i="26"/>
  <c r="K295" i="26" s="1"/>
  <c r="G260" i="26"/>
  <c r="G227" i="26"/>
  <c r="AG227" i="26" s="1"/>
  <c r="G219" i="26"/>
  <c r="AI219" i="26" s="1"/>
  <c r="G211" i="26"/>
  <c r="AM211" i="26" s="1"/>
  <c r="G204" i="26"/>
  <c r="K204" i="26" s="1"/>
  <c r="G196" i="26"/>
  <c r="AI196" i="26" s="1"/>
  <c r="G188" i="26"/>
  <c r="AO188" i="26" s="1"/>
  <c r="G180" i="26"/>
  <c r="G172" i="26"/>
  <c r="AG172" i="26" s="1"/>
  <c r="G164" i="26"/>
  <c r="AG164" i="26" s="1"/>
  <c r="G156" i="26"/>
  <c r="AG156" i="26" s="1"/>
  <c r="G148" i="26"/>
  <c r="AM148" i="26" s="1"/>
  <c r="G140" i="26"/>
  <c r="AC140" i="26" s="1"/>
  <c r="G132" i="26"/>
  <c r="AM132" i="26" s="1"/>
  <c r="G124" i="26"/>
  <c r="G83" i="26"/>
  <c r="Y83" i="26" s="1"/>
  <c r="G79" i="26"/>
  <c r="AI79" i="26" s="1"/>
  <c r="G75" i="26"/>
  <c r="G71" i="26"/>
  <c r="G67" i="26"/>
  <c r="AG67" i="26" s="1"/>
  <c r="G63" i="26"/>
  <c r="AM63" i="26" s="1"/>
  <c r="G59" i="26"/>
  <c r="AG59" i="26" s="1"/>
  <c r="G55" i="26"/>
  <c r="Y55" i="26" s="1"/>
  <c r="G51" i="26"/>
  <c r="AM51" i="26" s="1"/>
  <c r="G47" i="26"/>
  <c r="G43" i="26"/>
  <c r="O43" i="26" s="1"/>
  <c r="G361" i="26"/>
  <c r="AG361" i="26" s="1"/>
  <c r="G356" i="26"/>
  <c r="G336" i="26"/>
  <c r="G311" i="26"/>
  <c r="AG311" i="26" s="1"/>
  <c r="G297" i="26"/>
  <c r="AG297" i="26" s="1"/>
  <c r="G292" i="26"/>
  <c r="G271" i="26"/>
  <c r="G256" i="26"/>
  <c r="AG256" i="26" s="1"/>
  <c r="G241" i="26"/>
  <c r="AG241" i="26" s="1"/>
  <c r="G229" i="26"/>
  <c r="G221" i="26"/>
  <c r="AG221" i="26" s="1"/>
  <c r="G213" i="26"/>
  <c r="AG213" i="26" s="1"/>
  <c r="G351" i="26"/>
  <c r="K351" i="26" s="1"/>
  <c r="G332" i="26"/>
  <c r="S332" i="26" s="1"/>
  <c r="G236" i="26"/>
  <c r="G84" i="26"/>
  <c r="AI84" i="26" s="1"/>
  <c r="G80" i="26"/>
  <c r="AG80" i="26" s="1"/>
  <c r="G76" i="26"/>
  <c r="U76" i="26" s="1"/>
  <c r="G72" i="26"/>
  <c r="S72" i="26" s="1"/>
  <c r="G68" i="26"/>
  <c r="G64" i="26"/>
  <c r="G60" i="26"/>
  <c r="AG60" i="26" s="1"/>
  <c r="G56" i="26"/>
  <c r="G52" i="26"/>
  <c r="AG52" i="26" s="1"/>
  <c r="G48" i="26"/>
  <c r="U48" i="26" s="1"/>
  <c r="G44" i="26"/>
  <c r="AM44" i="26" s="1"/>
  <c r="G40" i="26"/>
  <c r="G366" i="26"/>
  <c r="G365" i="26"/>
  <c r="AG365" i="26" s="1"/>
  <c r="G350" i="26"/>
  <c r="G349" i="26"/>
  <c r="G334" i="26"/>
  <c r="G333" i="26"/>
  <c r="S333" i="26" s="1"/>
  <c r="G318" i="26"/>
  <c r="AG318" i="26" s="1"/>
  <c r="G317" i="26"/>
  <c r="G302" i="26"/>
  <c r="G301" i="26"/>
  <c r="G286" i="26"/>
  <c r="G285" i="26"/>
  <c r="G270" i="26"/>
  <c r="AG270" i="26" s="1"/>
  <c r="G269" i="26"/>
  <c r="AG269" i="26" s="1"/>
  <c r="G254" i="26"/>
  <c r="U254" i="26" s="1"/>
  <c r="G253" i="26"/>
  <c r="K253" i="26" s="1"/>
  <c r="G238" i="26"/>
  <c r="AM238" i="26" s="1"/>
  <c r="G237" i="26"/>
  <c r="AM237" i="26" s="1"/>
  <c r="G373" i="26"/>
  <c r="G358" i="26"/>
  <c r="G357" i="26"/>
  <c r="G342" i="26"/>
  <c r="G341" i="26"/>
  <c r="G326" i="26"/>
  <c r="AG326" i="26" s="1"/>
  <c r="G325" i="26"/>
  <c r="AG325" i="26" s="1"/>
  <c r="G310" i="26"/>
  <c r="G309" i="26"/>
  <c r="G294" i="26"/>
  <c r="G293" i="26"/>
  <c r="G278" i="26"/>
  <c r="G277" i="26"/>
  <c r="AG277" i="26" s="1"/>
  <c r="G262" i="26"/>
  <c r="AG262" i="26" s="1"/>
  <c r="G261" i="26"/>
  <c r="G246" i="26"/>
  <c r="G245" i="26"/>
  <c r="AI245" i="26" s="1"/>
  <c r="G371" i="26"/>
  <c r="G363" i="26"/>
  <c r="G355" i="26"/>
  <c r="G347" i="26"/>
  <c r="AG347" i="26" s="1"/>
  <c r="G339" i="26"/>
  <c r="AG339" i="26" s="1"/>
  <c r="G331" i="26"/>
  <c r="G323" i="26"/>
  <c r="K323" i="26" s="1"/>
  <c r="G315" i="26"/>
  <c r="G307" i="26"/>
  <c r="G299" i="26"/>
  <c r="G291" i="26"/>
  <c r="AG291" i="26" s="1"/>
  <c r="G283" i="26"/>
  <c r="AG283" i="26" s="1"/>
  <c r="G275" i="26"/>
  <c r="G267" i="26"/>
  <c r="G259" i="26"/>
  <c r="AI259" i="26" s="1"/>
  <c r="G251" i="26"/>
  <c r="AI251" i="26" s="1"/>
  <c r="G243" i="26"/>
  <c r="G235" i="26"/>
  <c r="AG235" i="26" s="1"/>
  <c r="G122" i="26"/>
  <c r="AG122" i="26" s="1"/>
  <c r="G118" i="26"/>
  <c r="G114" i="26"/>
  <c r="AG114" i="26" s="1"/>
  <c r="G110" i="26"/>
  <c r="G106" i="26"/>
  <c r="K106" i="26" s="1"/>
  <c r="G102" i="26"/>
  <c r="AG102" i="26" s="1"/>
  <c r="G98" i="26"/>
  <c r="AM98" i="26" s="1"/>
  <c r="G94" i="26"/>
  <c r="AG94" i="26" s="1"/>
  <c r="G90" i="26"/>
  <c r="G86" i="26"/>
  <c r="AI86" i="26" s="1"/>
  <c r="G115" i="26"/>
  <c r="AG115" i="26" s="1"/>
  <c r="G111" i="26"/>
  <c r="AM111" i="26" s="1"/>
  <c r="G107" i="26"/>
  <c r="AM107" i="26" s="1"/>
  <c r="G103" i="26"/>
  <c r="AG103" i="26" s="1"/>
  <c r="G99" i="26"/>
  <c r="O99" i="26" s="1"/>
  <c r="G95" i="26"/>
  <c r="AG95" i="26" s="1"/>
  <c r="G91" i="26"/>
  <c r="W91" i="26" s="1"/>
  <c r="G87" i="26"/>
  <c r="AG87" i="26" s="1"/>
  <c r="G120" i="26"/>
  <c r="AM120" i="26" s="1"/>
  <c r="G116" i="26"/>
  <c r="AG116" i="26" s="1"/>
  <c r="G112" i="26"/>
  <c r="AM112" i="26" s="1"/>
  <c r="G108" i="26"/>
  <c r="AG108" i="26" s="1"/>
  <c r="G104" i="26"/>
  <c r="G100" i="26"/>
  <c r="W100" i="26" s="1"/>
  <c r="G96" i="26"/>
  <c r="G92" i="26"/>
  <c r="O92" i="26" s="1"/>
  <c r="G88" i="26"/>
  <c r="AG88" i="26" s="1"/>
  <c r="AO38" i="26"/>
  <c r="AO37" i="26"/>
  <c r="AO36" i="26"/>
  <c r="AO35" i="26"/>
  <c r="AO34" i="26"/>
  <c r="AO33" i="26"/>
  <c r="AO32" i="26"/>
  <c r="AO31" i="26"/>
  <c r="AO30" i="26"/>
  <c r="AO29" i="26"/>
  <c r="AO27" i="26"/>
  <c r="AO26" i="26"/>
  <c r="AO25" i="26"/>
  <c r="AO24" i="26"/>
  <c r="AO23" i="26"/>
  <c r="AO22" i="26"/>
  <c r="AO21" i="26"/>
  <c r="AO20" i="26"/>
  <c r="AO19" i="26"/>
  <c r="AO18" i="26"/>
  <c r="AO17" i="26"/>
  <c r="AO16" i="26"/>
  <c r="AO15" i="26"/>
  <c r="AO14" i="26"/>
  <c r="AO13" i="26"/>
  <c r="AO12" i="26"/>
  <c r="AO11" i="26"/>
  <c r="AO10" i="26"/>
  <c r="AO9" i="26"/>
  <c r="AO8" i="26"/>
  <c r="AM38" i="26"/>
  <c r="AM37" i="26"/>
  <c r="AM36" i="26"/>
  <c r="AM35" i="26"/>
  <c r="AM34" i="26"/>
  <c r="AM33" i="26"/>
  <c r="AM32" i="26"/>
  <c r="AM31" i="26"/>
  <c r="AM30" i="26"/>
  <c r="AM29" i="26"/>
  <c r="AM28" i="26"/>
  <c r="AM27" i="26"/>
  <c r="AM26" i="26"/>
  <c r="AM24" i="26"/>
  <c r="AM22" i="26"/>
  <c r="AM19" i="26"/>
  <c r="AM18" i="26"/>
  <c r="AM17" i="26"/>
  <c r="AM12" i="26"/>
  <c r="AM11" i="26"/>
  <c r="AM8" i="26"/>
  <c r="AK38" i="26"/>
  <c r="AK37" i="26"/>
  <c r="AK36" i="26"/>
  <c r="AK35" i="26"/>
  <c r="AK34" i="26"/>
  <c r="AK33" i="26"/>
  <c r="AK32" i="26"/>
  <c r="AK31" i="26"/>
  <c r="AK30" i="26"/>
  <c r="AK29" i="26"/>
  <c r="AK28" i="26"/>
  <c r="AK27" i="26"/>
  <c r="AK26" i="26"/>
  <c r="AK25" i="26"/>
  <c r="AK24" i="26"/>
  <c r="AK23" i="26"/>
  <c r="AK22" i="26"/>
  <c r="AK21" i="26"/>
  <c r="AK20" i="26"/>
  <c r="AK19" i="26"/>
  <c r="AK18" i="26"/>
  <c r="AK17" i="26"/>
  <c r="AK16" i="26"/>
  <c r="AK15" i="26"/>
  <c r="AK14" i="26"/>
  <c r="AK13" i="26"/>
  <c r="AK12" i="26"/>
  <c r="AK11" i="26"/>
  <c r="AK10" i="26"/>
  <c r="AK9" i="26"/>
  <c r="AK8" i="26"/>
  <c r="AI38" i="26"/>
  <c r="AI37" i="26"/>
  <c r="AI35" i="26"/>
  <c r="AI34" i="26"/>
  <c r="AI33" i="26"/>
  <c r="AI32" i="26"/>
  <c r="AI31" i="26"/>
  <c r="AI30" i="26"/>
  <c r="AI29" i="26"/>
  <c r="AI28" i="26"/>
  <c r="AI27" i="26"/>
  <c r="AI26" i="26"/>
  <c r="AI25" i="26"/>
  <c r="AI24" i="26"/>
  <c r="AI23" i="26"/>
  <c r="AI20" i="26"/>
  <c r="AI19" i="26"/>
  <c r="AI18" i="26"/>
  <c r="AI16" i="26"/>
  <c r="AI15" i="26"/>
  <c r="AI13" i="26"/>
  <c r="AI12" i="26"/>
  <c r="AI10" i="26"/>
  <c r="AI9" i="26"/>
  <c r="AI8" i="26"/>
  <c r="AG37" i="26"/>
  <c r="AG36" i="26"/>
  <c r="AG35" i="26"/>
  <c r="AG30" i="26"/>
  <c r="AG29" i="26"/>
  <c r="AG28" i="26"/>
  <c r="AG23" i="26"/>
  <c r="AG22" i="26"/>
  <c r="AG21" i="26"/>
  <c r="AG16" i="26"/>
  <c r="AG15" i="26"/>
  <c r="AG14" i="26"/>
  <c r="AG9" i="26"/>
  <c r="AE38" i="26"/>
  <c r="AE37" i="26"/>
  <c r="AE36" i="26"/>
  <c r="AE35" i="26"/>
  <c r="AE34" i="26"/>
  <c r="AE33" i="26"/>
  <c r="AE32" i="26"/>
  <c r="AE31" i="26"/>
  <c r="AE30" i="26"/>
  <c r="AE29" i="26"/>
  <c r="AE28" i="26"/>
  <c r="AE27" i="26"/>
  <c r="AE26" i="26"/>
  <c r="AE25" i="26"/>
  <c r="AE24" i="26"/>
  <c r="AE23" i="26"/>
  <c r="AE22" i="26"/>
  <c r="AE21" i="26"/>
  <c r="AE20" i="26"/>
  <c r="AE19" i="26"/>
  <c r="AE18" i="26"/>
  <c r="AE17" i="26"/>
  <c r="AE16" i="26"/>
  <c r="AE15" i="26"/>
  <c r="AE14" i="26"/>
  <c r="AE13" i="26"/>
  <c r="AE12" i="26"/>
  <c r="AE11" i="26"/>
  <c r="AE10" i="26"/>
  <c r="AE9" i="26"/>
  <c r="AC37" i="26"/>
  <c r="AC36" i="26"/>
  <c r="AC34" i="26"/>
  <c r="AC33" i="26"/>
  <c r="AC32" i="26"/>
  <c r="AC31" i="26"/>
  <c r="AC30" i="26"/>
  <c r="AC29" i="26"/>
  <c r="AC28" i="26"/>
  <c r="AC27" i="26"/>
  <c r="AC26" i="26"/>
  <c r="AC25" i="26"/>
  <c r="AC24" i="26"/>
  <c r="AC23" i="26"/>
  <c r="AC22" i="26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Y38" i="26"/>
  <c r="Y36" i="26"/>
  <c r="Y35" i="26"/>
  <c r="Y34" i="26"/>
  <c r="Y33" i="26"/>
  <c r="Y32" i="26"/>
  <c r="Y31" i="26"/>
  <c r="Y30" i="26"/>
  <c r="Y29" i="26"/>
  <c r="Y28" i="26"/>
  <c r="Y26" i="26"/>
  <c r="Y25" i="26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Y8" i="26"/>
  <c r="W38" i="26"/>
  <c r="W37" i="26"/>
  <c r="W36" i="26"/>
  <c r="W35" i="26"/>
  <c r="W34" i="26"/>
  <c r="W33" i="26"/>
  <c r="W32" i="26"/>
  <c r="W31" i="26"/>
  <c r="W30" i="26"/>
  <c r="W29" i="26"/>
  <c r="W28" i="26"/>
  <c r="W27" i="26"/>
  <c r="W26" i="26"/>
  <c r="W25" i="26"/>
  <c r="W24" i="26"/>
  <c r="W23" i="26"/>
  <c r="W22" i="26"/>
  <c r="W21" i="26"/>
  <c r="W20" i="26"/>
  <c r="W19" i="26"/>
  <c r="W18" i="26"/>
  <c r="W17" i="26"/>
  <c r="W16" i="26"/>
  <c r="W15" i="26"/>
  <c r="W14" i="26"/>
  <c r="W13" i="26"/>
  <c r="W12" i="26"/>
  <c r="W11" i="26"/>
  <c r="W10" i="26"/>
  <c r="W9" i="26"/>
  <c r="W8" i="26"/>
  <c r="U38" i="26"/>
  <c r="U37" i="26"/>
  <c r="U36" i="26"/>
  <c r="U33" i="26"/>
  <c r="U31" i="26"/>
  <c r="U30" i="26"/>
  <c r="U29" i="26"/>
  <c r="U28" i="26"/>
  <c r="U27" i="26"/>
  <c r="U26" i="26"/>
  <c r="U25" i="26"/>
  <c r="U24" i="26"/>
  <c r="U23" i="26"/>
  <c r="U21" i="26"/>
  <c r="U19" i="26"/>
  <c r="U18" i="26"/>
  <c r="U17" i="26"/>
  <c r="U16" i="26"/>
  <c r="U15" i="26"/>
  <c r="U14" i="26"/>
  <c r="U13" i="26"/>
  <c r="U12" i="26"/>
  <c r="U11" i="26"/>
  <c r="U10" i="26"/>
  <c r="U9" i="26"/>
  <c r="U8" i="26"/>
  <c r="S38" i="26"/>
  <c r="S37" i="26"/>
  <c r="S35" i="26"/>
  <c r="S34" i="26"/>
  <c r="S33" i="26"/>
  <c r="S32" i="26"/>
  <c r="S31" i="26"/>
  <c r="S28" i="26"/>
  <c r="S27" i="26"/>
  <c r="S26" i="26"/>
  <c r="S25" i="26"/>
  <c r="S24" i="26"/>
  <c r="S22" i="26"/>
  <c r="S21" i="26"/>
  <c r="S20" i="26"/>
  <c r="S19" i="26"/>
  <c r="S18" i="26"/>
  <c r="S17" i="26"/>
  <c r="S16" i="26"/>
  <c r="S15" i="26"/>
  <c r="S14" i="26"/>
  <c r="S13" i="26"/>
  <c r="S12" i="26"/>
  <c r="S11" i="26"/>
  <c r="S10" i="26"/>
  <c r="S9" i="26"/>
  <c r="S8" i="26"/>
  <c r="Q38" i="26"/>
  <c r="Q37" i="26"/>
  <c r="Q36" i="26"/>
  <c r="Q35" i="26"/>
  <c r="Q34" i="26"/>
  <c r="Q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O38" i="26"/>
  <c r="O37" i="26"/>
  <c r="O36" i="26"/>
  <c r="O34" i="26"/>
  <c r="O33" i="26"/>
  <c r="O31" i="26"/>
  <c r="O30" i="26"/>
  <c r="O28" i="26"/>
  <c r="O27" i="26"/>
  <c r="O26" i="26"/>
  <c r="O25" i="26"/>
  <c r="O24" i="26"/>
  <c r="O23" i="26"/>
  <c r="O21" i="26"/>
  <c r="O20" i="26"/>
  <c r="O19" i="26"/>
  <c r="O18" i="26"/>
  <c r="O17" i="26"/>
  <c r="O15" i="26"/>
  <c r="O14" i="26"/>
  <c r="O13" i="26"/>
  <c r="O12" i="26"/>
  <c r="O11" i="26"/>
  <c r="O10" i="26"/>
  <c r="O9" i="26"/>
  <c r="O8" i="26"/>
  <c r="M38" i="26"/>
  <c r="M37" i="26"/>
  <c r="M36" i="26"/>
  <c r="M35" i="26"/>
  <c r="M34" i="26"/>
  <c r="M33" i="26"/>
  <c r="M32" i="26"/>
  <c r="M31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K38" i="26"/>
  <c r="K36" i="26"/>
  <c r="K35" i="26"/>
  <c r="K34" i="26"/>
  <c r="K33" i="26"/>
  <c r="K32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7" i="26"/>
  <c r="K16" i="26"/>
  <c r="K14" i="26"/>
  <c r="K13" i="26"/>
  <c r="K12" i="26"/>
  <c r="K11" i="26"/>
  <c r="K10" i="26"/>
  <c r="K9" i="26"/>
  <c r="K8" i="26"/>
  <c r="AA8" i="26"/>
  <c r="AA9" i="26"/>
  <c r="AA10" i="26"/>
  <c r="AA11" i="26"/>
  <c r="AA12" i="26"/>
  <c r="AA13" i="26"/>
  <c r="AA14" i="26"/>
  <c r="AA15" i="26"/>
  <c r="AA16" i="26"/>
  <c r="AA17" i="26"/>
  <c r="AA18" i="26"/>
  <c r="AA19" i="26"/>
  <c r="AA20" i="26"/>
  <c r="AA21" i="26"/>
  <c r="AA22" i="26"/>
  <c r="AA23" i="26"/>
  <c r="AA24" i="26"/>
  <c r="AA25" i="26"/>
  <c r="AA26" i="26"/>
  <c r="AA27" i="26"/>
  <c r="AA28" i="26"/>
  <c r="AA29" i="26"/>
  <c r="AA30" i="26"/>
  <c r="AA31" i="26"/>
  <c r="AA32" i="26"/>
  <c r="AA33" i="26"/>
  <c r="AA34" i="26"/>
  <c r="AA35" i="26"/>
  <c r="AA36" i="26"/>
  <c r="AA37" i="26"/>
  <c r="AA38" i="26"/>
  <c r="AM104" i="26" l="1"/>
  <c r="AO104" i="26"/>
  <c r="U90" i="26"/>
  <c r="AI90" i="26"/>
  <c r="AM64" i="26"/>
  <c r="AI64" i="26"/>
  <c r="AO105" i="26"/>
  <c r="AM105" i="26"/>
  <c r="AI56" i="26"/>
  <c r="AM56" i="26"/>
  <c r="AP129" i="26"/>
  <c r="M336" i="26"/>
  <c r="AO325" i="26"/>
  <c r="W339" i="26"/>
  <c r="K303" i="26"/>
  <c r="AI353" i="26"/>
  <c r="Y304" i="26"/>
  <c r="U365" i="26"/>
  <c r="AP365" i="26" s="1"/>
  <c r="S372" i="26"/>
  <c r="AP372" i="26" s="1"/>
  <c r="AI358" i="26"/>
  <c r="AP358" i="26" s="1"/>
  <c r="AG373" i="26"/>
  <c r="AP373" i="26" s="1"/>
  <c r="AI347" i="26"/>
  <c r="AP347" i="26" s="1"/>
  <c r="AI354" i="26"/>
  <c r="AP354" i="26" s="1"/>
  <c r="AI344" i="26"/>
  <c r="AP344" i="26" s="1"/>
  <c r="AI351" i="26"/>
  <c r="AP351" i="26" s="1"/>
  <c r="U337" i="26"/>
  <c r="AP337" i="26" s="1"/>
  <c r="AC340" i="26"/>
  <c r="AP340" i="26" s="1"/>
  <c r="AM333" i="26"/>
  <c r="AP333" i="26" s="1"/>
  <c r="AM316" i="26"/>
  <c r="AP316" i="26" s="1"/>
  <c r="AM330" i="26"/>
  <c r="AP330" i="26" s="1"/>
  <c r="AM319" i="26"/>
  <c r="AP319" i="26" s="1"/>
  <c r="AM326" i="26"/>
  <c r="AP326" i="26" s="1"/>
  <c r="AO361" i="26"/>
  <c r="AP361" i="26" s="1"/>
  <c r="AM73" i="26"/>
  <c r="M150" i="26"/>
  <c r="AP150" i="26" s="1"/>
  <c r="AA64" i="26"/>
  <c r="AA5" i="26" s="1"/>
  <c r="AK182" i="26"/>
  <c r="AM78" i="26"/>
  <c r="Y191" i="26"/>
  <c r="AP191" i="26" s="1"/>
  <c r="O235" i="26"/>
  <c r="AM164" i="26"/>
  <c r="AM199" i="26"/>
  <c r="Q50" i="26"/>
  <c r="W87" i="26"/>
  <c r="AC228" i="26"/>
  <c r="U86" i="26"/>
  <c r="Y142" i="26"/>
  <c r="AP142" i="26" s="1"/>
  <c r="S301" i="26"/>
  <c r="Q176" i="26"/>
  <c r="AG62" i="26"/>
  <c r="AP62" i="26" s="1"/>
  <c r="AC206" i="26"/>
  <c r="K163" i="26"/>
  <c r="W144" i="26"/>
  <c r="AO184" i="26"/>
  <c r="U66" i="26"/>
  <c r="M171" i="26"/>
  <c r="U67" i="26"/>
  <c r="AC297" i="26"/>
  <c r="U311" i="26"/>
  <c r="M185" i="26"/>
  <c r="O56" i="26"/>
  <c r="AM192" i="26"/>
  <c r="AC312" i="26"/>
  <c r="O39" i="26"/>
  <c r="AP39" i="26" s="1"/>
  <c r="AI116" i="26"/>
  <c r="AM74" i="26"/>
  <c r="AK218" i="26"/>
  <c r="AC305" i="26"/>
  <c r="AP305" i="26" s="1"/>
  <c r="U312" i="26"/>
  <c r="M309" i="26"/>
  <c r="AP309" i="26" s="1"/>
  <c r="W298" i="26"/>
  <c r="AP298" i="26" s="1"/>
  <c r="M283" i="26"/>
  <c r="AP283" i="26" s="1"/>
  <c r="Y317" i="26"/>
  <c r="AP317" i="26" s="1"/>
  <c r="Y303" i="26"/>
  <c r="Y331" i="26"/>
  <c r="AP331" i="26" s="1"/>
  <c r="Y345" i="26"/>
  <c r="AP345" i="26" s="1"/>
  <c r="S302" i="26"/>
  <c r="AP302" i="26" s="1"/>
  <c r="U288" i="26"/>
  <c r="AP288" i="26" s="1"/>
  <c r="K304" i="26"/>
  <c r="U323" i="26"/>
  <c r="AP323" i="26" s="1"/>
  <c r="K318" i="26"/>
  <c r="AP318" i="26" s="1"/>
  <c r="K360" i="26"/>
  <c r="AP360" i="26" s="1"/>
  <c r="K290" i="26"/>
  <c r="AP290" i="26" s="1"/>
  <c r="K346" i="26"/>
  <c r="AP346" i="26" s="1"/>
  <c r="U291" i="26"/>
  <c r="AP291" i="26" s="1"/>
  <c r="K332" i="26"/>
  <c r="AP332" i="26" s="1"/>
  <c r="AC269" i="26"/>
  <c r="AP269" i="26" s="1"/>
  <c r="AO295" i="26"/>
  <c r="AP295" i="26" s="1"/>
  <c r="Q267" i="26"/>
  <c r="AP267" i="26" s="1"/>
  <c r="Q276" i="26"/>
  <c r="AP276" i="26" s="1"/>
  <c r="W275" i="26"/>
  <c r="AP275" i="26" s="1"/>
  <c r="Q270" i="26"/>
  <c r="AP270" i="26" s="1"/>
  <c r="W289" i="26"/>
  <c r="AP289" i="26" s="1"/>
  <c r="Q281" i="26"/>
  <c r="AP281" i="26" s="1"/>
  <c r="Q274" i="26"/>
  <c r="AP274" i="26" s="1"/>
  <c r="U220" i="26"/>
  <c r="Q220" i="26"/>
  <c r="AM260" i="26"/>
  <c r="AP260" i="26" s="1"/>
  <c r="AM253" i="26"/>
  <c r="AP253" i="26" s="1"/>
  <c r="AM263" i="26"/>
  <c r="AP263" i="26" s="1"/>
  <c r="AM255" i="26"/>
  <c r="AP255" i="26" s="1"/>
  <c r="AM262" i="26"/>
  <c r="AP262" i="26" s="1"/>
  <c r="AO261" i="26"/>
  <c r="AP261" i="26" s="1"/>
  <c r="AO277" i="26"/>
  <c r="AP277" i="26" s="1"/>
  <c r="W249" i="26"/>
  <c r="AP249" i="26" s="1"/>
  <c r="AC247" i="26"/>
  <c r="AP247" i="26" s="1"/>
  <c r="AI234" i="26"/>
  <c r="AP234" i="26" s="1"/>
  <c r="AI221" i="26"/>
  <c r="AP221" i="26" s="1"/>
  <c r="AI241" i="26"/>
  <c r="AP241" i="26" s="1"/>
  <c r="AI242" i="26"/>
  <c r="AP242" i="26" s="1"/>
  <c r="AI233" i="26"/>
  <c r="AP233" i="26" s="1"/>
  <c r="W219" i="26"/>
  <c r="AP219" i="26" s="1"/>
  <c r="Q214" i="26"/>
  <c r="AP214" i="26" s="1"/>
  <c r="AC220" i="26"/>
  <c r="AM193" i="26"/>
  <c r="AP193" i="26" s="1"/>
  <c r="AM207" i="26"/>
  <c r="AP207" i="26" s="1"/>
  <c r="AM200" i="26"/>
  <c r="AP200" i="26" s="1"/>
  <c r="O190" i="26"/>
  <c r="AP190" i="26" s="1"/>
  <c r="O211" i="26"/>
  <c r="AP211" i="26" s="1"/>
  <c r="O218" i="26"/>
  <c r="O246" i="26"/>
  <c r="AP246" i="26" s="1"/>
  <c r="AP197" i="26"/>
  <c r="O232" i="26"/>
  <c r="AP232" i="26" s="1"/>
  <c r="O204" i="26"/>
  <c r="AP204" i="26" s="1"/>
  <c r="AG328" i="26"/>
  <c r="AP328" i="26" s="1"/>
  <c r="AG250" i="26"/>
  <c r="AP250" i="26" s="1"/>
  <c r="AG244" i="26"/>
  <c r="AP244" i="26" s="1"/>
  <c r="AG278" i="26"/>
  <c r="AP278" i="26" s="1"/>
  <c r="AG362" i="26"/>
  <c r="AP362" i="26" s="1"/>
  <c r="AG229" i="26"/>
  <c r="AP229" i="26" s="1"/>
  <c r="AG251" i="26"/>
  <c r="AP251" i="26" s="1"/>
  <c r="AG238" i="26"/>
  <c r="AP238" i="26" s="1"/>
  <c r="AG257" i="26"/>
  <c r="AP257" i="26" s="1"/>
  <c r="AG259" i="26"/>
  <c r="AP259" i="26" s="1"/>
  <c r="AG355" i="26"/>
  <c r="AP355" i="26" s="1"/>
  <c r="AG266" i="26"/>
  <c r="AP266" i="26" s="1"/>
  <c r="AG265" i="26"/>
  <c r="AP265" i="26" s="1"/>
  <c r="AG294" i="26"/>
  <c r="AP294" i="26" s="1"/>
  <c r="AG363" i="26"/>
  <c r="AP363" i="26" s="1"/>
  <c r="AG350" i="26"/>
  <c r="AP350" i="26" s="1"/>
  <c r="AG271" i="26"/>
  <c r="AP271" i="26" s="1"/>
  <c r="AG329" i="26"/>
  <c r="AP329" i="26" s="1"/>
  <c r="AO205" i="26"/>
  <c r="AP205" i="26" s="1"/>
  <c r="AG273" i="26"/>
  <c r="AP273" i="26" s="1"/>
  <c r="AG371" i="26"/>
  <c r="AP371" i="26" s="1"/>
  <c r="AG292" i="26"/>
  <c r="AP292" i="26" s="1"/>
  <c r="AG224" i="26"/>
  <c r="AP224" i="26" s="1"/>
  <c r="AG364" i="26"/>
  <c r="AP364" i="26" s="1"/>
  <c r="AG258" i="26"/>
  <c r="AP258" i="26" s="1"/>
  <c r="AG293" i="26"/>
  <c r="AP293" i="26" s="1"/>
  <c r="AG300" i="26"/>
  <c r="AP300" i="26" s="1"/>
  <c r="AG308" i="26"/>
  <c r="AP308" i="26" s="1"/>
  <c r="AG284" i="26"/>
  <c r="AP284" i="26" s="1"/>
  <c r="AG368" i="26"/>
  <c r="AP368" i="26" s="1"/>
  <c r="AG313" i="26"/>
  <c r="AP313" i="26" s="1"/>
  <c r="AG314" i="26"/>
  <c r="AP314" i="26" s="1"/>
  <c r="AG237" i="26"/>
  <c r="AP237" i="26" s="1"/>
  <c r="AG245" i="26"/>
  <c r="AP245" i="26" s="1"/>
  <c r="AG341" i="26"/>
  <c r="AP341" i="26" s="1"/>
  <c r="AG230" i="26"/>
  <c r="AP230" i="26" s="1"/>
  <c r="AG322" i="26"/>
  <c r="AP322" i="26" s="1"/>
  <c r="AG285" i="26"/>
  <c r="AP285" i="26" s="1"/>
  <c r="AG299" i="26"/>
  <c r="AP299" i="26" s="1"/>
  <c r="AG342" i="26"/>
  <c r="AP342" i="26" s="1"/>
  <c r="AG286" i="26"/>
  <c r="AP286" i="26" s="1"/>
  <c r="AG236" i="26"/>
  <c r="AP236" i="26" s="1"/>
  <c r="AG336" i="26"/>
  <c r="AG343" i="26"/>
  <c r="AP343" i="26" s="1"/>
  <c r="AO239" i="26"/>
  <c r="AP239" i="26" s="1"/>
  <c r="AG264" i="26"/>
  <c r="AP264" i="26" s="1"/>
  <c r="AG279" i="26"/>
  <c r="AP279" i="26" s="1"/>
  <c r="AG231" i="26"/>
  <c r="AP231" i="26" s="1"/>
  <c r="AG243" i="26"/>
  <c r="AP243" i="26" s="1"/>
  <c r="AG252" i="26"/>
  <c r="AP252" i="26" s="1"/>
  <c r="AG357" i="26"/>
  <c r="AP357" i="26" s="1"/>
  <c r="AG356" i="26"/>
  <c r="AP356" i="26" s="1"/>
  <c r="AG272" i="26"/>
  <c r="AP272" i="26" s="1"/>
  <c r="AG287" i="26"/>
  <c r="AP287" i="26" s="1"/>
  <c r="AG280" i="26"/>
  <c r="AP280" i="26" s="1"/>
  <c r="AG307" i="26"/>
  <c r="AP307" i="26" s="1"/>
  <c r="AG315" i="26"/>
  <c r="AP315" i="26" s="1"/>
  <c r="AG306" i="26"/>
  <c r="AP306" i="26" s="1"/>
  <c r="AG327" i="26"/>
  <c r="AP327" i="26" s="1"/>
  <c r="AG210" i="26"/>
  <c r="AP210" i="26" s="1"/>
  <c r="AG196" i="26"/>
  <c r="AP196" i="26" s="1"/>
  <c r="AG217" i="26"/>
  <c r="AP217" i="26" s="1"/>
  <c r="AM127" i="26"/>
  <c r="AP127" i="26" s="1"/>
  <c r="Y121" i="26"/>
  <c r="AI121" i="26"/>
  <c r="AK235" i="26"/>
  <c r="AG140" i="26"/>
  <c r="AP140" i="26" s="1"/>
  <c r="AI114" i="26"/>
  <c r="AP114" i="26" s="1"/>
  <c r="AK177" i="26"/>
  <c r="AP177" i="26" s="1"/>
  <c r="AO135" i="26"/>
  <c r="AP135" i="26" s="1"/>
  <c r="AK203" i="26"/>
  <c r="AP203" i="26" s="1"/>
  <c r="AM133" i="26"/>
  <c r="AP133" i="26" s="1"/>
  <c r="AM161" i="26"/>
  <c r="AP161" i="26" s="1"/>
  <c r="AI122" i="26"/>
  <c r="AP122" i="26" s="1"/>
  <c r="AM162" i="26"/>
  <c r="AP162" i="26" s="1"/>
  <c r="AO151" i="26"/>
  <c r="AP151" i="26" s="1"/>
  <c r="AG154" i="26"/>
  <c r="AP154" i="26" s="1"/>
  <c r="AM163" i="26"/>
  <c r="AM134" i="26"/>
  <c r="AP134" i="26" s="1"/>
  <c r="AO165" i="26"/>
  <c r="AP165" i="26" s="1"/>
  <c r="AK186" i="26"/>
  <c r="AP186" i="26" s="1"/>
  <c r="AM130" i="26"/>
  <c r="AP130" i="26" s="1"/>
  <c r="AK168" i="26"/>
  <c r="AP168" i="26" s="1"/>
  <c r="AM126" i="26"/>
  <c r="AP126" i="26" s="1"/>
  <c r="AM179" i="26"/>
  <c r="AP179" i="26" s="1"/>
  <c r="AC189" i="26"/>
  <c r="AP189" i="26" s="1"/>
  <c r="AC175" i="26"/>
  <c r="AP175" i="26" s="1"/>
  <c r="AC137" i="26"/>
  <c r="AP137" i="26" s="1"/>
  <c r="AC149" i="26"/>
  <c r="AP149" i="26" s="1"/>
  <c r="AC99" i="26"/>
  <c r="AP99" i="26" s="1"/>
  <c r="W158" i="26"/>
  <c r="AP158" i="26" s="1"/>
  <c r="W108" i="26"/>
  <c r="AP108" i="26" s="1"/>
  <c r="W102" i="26"/>
  <c r="AP102" i="26" s="1"/>
  <c r="U120" i="26"/>
  <c r="AP120" i="26" s="1"/>
  <c r="U176" i="26"/>
  <c r="U113" i="26"/>
  <c r="AP113" i="26" s="1"/>
  <c r="U141" i="26"/>
  <c r="AP141" i="26" s="1"/>
  <c r="U183" i="26"/>
  <c r="AP183" i="26" s="1"/>
  <c r="Q169" i="26"/>
  <c r="AP169" i="26" s="1"/>
  <c r="Q148" i="26"/>
  <c r="AP148" i="26" s="1"/>
  <c r="Q155" i="26"/>
  <c r="AP155" i="26" s="1"/>
  <c r="Q136" i="26"/>
  <c r="AP136" i="26" s="1"/>
  <c r="M157" i="26"/>
  <c r="AP157" i="26" s="1"/>
  <c r="Q172" i="26"/>
  <c r="AP172" i="26" s="1"/>
  <c r="O105" i="26"/>
  <c r="O123" i="26"/>
  <c r="AP123" i="26" s="1"/>
  <c r="AK128" i="26"/>
  <c r="AP128" i="26" s="1"/>
  <c r="AG370" i="26"/>
  <c r="AP370" i="26" s="1"/>
  <c r="AG369" i="26"/>
  <c r="AP369" i="26" s="1"/>
  <c r="AG367" i="26"/>
  <c r="AP367" i="26" s="1"/>
  <c r="AG366" i="26"/>
  <c r="AP366" i="26" s="1"/>
  <c r="Q94" i="26"/>
  <c r="AP94" i="26" s="1"/>
  <c r="U116" i="26"/>
  <c r="U228" i="26"/>
  <c r="U256" i="26"/>
  <c r="AP256" i="26" s="1"/>
  <c r="U144" i="26"/>
  <c r="U182" i="26"/>
  <c r="U206" i="26"/>
  <c r="U301" i="26"/>
  <c r="AK112" i="26"/>
  <c r="AP112" i="26" s="1"/>
  <c r="AK95" i="26"/>
  <c r="AP95" i="26" s="1"/>
  <c r="AK106" i="26"/>
  <c r="AP106" i="26" s="1"/>
  <c r="AK119" i="26"/>
  <c r="AP119" i="26" s="1"/>
  <c r="AM77" i="26"/>
  <c r="AP77" i="26" s="1"/>
  <c r="AO109" i="26"/>
  <c r="AP109" i="26" s="1"/>
  <c r="Y282" i="26"/>
  <c r="AP282" i="26" s="1"/>
  <c r="Y359" i="26"/>
  <c r="AP359" i="26" s="1"/>
  <c r="Y352" i="26"/>
  <c r="AP352" i="26" s="1"/>
  <c r="Y310" i="26"/>
  <c r="AP310" i="26" s="1"/>
  <c r="Y254" i="26"/>
  <c r="AP254" i="26" s="1"/>
  <c r="Y296" i="26"/>
  <c r="AP296" i="26" s="1"/>
  <c r="Y80" i="26"/>
  <c r="AP80" i="26" s="1"/>
  <c r="U71" i="26"/>
  <c r="AP71" i="26" s="1"/>
  <c r="Y212" i="26"/>
  <c r="AP212" i="26" s="1"/>
  <c r="AO92" i="26"/>
  <c r="AP92" i="26" s="1"/>
  <c r="Y324" i="26"/>
  <c r="AP324" i="26" s="1"/>
  <c r="Y226" i="26"/>
  <c r="AP226" i="26" s="1"/>
  <c r="Y268" i="26"/>
  <c r="AP268" i="26" s="1"/>
  <c r="Y198" i="26"/>
  <c r="AP198" i="26" s="1"/>
  <c r="U100" i="26"/>
  <c r="AP100" i="26" s="1"/>
  <c r="Y338" i="26"/>
  <c r="AP338" i="26" s="1"/>
  <c r="Y240" i="26"/>
  <c r="AP240" i="26" s="1"/>
  <c r="AK81" i="26"/>
  <c r="AP81" i="26" s="1"/>
  <c r="O67" i="26"/>
  <c r="O66" i="26"/>
  <c r="AK88" i="26"/>
  <c r="AP88" i="26" s="1"/>
  <c r="AK91" i="26"/>
  <c r="AP91" i="26" s="1"/>
  <c r="AM59" i="26"/>
  <c r="AP59" i="26" s="1"/>
  <c r="AP73" i="26"/>
  <c r="O84" i="26"/>
  <c r="AP84" i="26" s="1"/>
  <c r="O85" i="26"/>
  <c r="AP85" i="26" s="1"/>
  <c r="AM46" i="26"/>
  <c r="AP46" i="26" s="1"/>
  <c r="AM50" i="26"/>
  <c r="AG132" i="26"/>
  <c r="AP132" i="26" s="1"/>
  <c r="AG153" i="26"/>
  <c r="AP153" i="26" s="1"/>
  <c r="AO58" i="26"/>
  <c r="AP58" i="26" s="1"/>
  <c r="AG111" i="26"/>
  <c r="AP111" i="26" s="1"/>
  <c r="AG110" i="26"/>
  <c r="AP110" i="26" s="1"/>
  <c r="AG173" i="26"/>
  <c r="AP173" i="26" s="1"/>
  <c r="AG194" i="26"/>
  <c r="AP194" i="26" s="1"/>
  <c r="AG131" i="26"/>
  <c r="AP131" i="26" s="1"/>
  <c r="AG125" i="26"/>
  <c r="AP125" i="26" s="1"/>
  <c r="AG147" i="26"/>
  <c r="AP147" i="26" s="1"/>
  <c r="AG138" i="26"/>
  <c r="AP138" i="26" s="1"/>
  <c r="AG159" i="26"/>
  <c r="AP159" i="26" s="1"/>
  <c r="AG208" i="26"/>
  <c r="AP208" i="26" s="1"/>
  <c r="AG181" i="26"/>
  <c r="AP181" i="26" s="1"/>
  <c r="AG201" i="26"/>
  <c r="AP201" i="26" s="1"/>
  <c r="AG139" i="26"/>
  <c r="AP139" i="26" s="1"/>
  <c r="AG223" i="26"/>
  <c r="AP223" i="26" s="1"/>
  <c r="AG118" i="26"/>
  <c r="AP118" i="26" s="1"/>
  <c r="AG152" i="26"/>
  <c r="AP152" i="26" s="1"/>
  <c r="AG216" i="26"/>
  <c r="AP216" i="26" s="1"/>
  <c r="AO78" i="26"/>
  <c r="AG145" i="26"/>
  <c r="AP145" i="26" s="1"/>
  <c r="AG180" i="26"/>
  <c r="AP180" i="26" s="1"/>
  <c r="AG160" i="26"/>
  <c r="AP160" i="26" s="1"/>
  <c r="AG202" i="26"/>
  <c r="AP202" i="26" s="1"/>
  <c r="AG166" i="26"/>
  <c r="AP166" i="26" s="1"/>
  <c r="AG215" i="26"/>
  <c r="AP215" i="26" s="1"/>
  <c r="AG209" i="26"/>
  <c r="AP209" i="26" s="1"/>
  <c r="AG167" i="26"/>
  <c r="AP167" i="26" s="1"/>
  <c r="AG117" i="26"/>
  <c r="AP117" i="26" s="1"/>
  <c r="AG146" i="26"/>
  <c r="AP146" i="26" s="1"/>
  <c r="AG98" i="26"/>
  <c r="AP98" i="26" s="1"/>
  <c r="AG124" i="26"/>
  <c r="AP124" i="26" s="1"/>
  <c r="AG188" i="26"/>
  <c r="AP188" i="26" s="1"/>
  <c r="AG195" i="26"/>
  <c r="AP195" i="26" s="1"/>
  <c r="AG222" i="26"/>
  <c r="AP222" i="26" s="1"/>
  <c r="AG174" i="26"/>
  <c r="AP174" i="26" s="1"/>
  <c r="AG187" i="26"/>
  <c r="AP187" i="26" s="1"/>
  <c r="S321" i="26"/>
  <c r="AP321" i="26" s="1"/>
  <c r="S334" i="26"/>
  <c r="AP334" i="26" s="1"/>
  <c r="S70" i="26"/>
  <c r="AP70" i="26" s="1"/>
  <c r="S335" i="26"/>
  <c r="AP335" i="26" s="1"/>
  <c r="S349" i="26"/>
  <c r="AP349" i="26" s="1"/>
  <c r="S320" i="26"/>
  <c r="AP320" i="26" s="1"/>
  <c r="S348" i="26"/>
  <c r="AP348" i="26" s="1"/>
  <c r="S103" i="26"/>
  <c r="AP103" i="26" s="1"/>
  <c r="S104" i="26"/>
  <c r="AP104" i="26" s="1"/>
  <c r="AI49" i="26"/>
  <c r="AP49" i="26" s="1"/>
  <c r="AI63" i="26"/>
  <c r="AP63" i="26" s="1"/>
  <c r="AI57" i="26"/>
  <c r="AP57" i="26" s="1"/>
  <c r="AI52" i="26"/>
  <c r="AP52" i="26" s="1"/>
  <c r="AI43" i="26"/>
  <c r="AP43" i="26" s="1"/>
  <c r="K311" i="26"/>
  <c r="K192" i="26"/>
  <c r="K164" i="26"/>
  <c r="K178" i="26"/>
  <c r="AP178" i="26" s="1"/>
  <c r="K339" i="26"/>
  <c r="K115" i="26"/>
  <c r="AP115" i="26" s="1"/>
  <c r="K213" i="26"/>
  <c r="AP213" i="26" s="1"/>
  <c r="K185" i="26"/>
  <c r="K143" i="26"/>
  <c r="AP143" i="26" s="1"/>
  <c r="K325" i="26"/>
  <c r="K227" i="26"/>
  <c r="AP227" i="26" s="1"/>
  <c r="K171" i="26"/>
  <c r="K353" i="26"/>
  <c r="K297" i="26"/>
  <c r="K248" i="26"/>
  <c r="AP248" i="26" s="1"/>
  <c r="K199" i="26"/>
  <c r="K87" i="26"/>
  <c r="K101" i="26"/>
  <c r="AP101" i="26" s="1"/>
  <c r="K45" i="26"/>
  <c r="AP45" i="26" s="1"/>
  <c r="M44" i="26"/>
  <c r="AP44" i="26" s="1"/>
  <c r="M79" i="26"/>
  <c r="AP79" i="26" s="1"/>
  <c r="M64" i="26"/>
  <c r="M93" i="26"/>
  <c r="AP93" i="26" s="1"/>
  <c r="O60" i="26"/>
  <c r="AP60" i="26" s="1"/>
  <c r="O53" i="26"/>
  <c r="AP53" i="26" s="1"/>
  <c r="AG40" i="26"/>
  <c r="AP40" i="26" s="1"/>
  <c r="AG89" i="26"/>
  <c r="AP89" i="26" s="1"/>
  <c r="AG48" i="26"/>
  <c r="AP48" i="26" s="1"/>
  <c r="AG82" i="26"/>
  <c r="AP82" i="26" s="1"/>
  <c r="AG75" i="26"/>
  <c r="AP75" i="26" s="1"/>
  <c r="AG97" i="26"/>
  <c r="AP97" i="26" s="1"/>
  <c r="AG41" i="26"/>
  <c r="AP41" i="26" s="1"/>
  <c r="Y86" i="26"/>
  <c r="U56" i="26"/>
  <c r="Y184" i="26"/>
  <c r="AO42" i="26"/>
  <c r="AP42" i="26" s="1"/>
  <c r="AG90" i="26"/>
  <c r="AG83" i="26"/>
  <c r="AP83" i="26" s="1"/>
  <c r="AG61" i="26"/>
  <c r="AP61" i="26" s="1"/>
  <c r="AG68" i="26"/>
  <c r="AP68" i="26" s="1"/>
  <c r="Y65" i="26"/>
  <c r="AP65" i="26" s="1"/>
  <c r="AG54" i="26"/>
  <c r="AP54" i="26" s="1"/>
  <c r="Y72" i="26"/>
  <c r="AP72" i="26" s="1"/>
  <c r="AG47" i="26"/>
  <c r="AP47" i="26" s="1"/>
  <c r="AG69" i="26"/>
  <c r="AP69" i="26" s="1"/>
  <c r="Y107" i="26"/>
  <c r="AP107" i="26" s="1"/>
  <c r="AG76" i="26"/>
  <c r="AP76" i="26" s="1"/>
  <c r="Y51" i="26"/>
  <c r="AP51" i="26" s="1"/>
  <c r="Y170" i="26"/>
  <c r="AP170" i="26" s="1"/>
  <c r="AG55" i="26"/>
  <c r="AP55" i="26" s="1"/>
  <c r="Y156" i="26"/>
  <c r="AP156" i="26" s="1"/>
  <c r="AG96" i="26"/>
  <c r="AP96" i="26" s="1"/>
  <c r="I5" i="26"/>
  <c r="AP105" i="26" l="1"/>
  <c r="AP90" i="26"/>
  <c r="AP325" i="26"/>
  <c r="AP182" i="26"/>
  <c r="AP336" i="26"/>
  <c r="AP144" i="26"/>
  <c r="AP199" i="26"/>
  <c r="AP74" i="26"/>
  <c r="AP184" i="26"/>
  <c r="AP339" i="26"/>
  <c r="AP228" i="26"/>
  <c r="AP87" i="26"/>
  <c r="AP171" i="26"/>
  <c r="AP66" i="26"/>
  <c r="AP67" i="26"/>
  <c r="AP301" i="26"/>
  <c r="AP218" i="26"/>
  <c r="AP206" i="26"/>
  <c r="AP164" i="26"/>
  <c r="AP116" i="26"/>
  <c r="AP312" i="26"/>
  <c r="AP163" i="26"/>
  <c r="AP297" i="26"/>
  <c r="AP86" i="26"/>
  <c r="AP192" i="26"/>
  <c r="AP353" i="26"/>
  <c r="AP304" i="26"/>
  <c r="AP220" i="26"/>
  <c r="AP56" i="26"/>
  <c r="AP176" i="26"/>
  <c r="AP121" i="26"/>
  <c r="AP311" i="26"/>
  <c r="AP50" i="26"/>
  <c r="AP303" i="26"/>
  <c r="AP235" i="26"/>
  <c r="AP185" i="26"/>
  <c r="AP78" i="26"/>
  <c r="AP64" i="26"/>
  <c r="W5" i="26"/>
  <c r="Q5" i="26"/>
  <c r="AK5" i="26"/>
  <c r="B13" i="29" l="1"/>
  <c r="B4" i="29"/>
  <c r="B9" i="29"/>
  <c r="B3" i="29"/>
  <c r="B6" i="29"/>
  <c r="B8" i="29"/>
  <c r="B10" i="29"/>
  <c r="B7" i="29"/>
  <c r="B5" i="29"/>
  <c r="B11" i="29"/>
  <c r="B12" i="29"/>
  <c r="B14" i="29"/>
  <c r="B15" i="29"/>
  <c r="B16" i="29"/>
  <c r="I4" i="26" l="1"/>
  <c r="B8" i="26"/>
  <c r="C8" i="26"/>
  <c r="F8" i="26"/>
  <c r="G7" i="26" s="1"/>
  <c r="AG7" i="26" s="1"/>
  <c r="B9" i="26"/>
  <c r="C9" i="26"/>
  <c r="F9" i="26"/>
  <c r="B10" i="26"/>
  <c r="C10" i="26"/>
  <c r="F10" i="26"/>
  <c r="B11" i="26"/>
  <c r="C11" i="26"/>
  <c r="F11" i="26"/>
  <c r="B12" i="26"/>
  <c r="C12" i="26"/>
  <c r="F12" i="26"/>
  <c r="B13" i="26"/>
  <c r="C13" i="26"/>
  <c r="F13" i="26"/>
  <c r="B14" i="26"/>
  <c r="C14" i="26"/>
  <c r="F14" i="26"/>
  <c r="B15" i="26"/>
  <c r="C15" i="26"/>
  <c r="F15" i="26"/>
  <c r="B16" i="26"/>
  <c r="C16" i="26"/>
  <c r="F16" i="26"/>
  <c r="B17" i="26"/>
  <c r="C17" i="26"/>
  <c r="F17" i="26"/>
  <c r="B18" i="26"/>
  <c r="C18" i="26"/>
  <c r="F18" i="26"/>
  <c r="B19" i="26"/>
  <c r="C19" i="26"/>
  <c r="F19" i="26"/>
  <c r="B20" i="26"/>
  <c r="C20" i="26"/>
  <c r="F20" i="26"/>
  <c r="B21" i="26"/>
  <c r="C21" i="26"/>
  <c r="F21" i="26"/>
  <c r="B22" i="26"/>
  <c r="C22" i="26"/>
  <c r="F22" i="26"/>
  <c r="B23" i="26"/>
  <c r="C23" i="26"/>
  <c r="F23" i="26"/>
  <c r="B24" i="26"/>
  <c r="C24" i="26"/>
  <c r="F24" i="26"/>
  <c r="B25" i="26"/>
  <c r="C25" i="26"/>
  <c r="F25" i="26"/>
  <c r="B26" i="26"/>
  <c r="C26" i="26"/>
  <c r="F26" i="26"/>
  <c r="B27" i="26"/>
  <c r="C27" i="26"/>
  <c r="F27" i="26"/>
  <c r="B28" i="26"/>
  <c r="C28" i="26"/>
  <c r="F28" i="26"/>
  <c r="B29" i="26"/>
  <c r="C29" i="26"/>
  <c r="F29" i="26"/>
  <c r="B30" i="26"/>
  <c r="C30" i="26"/>
  <c r="F30" i="26"/>
  <c r="B31" i="26"/>
  <c r="C31" i="26"/>
  <c r="F31" i="26"/>
  <c r="B32" i="26"/>
  <c r="C32" i="26"/>
  <c r="F32" i="26"/>
  <c r="B33" i="26"/>
  <c r="C33" i="26"/>
  <c r="F33" i="26"/>
  <c r="B34" i="26"/>
  <c r="C34" i="26"/>
  <c r="F34" i="26"/>
  <c r="B35" i="26"/>
  <c r="C35" i="26"/>
  <c r="F35" i="26"/>
  <c r="B36" i="26"/>
  <c r="C36" i="26"/>
  <c r="F36" i="26"/>
  <c r="B37" i="26"/>
  <c r="C37" i="26"/>
  <c r="F37" i="26"/>
  <c r="B38" i="26"/>
  <c r="C38" i="26"/>
  <c r="F38" i="26"/>
  <c r="AE7" i="26" l="1"/>
  <c r="AP7" i="26" s="1"/>
  <c r="G36" i="26"/>
  <c r="S36" i="26" s="1"/>
  <c r="G28" i="26"/>
  <c r="G20" i="26"/>
  <c r="G12" i="26"/>
  <c r="G19" i="26"/>
  <c r="G35" i="26"/>
  <c r="AC35" i="26" s="1"/>
  <c r="G18" i="26"/>
  <c r="AG18" i="26" s="1"/>
  <c r="G33" i="26"/>
  <c r="G25" i="26"/>
  <c r="AG25" i="26" s="1"/>
  <c r="G17" i="26"/>
  <c r="AG17" i="26" s="1"/>
  <c r="G9" i="26"/>
  <c r="G32" i="26"/>
  <c r="AG32" i="26" s="1"/>
  <c r="G16" i="26"/>
  <c r="O16" i="26" s="1"/>
  <c r="G8" i="26"/>
  <c r="AG8" i="26" s="1"/>
  <c r="G26" i="26"/>
  <c r="G24" i="26"/>
  <c r="AG24" i="26" s="1"/>
  <c r="G31" i="26"/>
  <c r="AG31" i="26" s="1"/>
  <c r="G23" i="26"/>
  <c r="S23" i="26" s="1"/>
  <c r="G15" i="26"/>
  <c r="K15" i="26" s="1"/>
  <c r="G11" i="26"/>
  <c r="AG11" i="26" s="1"/>
  <c r="G10" i="26"/>
  <c r="AG10" i="26" s="1"/>
  <c r="G38" i="26"/>
  <c r="AG38" i="26" s="1"/>
  <c r="G30" i="26"/>
  <c r="S30" i="26" s="1"/>
  <c r="G22" i="26"/>
  <c r="O22" i="26" s="1"/>
  <c r="G14" i="26"/>
  <c r="AM14" i="26" s="1"/>
  <c r="G27" i="26"/>
  <c r="Y27" i="26" s="1"/>
  <c r="G34" i="26"/>
  <c r="U34" i="26" s="1"/>
  <c r="G37" i="26"/>
  <c r="K37" i="26" s="1"/>
  <c r="G29" i="26"/>
  <c r="S29" i="26" s="1"/>
  <c r="G21" i="26"/>
  <c r="AM21" i="26" s="1"/>
  <c r="G13" i="26"/>
  <c r="AM13" i="26" s="1"/>
  <c r="S5" i="26" l="1"/>
  <c r="U20" i="26"/>
  <c r="AM20" i="26"/>
  <c r="U32" i="26"/>
  <c r="O35" i="26"/>
  <c r="AI22" i="26"/>
  <c r="AC38" i="26"/>
  <c r="AP38" i="26" s="1"/>
  <c r="AI36" i="26"/>
  <c r="AP36" i="26" s="1"/>
  <c r="K18" i="26"/>
  <c r="AP18" i="26" s="1"/>
  <c r="K31" i="26"/>
  <c r="AP31" i="26" s="1"/>
  <c r="M30" i="26"/>
  <c r="AP30" i="26" s="1"/>
  <c r="O32" i="26"/>
  <c r="O29" i="26"/>
  <c r="O5" i="26" s="1"/>
  <c r="AM25" i="26"/>
  <c r="AP25" i="26" s="1"/>
  <c r="AO28" i="26"/>
  <c r="AO5" i="26" s="1"/>
  <c r="AM10" i="26"/>
  <c r="AP10" i="26" s="1"/>
  <c r="AM16" i="26"/>
  <c r="AP16" i="26" s="1"/>
  <c r="AM9" i="26"/>
  <c r="AP9" i="26" s="1"/>
  <c r="AM23" i="26"/>
  <c r="AP23" i="26" s="1"/>
  <c r="U35" i="26"/>
  <c r="U22" i="26"/>
  <c r="AM15" i="26"/>
  <c r="AP15" i="26" s="1"/>
  <c r="Y37" i="26"/>
  <c r="AP37" i="26" s="1"/>
  <c r="Y24" i="26"/>
  <c r="AP24" i="26" s="1"/>
  <c r="AG19" i="26"/>
  <c r="AP19" i="26" s="1"/>
  <c r="AG20" i="26"/>
  <c r="AG13" i="26"/>
  <c r="AP13" i="26" s="1"/>
  <c r="AG26" i="26"/>
  <c r="AP26" i="26" s="1"/>
  <c r="AG34" i="26"/>
  <c r="AP34" i="26" s="1"/>
  <c r="AG27" i="26"/>
  <c r="AP27" i="26" s="1"/>
  <c r="AG12" i="26"/>
  <c r="AP12" i="26" s="1"/>
  <c r="AG33" i="26"/>
  <c r="AP33" i="26" s="1"/>
  <c r="AI11" i="26"/>
  <c r="AP11" i="26" s="1"/>
  <c r="AI14" i="26"/>
  <c r="AP14" i="26" s="1"/>
  <c r="AI17" i="26"/>
  <c r="AP17" i="26" s="1"/>
  <c r="AI21" i="26"/>
  <c r="AP21" i="26" s="1"/>
  <c r="AE8" i="26"/>
  <c r="AP8" i="26" s="1"/>
  <c r="W4" i="26"/>
  <c r="AA4" i="26"/>
  <c r="AP20" i="26" l="1"/>
  <c r="AP22" i="26"/>
  <c r="AP32" i="26"/>
  <c r="AP35" i="26"/>
  <c r="AP29" i="26"/>
  <c r="AP28" i="26"/>
  <c r="K5" i="26"/>
  <c r="U5" i="26"/>
  <c r="AC5" i="26"/>
  <c r="Y5" i="26"/>
  <c r="M5" i="26"/>
  <c r="AM5" i="26"/>
  <c r="C13" i="29" s="1"/>
  <c r="AM4" i="26"/>
  <c r="U4" i="26"/>
  <c r="AE5" i="26"/>
  <c r="AI5" i="26"/>
  <c r="AG5" i="26"/>
  <c r="AE4" i="26"/>
  <c r="C3" i="29" l="1"/>
  <c r="C5" i="29"/>
  <c r="D13" i="31"/>
  <c r="C10" i="31"/>
  <c r="C9" i="31"/>
  <c r="C8" i="31"/>
  <c r="D6" i="31"/>
  <c r="D7" i="31" s="1"/>
  <c r="Q3" i="31"/>
  <c r="N3" i="31"/>
  <c r="AF4" i="31"/>
  <c r="I4" i="31"/>
  <c r="X4" i="31"/>
  <c r="BB4" i="31"/>
  <c r="V4" i="31"/>
  <c r="BD4" i="31"/>
  <c r="Z4" i="31"/>
  <c r="G4" i="31"/>
  <c r="AH4" i="31"/>
  <c r="AN4" i="31"/>
  <c r="AZ4" i="31"/>
  <c r="Q4" i="31"/>
  <c r="AA4" i="31"/>
  <c r="S4" i="31"/>
  <c r="AC4" i="31"/>
  <c r="K4" i="31"/>
  <c r="W4" i="31"/>
  <c r="U4" i="31"/>
  <c r="AE4" i="31"/>
  <c r="BF4" i="31"/>
  <c r="BA4" i="31"/>
  <c r="AQ4" i="31"/>
  <c r="M4" i="31"/>
  <c r="AV4" i="31"/>
  <c r="P4" i="31"/>
  <c r="AB4" i="31"/>
  <c r="AJ4" i="31"/>
  <c r="AG4" i="31"/>
  <c r="AY4" i="31"/>
  <c r="AM4" i="31"/>
  <c r="AX4" i="31"/>
  <c r="AR4" i="31"/>
  <c r="H4" i="31"/>
  <c r="BE4" i="31"/>
  <c r="J4" i="31"/>
  <c r="AW4" i="31"/>
  <c r="T4" i="31"/>
  <c r="F4" i="31"/>
  <c r="AO4" i="31"/>
  <c r="AL4" i="31"/>
  <c r="N4" i="31"/>
  <c r="L4" i="31"/>
  <c r="R4" i="31"/>
  <c r="AS4" i="31"/>
  <c r="E4" i="31"/>
  <c r="AI4" i="31"/>
  <c r="AU4" i="31"/>
  <c r="AT4" i="31"/>
  <c r="AD4" i="31"/>
  <c r="D4" i="31"/>
  <c r="AP4" i="31"/>
  <c r="O4" i="31"/>
  <c r="AK4" i="31"/>
  <c r="Y4" i="31"/>
  <c r="BC4" i="31"/>
  <c r="O4" i="26" l="1"/>
  <c r="C11" i="29"/>
  <c r="K4" i="26"/>
  <c r="AO4" i="26"/>
  <c r="AG4" i="26"/>
  <c r="AC4" i="26"/>
  <c r="AK4" i="26"/>
  <c r="Q4" i="26"/>
  <c r="C7" i="29"/>
  <c r="M4" i="26"/>
  <c r="Y4" i="26"/>
  <c r="AI4" i="26"/>
  <c r="C4" i="29"/>
  <c r="S4" i="26"/>
  <c r="C8" i="29"/>
  <c r="C10" i="29"/>
  <c r="C6" i="29"/>
  <c r="C16" i="29"/>
  <c r="C9" i="29"/>
  <c r="C15" i="29"/>
  <c r="C12" i="29"/>
  <c r="C14" i="29"/>
  <c r="E6" i="31"/>
  <c r="F6" i="31" s="1"/>
  <c r="G6" i="31" s="1"/>
  <c r="AP4" i="26" l="1"/>
  <c r="E7" i="31"/>
  <c r="F7" i="31"/>
  <c r="H6" i="31"/>
  <c r="G7" i="31"/>
  <c r="I6" i="31" l="1"/>
  <c r="H7" i="31"/>
  <c r="J6" i="31" l="1"/>
  <c r="I7" i="31"/>
  <c r="F1" i="26"/>
  <c r="K6" i="31" l="1"/>
  <c r="J7" i="31"/>
  <c r="L6" i="31" l="1"/>
  <c r="K7" i="31"/>
  <c r="L7" i="31" l="1"/>
  <c r="M6" i="31"/>
  <c r="N6" i="31" l="1"/>
  <c r="M7" i="31"/>
  <c r="O6" i="31" l="1"/>
  <c r="N7" i="31"/>
  <c r="P6" i="31" l="1"/>
  <c r="O7" i="31"/>
  <c r="Q6" i="31" l="1"/>
  <c r="P7" i="31"/>
  <c r="Q7" i="31" l="1"/>
  <c r="R6" i="31"/>
  <c r="S6" i="31" l="1"/>
  <c r="R7" i="31"/>
  <c r="S7" i="31" l="1"/>
  <c r="T6" i="31"/>
  <c r="S23" i="27"/>
  <c r="V23" i="27"/>
  <c r="T7" i="31" l="1"/>
  <c r="U6" i="31"/>
  <c r="V6" i="31" l="1"/>
  <c r="U7" i="31"/>
  <c r="W6" i="31" l="1"/>
  <c r="V7" i="31"/>
  <c r="X6" i="31" l="1"/>
  <c r="W7" i="31"/>
  <c r="Q19" i="27"/>
  <c r="R3" i="27"/>
  <c r="O3" i="27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C27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C26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C25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C31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C30" i="20"/>
  <c r="U29" i="20"/>
  <c r="V29" i="20"/>
  <c r="W29" i="20"/>
  <c r="X29" i="20"/>
  <c r="Y29" i="20"/>
  <c r="Z29" i="20"/>
  <c r="T29" i="20"/>
  <c r="M29" i="20"/>
  <c r="N29" i="20"/>
  <c r="O29" i="20"/>
  <c r="P29" i="20"/>
  <c r="Q29" i="20"/>
  <c r="R29" i="20"/>
  <c r="S29" i="20"/>
  <c r="L29" i="20"/>
  <c r="K29" i="20"/>
  <c r="J29" i="20"/>
  <c r="I29" i="20"/>
  <c r="H29" i="20"/>
  <c r="G29" i="20"/>
  <c r="F29" i="20"/>
  <c r="E29" i="20"/>
  <c r="D29" i="20"/>
  <c r="C29" i="20"/>
  <c r="W28" i="20"/>
  <c r="X28" i="20"/>
  <c r="Y28" i="20"/>
  <c r="Z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Y6" i="31" l="1"/>
  <c r="X7" i="31"/>
  <c r="Y7" i="31" l="1"/>
  <c r="Z6" i="31"/>
  <c r="AA6" i="31" l="1"/>
  <c r="Z7" i="31"/>
  <c r="AA7" i="31" l="1"/>
  <c r="AB6" i="31"/>
  <c r="AB7" i="31" l="1"/>
  <c r="AC6" i="31"/>
  <c r="AD6" i="31" l="1"/>
  <c r="AC7" i="31"/>
  <c r="AE6" i="31" l="1"/>
  <c r="AD7" i="31"/>
  <c r="AF6" i="31" l="1"/>
  <c r="AE7" i="31"/>
  <c r="AG6" i="31" l="1"/>
  <c r="AF7" i="31"/>
  <c r="AG7" i="31" l="1"/>
  <c r="AH6" i="31"/>
  <c r="AI6" i="31" l="1"/>
  <c r="AH7" i="31"/>
  <c r="AI7" i="31" l="1"/>
  <c r="AJ6" i="31"/>
  <c r="AJ7" i="31" l="1"/>
  <c r="AK6" i="31"/>
  <c r="AL6" i="31" l="1"/>
  <c r="AK7" i="31"/>
  <c r="AM6" i="31" l="1"/>
  <c r="AL7" i="31"/>
  <c r="AN6" i="31" l="1"/>
  <c r="AM7" i="31"/>
  <c r="AO6" i="31" l="1"/>
  <c r="AN7" i="31"/>
  <c r="AP6" i="31" l="1"/>
  <c r="AO7" i="31"/>
  <c r="AQ6" i="31" l="1"/>
  <c r="AP7" i="31"/>
  <c r="AR6" i="31" l="1"/>
  <c r="AQ7" i="31"/>
  <c r="AR7" i="31" l="1"/>
  <c r="AS6" i="31"/>
  <c r="AT6" i="31" l="1"/>
  <c r="AS7" i="31"/>
  <c r="AU6" i="31" l="1"/>
  <c r="AT7" i="31"/>
  <c r="AV6" i="31" l="1"/>
  <c r="AU7" i="31"/>
  <c r="AW6" i="31" l="1"/>
  <c r="AV7" i="31"/>
  <c r="AW7" i="31" l="1"/>
  <c r="AX6" i="31"/>
  <c r="AY6" i="31" l="1"/>
  <c r="AX7" i="31"/>
  <c r="AY7" i="31" l="1"/>
  <c r="AZ6" i="31"/>
  <c r="AZ7" i="31" l="1"/>
  <c r="BA6" i="31"/>
  <c r="BB6" i="31" l="1"/>
  <c r="BA7" i="31"/>
  <c r="BC6" i="31" l="1"/>
  <c r="BB7" i="31"/>
  <c r="BD6" i="31" l="1"/>
  <c r="BC7" i="31"/>
  <c r="BE6" i="31" l="1"/>
  <c r="BD7" i="31"/>
  <c r="BE7" i="31" l="1"/>
  <c r="BF6" i="31"/>
  <c r="BF7" i="31" s="1"/>
</calcChain>
</file>

<file path=xl/comments1.xml><?xml version="1.0" encoding="utf-8"?>
<comments xmlns="http://schemas.openxmlformats.org/spreadsheetml/2006/main">
  <authors>
    <author>Krticzka, Tobias</author>
    <author>Bruns, Melanie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Krticzka, Tobias:</t>
        </r>
        <r>
          <rPr>
            <sz val="9"/>
            <color indexed="81"/>
            <rFont val="Segoe UI"/>
            <family val="2"/>
          </rPr>
          <t xml:space="preserve">
0=unklar
1=Einarbeitung nötig
2=ready PI
3=ready DEV</t>
        </r>
      </text>
    </comment>
    <comment ref="AL20" authorId="1" shapeId="0">
      <text>
        <r>
          <rPr>
            <b/>
            <sz val="9"/>
            <color indexed="81"/>
            <rFont val="Segoe UI"/>
            <family val="2"/>
          </rPr>
          <t>Bruns, Melanie:</t>
        </r>
        <r>
          <rPr>
            <sz val="9"/>
            <color indexed="81"/>
            <rFont val="Segoe UI"/>
            <family val="2"/>
          </rPr>
          <t xml:space="preserve">
Anrufe kamen bei Yves an</t>
        </r>
      </text>
    </comment>
  </commentList>
</comments>
</file>

<file path=xl/comments2.xml><?xml version="1.0" encoding="utf-8"?>
<comments xmlns="http://schemas.openxmlformats.org/spreadsheetml/2006/main">
  <authors>
    <author>Billen, Holger</author>
    <author>Zamis, Eric</author>
    <author>Warzecha, Martin</author>
    <author>Liebler, Martin</author>
    <author>mliebler</author>
    <author>htomczak</author>
    <author>Martin Liebler</author>
    <author>Sam, Natalie</author>
  </authors>
  <commentList>
    <comment ref="AA37" authorId="0" shapeId="0">
      <text>
        <r>
          <rPr>
            <b/>
            <sz val="9"/>
            <color indexed="81"/>
            <rFont val="Tahoma"/>
            <family val="2"/>
          </rPr>
          <t>Billen, Holger:
20170515_Bertschi AG_STR_PSI LOG_Pflegevertrag_unterzeichnet_PSI.pdf</t>
        </r>
        <r>
          <rPr>
            <sz val="9"/>
            <color indexed="81"/>
            <rFont val="Tahoma"/>
            <family val="2"/>
          </rPr>
          <t xml:space="preserve">
Nutzungsverhindernd: Unverzüglich
Nutzungsbehindernd: 3 Arbeitstage</t>
        </r>
      </text>
    </comment>
    <comment ref="BC37" authorId="0" shapeId="0">
      <text>
        <r>
          <rPr>
            <b/>
            <sz val="9"/>
            <color indexed="81"/>
            <rFont val="Tahoma"/>
            <family val="2"/>
          </rPr>
          <t>Billen, Holger:
20170515_Bertschi AG_STR_PSI LOG_Pflegevertrag_unterzeichnet_PSI.pdf</t>
        </r>
        <r>
          <rPr>
            <sz val="9"/>
            <color indexed="81"/>
            <rFont val="Tahoma"/>
            <family val="2"/>
          </rPr>
          <t xml:space="preserve">
Nutzungsverhindernd: Unverzüglich
Nutzungsbehindernd: 3 Arbeitstage</t>
        </r>
      </text>
    </comment>
    <comment ref="B46" authorId="1" shapeId="0">
      <text>
        <r>
          <rPr>
            <b/>
            <sz val="9"/>
            <color indexed="81"/>
            <rFont val="Segoe UI"/>
            <family val="2"/>
          </rPr>
          <t>Zamis, Eric:</t>
        </r>
        <r>
          <rPr>
            <sz val="9"/>
            <color indexed="81"/>
            <rFont val="Segoe UI"/>
            <family val="2"/>
          </rPr>
          <t xml:space="preserve">
Wartung erfolgt durch PPL, bei Anrufen vom FIEGE Helpdesk bitte darauf verweisen</t>
        </r>
      </text>
    </comment>
    <comment ref="AD46" authorId="1" shapeId="0">
      <text>
        <r>
          <rPr>
            <b/>
            <sz val="9"/>
            <color indexed="81"/>
            <rFont val="Segoe UI"/>
            <family val="2"/>
          </rPr>
          <t>Zamis, Eric:</t>
        </r>
        <r>
          <rPr>
            <sz val="9"/>
            <color indexed="81"/>
            <rFont val="Segoe UI"/>
            <family val="2"/>
          </rPr>
          <t xml:space="preserve">
Wartung erfolgt durch PPL, bei Anrufen vom FIEGE Helpdesk bitte darauf verweisen</t>
        </r>
      </text>
    </comment>
    <comment ref="AA49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Nutzungsverhindernd: Unverzüglich
Nutzungsbehindernd: zyklisch</t>
        </r>
      </text>
    </comment>
    <comment ref="AD49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08:30 -16:30
</t>
        </r>
      </text>
    </comment>
    <comment ref="AA53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2 Stunden Regelzeit
1 Stunde bei schwerwiegenden Mängel (Funktionsstörung)</t>
        </r>
      </text>
    </comment>
    <comment ref="BC53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2 Stunden Regelzeit
1 Stunde bei schwerwiegenden Mängel (Funktionsstörung)</t>
        </r>
      </text>
    </comment>
    <comment ref="B55" authorId="4" shapeId="0">
      <text>
        <r>
          <rPr>
            <b/>
            <sz val="9"/>
            <color indexed="81"/>
            <rFont val="Tahoma"/>
            <family val="2"/>
          </rPr>
          <t>mliebler:</t>
        </r>
        <r>
          <rPr>
            <sz val="9"/>
            <color indexed="81"/>
            <rFont val="Tahoma"/>
            <family val="2"/>
          </rPr>
          <t xml:space="preserve">
06:00 bis 00:30
</t>
        </r>
      </text>
    </comment>
    <comment ref="AA55" authorId="5" shapeId="0">
      <text>
        <r>
          <rPr>
            <b/>
            <sz val="9"/>
            <color indexed="81"/>
            <rFont val="Tahoma"/>
            <family val="2"/>
          </rPr>
          <t>Kategorie 1:
* 06:00 Uhr - 22:00 Uhr = 1h
* Nach 22:00 Uhr = 2h
Kategorie 2:
* 06:00 Uhr - 22:00 Uhr = 2h
* Nach 22 Uhr = 4h
Kategorie 3:
4h
Kategorie 4:
bis 9:00 Uhr am nächsten Arbeitstag</t>
        </r>
      </text>
    </comment>
    <comment ref="AD55" authorId="4" shapeId="0">
      <text>
        <r>
          <rPr>
            <b/>
            <sz val="9"/>
            <color indexed="81"/>
            <rFont val="Tahoma"/>
            <family val="2"/>
          </rPr>
          <t>mliebler:</t>
        </r>
        <r>
          <rPr>
            <sz val="9"/>
            <color indexed="81"/>
            <rFont val="Tahoma"/>
            <family val="2"/>
          </rPr>
          <t xml:space="preserve">
06:00 bis 00:30
</t>
        </r>
      </text>
    </comment>
    <comment ref="BC55" authorId="5" shapeId="0">
      <text>
        <r>
          <rPr>
            <b/>
            <sz val="9"/>
            <color indexed="81"/>
            <rFont val="Tahoma"/>
            <family val="2"/>
          </rPr>
          <t>Kategorie 1:
* 06:00 Uhr - 22:00 Uhr = 1h
* Nach 22:00 Uhr = 2h
Kategorie 2:
* 06:00 Uhr - 22:00 Uhr = 2h
* Nach 22 Uhr = 4h
Kategorie 3:
4h
Kategorie 4:
bis 9:00 Uhr am nächsten Arbeitstag</t>
        </r>
      </text>
    </comment>
    <comment ref="B60" authorId="6" shapeId="0">
      <text>
        <r>
          <rPr>
            <b/>
            <sz val="8"/>
            <color indexed="81"/>
            <rFont val="Tahoma"/>
            <family val="2"/>
          </rPr>
          <t>Martin Liebler:</t>
        </r>
        <r>
          <rPr>
            <sz val="8"/>
            <color indexed="81"/>
            <rFont val="Tahoma"/>
            <family val="2"/>
          </rPr>
          <t xml:space="preserve">
LE Lengerich
LA Ladbergen
SH Stadthagen</t>
        </r>
      </text>
    </comment>
    <comment ref="AD60" authorId="6" shapeId="0">
      <text>
        <r>
          <rPr>
            <b/>
            <sz val="8"/>
            <color indexed="81"/>
            <rFont val="Tahoma"/>
            <family val="2"/>
          </rPr>
          <t>Martin Liebler:</t>
        </r>
        <r>
          <rPr>
            <sz val="8"/>
            <color indexed="81"/>
            <rFont val="Tahoma"/>
            <family val="2"/>
          </rPr>
          <t xml:space="preserve">
LE Lengerich
LA Ladbergen
SH Stadthagen</t>
        </r>
      </text>
    </comment>
    <comment ref="B63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Insolvenz Reiff
</t>
        </r>
        <r>
          <rPr>
            <sz val="9"/>
            <color indexed="81"/>
            <rFont val="Tahoma"/>
            <family val="2"/>
          </rPr>
          <t xml:space="preserve">MW: Insolvenz abgewendet
</t>
        </r>
      </text>
    </comment>
    <comment ref="AD63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Insolvenz Reiff
</t>
        </r>
        <r>
          <rPr>
            <sz val="9"/>
            <color indexed="81"/>
            <rFont val="Tahoma"/>
            <family val="2"/>
          </rPr>
          <t xml:space="preserve">MW: Insolvenz abgewendet
</t>
        </r>
      </text>
    </comment>
    <comment ref="AA68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15 Min Reaktionszeit
1 h Start Behebung
2 h Wiederherstellung</t>
        </r>
      </text>
    </comment>
    <comment ref="BC68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15 Min Reaktionszeit
1 h Start Behebung
2 h Wiederherstellung</t>
        </r>
      </text>
    </comment>
    <comment ref="AA82" authorId="0" shapeId="0">
      <text>
        <r>
          <rPr>
            <b/>
            <sz val="9"/>
            <color indexed="81"/>
            <rFont val="Tahoma"/>
            <family val="2"/>
          </rPr>
          <t>Billen, Holger:
20170515_Bertschi AG_STR_PSI LOG_Pflegevertrag_unterzeichnet_PSI.pdf</t>
        </r>
        <r>
          <rPr>
            <sz val="9"/>
            <color indexed="81"/>
            <rFont val="Tahoma"/>
            <family val="2"/>
          </rPr>
          <t xml:space="preserve">
Nutzungsverhindernd: Unverzüglich
Nutzungsbehindernd: 3 Arbeitstage</t>
        </r>
      </text>
    </comment>
    <comment ref="BC82" authorId="7" shapeId="0">
      <text>
        <r>
          <rPr>
            <b/>
            <sz val="9"/>
            <color indexed="81"/>
            <rFont val="Segoe UI"/>
            <family val="2"/>
          </rPr>
          <t>Sam, Natalie:</t>
        </r>
        <r>
          <rPr>
            <sz val="9"/>
            <color indexed="81"/>
            <rFont val="Segoe UI"/>
            <family val="2"/>
          </rPr>
          <t xml:space="preserve">
Nutzungsverhindernde Mängel: unverzügliche Fehlerbeseitigung innerhalb der Hotline-Zeiten
Nuzungsbehindernde Mängel: Fehlerbehebung wird spätestens innerhalb der nächsten 3 Arbeitstage begonnen
Sonstige Mängel: Fehlerbehebung im Rahmen eines Versionswechsels</t>
        </r>
      </text>
    </comment>
    <comment ref="BC83" authorId="0" shapeId="0">
      <text>
        <r>
          <rPr>
            <b/>
            <sz val="9"/>
            <color indexed="81"/>
            <rFont val="Tahoma"/>
            <family val="2"/>
          </rPr>
          <t>Billen, Holger:
20170515_Bertschi AG_STR_PSI LOG_Pflegevertrag_unterzeichnet_PSI.pdf</t>
        </r>
        <r>
          <rPr>
            <sz val="9"/>
            <color indexed="81"/>
            <rFont val="Tahoma"/>
            <family val="2"/>
          </rPr>
          <t xml:space="preserve">
Nutzungsverhindernd: Unverzüglich
Nutzungsbehindernd: 3 Arbeitstage</t>
        </r>
      </text>
    </comment>
    <comment ref="B91" authorId="1" shapeId="0">
      <text>
        <r>
          <rPr>
            <b/>
            <sz val="9"/>
            <color indexed="81"/>
            <rFont val="Segoe UI"/>
            <family val="2"/>
          </rPr>
          <t>Zamis, Eric:</t>
        </r>
        <r>
          <rPr>
            <sz val="9"/>
            <color indexed="81"/>
            <rFont val="Segoe UI"/>
            <family val="2"/>
          </rPr>
          <t xml:space="preserve">
Wartung erfolgt durch PPL, bei Anrufen vom FIEGE Helpdesk bitte darauf verweisen</t>
        </r>
      </text>
    </comment>
    <comment ref="AD92" authorId="1" shapeId="0">
      <text>
        <r>
          <rPr>
            <b/>
            <sz val="9"/>
            <color indexed="81"/>
            <rFont val="Segoe UI"/>
            <family val="2"/>
          </rPr>
          <t>Zamis, Eric:</t>
        </r>
        <r>
          <rPr>
            <sz val="9"/>
            <color indexed="81"/>
            <rFont val="Segoe UI"/>
            <family val="2"/>
          </rPr>
          <t xml:space="preserve">
Wartung erfolgt durch PPL, bei Anrufen vom FIEGE Helpdesk bitte darauf verweisen</t>
        </r>
      </text>
    </comment>
    <comment ref="B95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08:30 -16:30
</t>
        </r>
      </text>
    </comment>
    <comment ref="AA96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Nutzungsverhindernd: Unverzüglich
Nutzungsbehindernd: zyklisch</t>
        </r>
      </text>
    </comment>
    <comment ref="AD96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08:30 -16:30
</t>
        </r>
      </text>
    </comment>
    <comment ref="BC97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Nutzungsverhindernd: Unverzüglich
Nutzungsbehindernd: zyklisch</t>
        </r>
      </text>
    </comment>
    <comment ref="AA100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2 Stunden Regelzeit
1 Stunde bei schwerwiegenden Mängel (Funktionsstörung)</t>
        </r>
      </text>
    </comment>
    <comment ref="BC101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2 Stunden Regelzeit
1 Stunde bei schwerwiegenden Mängel (Funktionsstörung)</t>
        </r>
      </text>
    </comment>
    <comment ref="B102" authorId="4" shapeId="0">
      <text>
        <r>
          <rPr>
            <b/>
            <sz val="9"/>
            <color indexed="81"/>
            <rFont val="Tahoma"/>
            <family val="2"/>
          </rPr>
          <t>mliebler:</t>
        </r>
        <r>
          <rPr>
            <sz val="9"/>
            <color indexed="81"/>
            <rFont val="Tahoma"/>
            <family val="2"/>
          </rPr>
          <t xml:space="preserve">
06:00 bis 00:30
</t>
        </r>
      </text>
    </comment>
    <comment ref="AA102" authorId="5" shapeId="0">
      <text>
        <r>
          <rPr>
            <b/>
            <sz val="9"/>
            <color indexed="81"/>
            <rFont val="Tahoma"/>
            <family val="2"/>
          </rPr>
          <t>Kategorie 1:
* 06:00 Uhr - 22:00 Uhr = 1h
* Nach 22:00 Uhr = 2h
Kategorie 2:
* 06:00 Uhr - 22:00 Uhr = 2h
* Nach 22 Uhr = 4h
Kategorie 3:
4h
Kategorie 4:
bis 9:00 Uhr am nächsten Arbeitstag</t>
        </r>
      </text>
    </comment>
    <comment ref="AD103" authorId="4" shapeId="0">
      <text>
        <r>
          <rPr>
            <b/>
            <sz val="9"/>
            <color indexed="81"/>
            <rFont val="Tahoma"/>
            <family val="2"/>
          </rPr>
          <t>mliebler:</t>
        </r>
        <r>
          <rPr>
            <sz val="9"/>
            <color indexed="81"/>
            <rFont val="Tahoma"/>
            <family val="2"/>
          </rPr>
          <t xml:space="preserve">
06:00 bis 00:30
</t>
        </r>
      </text>
    </comment>
    <comment ref="BC103" authorId="5" shapeId="0">
      <text>
        <r>
          <rPr>
            <b/>
            <sz val="9"/>
            <color indexed="81"/>
            <rFont val="Tahoma"/>
            <family val="2"/>
          </rPr>
          <t>Kategorie 1:
* 06:00 Uhr - 22:00 Uhr = 1h
* Nach 22:00 Uhr = 2h
Kategorie 2:
* 06:00 Uhr - 22:00 Uhr = 2h
* Nach 22 Uhr = 4h
Kategorie 3:
4h
Kategorie 4:
bis 9:00 Uhr am nächsten Arbeitstag</t>
        </r>
      </text>
    </comment>
    <comment ref="B107" authorId="6" shapeId="0">
      <text>
        <r>
          <rPr>
            <b/>
            <sz val="8"/>
            <color indexed="81"/>
            <rFont val="Tahoma"/>
            <family val="2"/>
          </rPr>
          <t>Martin Liebler:</t>
        </r>
        <r>
          <rPr>
            <sz val="8"/>
            <color indexed="81"/>
            <rFont val="Tahoma"/>
            <family val="2"/>
          </rPr>
          <t xml:space="preserve">
LE Lengerich
LA Ladbergen
SH Stadthagen</t>
        </r>
      </text>
    </comment>
    <comment ref="BC107" authorId="0" shapeId="0">
      <text>
        <r>
          <rPr>
            <b/>
            <sz val="9"/>
            <color indexed="81"/>
            <rFont val="Tahoma"/>
            <family val="2"/>
          </rPr>
          <t>Billen, Holger:</t>
        </r>
        <r>
          <rPr>
            <sz val="9"/>
            <color indexed="81"/>
            <rFont val="Tahoma"/>
            <family val="2"/>
          </rPr>
          <t xml:space="preserve">
20171213_PSI-MVW_Pflegevertrag_final_signed_PSI_MV.pdf §4
Reaktionszeit bei 
0,25 Nutzungsverhindernde Mängel
8 Nutzungsbehindernde Mängek</t>
        </r>
      </text>
    </comment>
    <comment ref="AD108" authorId="6" shapeId="0">
      <text>
        <r>
          <rPr>
            <b/>
            <sz val="8"/>
            <color indexed="81"/>
            <rFont val="Tahoma"/>
            <family val="2"/>
          </rPr>
          <t>Martin Liebler:</t>
        </r>
        <r>
          <rPr>
            <sz val="8"/>
            <color indexed="81"/>
            <rFont val="Tahoma"/>
            <family val="2"/>
          </rPr>
          <t xml:space="preserve">
LE Lengerich
LA Ladbergen
SH Stadthagen</t>
        </r>
      </text>
    </comment>
    <comment ref="B110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Insolvenz Reiff
</t>
        </r>
        <r>
          <rPr>
            <sz val="9"/>
            <color indexed="81"/>
            <rFont val="Tahoma"/>
            <family val="2"/>
          </rPr>
          <t xml:space="preserve">MW: Insolvenz abgewendet
</t>
        </r>
      </text>
    </comment>
    <comment ref="AD111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Insolvenz Reiff
</t>
        </r>
        <r>
          <rPr>
            <sz val="9"/>
            <color indexed="81"/>
            <rFont val="Tahoma"/>
            <family val="2"/>
          </rPr>
          <t xml:space="preserve">MW: Insolvenz abgewendet
</t>
        </r>
      </text>
    </comment>
    <comment ref="AA115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15 Min Reaktionszeit
1 h Start Behebung
2 h Wiederherstellung</t>
        </r>
      </text>
    </comment>
    <comment ref="BC116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15 Min Reaktionszeit
1 h Start Behebung
2 h Wiederherstellung</t>
        </r>
      </text>
    </comment>
    <comment ref="AA130" authorId="0" shapeId="0">
      <text>
        <r>
          <rPr>
            <b/>
            <sz val="9"/>
            <color indexed="81"/>
            <rFont val="Tahoma"/>
            <family val="2"/>
          </rPr>
          <t>Billen, Holger:
20170515_Bertschi AG_STR_PSI LOG_Pflegevertrag_unterzeichnet_PSI.pdf</t>
        </r>
        <r>
          <rPr>
            <sz val="9"/>
            <color indexed="81"/>
            <rFont val="Tahoma"/>
            <family val="2"/>
          </rPr>
          <t xml:space="preserve">
Nutzungsverhindernd: Unverzüglich
Nutzungsbehindernd: 3 Arbeitstage</t>
        </r>
      </text>
    </comment>
    <comment ref="BC132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2 Stunden Regelzeit
1 Stunde bei schwerwiegenden Mängel (Funktionsstörung)</t>
        </r>
      </text>
    </comment>
    <comment ref="AD133" authorId="4" shapeId="0">
      <text>
        <r>
          <rPr>
            <b/>
            <sz val="9"/>
            <color indexed="81"/>
            <rFont val="Tahoma"/>
            <family val="2"/>
          </rPr>
          <t>mliebler:</t>
        </r>
        <r>
          <rPr>
            <sz val="9"/>
            <color indexed="81"/>
            <rFont val="Tahoma"/>
            <family val="2"/>
          </rPr>
          <t xml:space="preserve">
06:00 bis 14:00 Uhr am Samstag
</t>
        </r>
      </text>
    </comment>
    <comment ref="BC133" authorId="5" shapeId="0">
      <text>
        <r>
          <rPr>
            <b/>
            <sz val="9"/>
            <color indexed="81"/>
            <rFont val="Tahoma"/>
            <family val="2"/>
          </rPr>
          <t>Kategorie 1:
* 06:00 Uhr - 22:00 Uhr = 1h
* Nach 22:00 Uhr = 2h
Kategorie 2:
* 06:00 Uhr - 22:00 Uhr = 2h
* Nach 22 Uhr = 4h
Kategorie 3:
4h
Kategorie 4:
bis 9:00 Uhr am nächsten Arbeitstag</t>
        </r>
      </text>
    </comment>
    <comment ref="B139" authorId="1" shapeId="0">
      <text>
        <r>
          <rPr>
            <b/>
            <sz val="9"/>
            <color indexed="81"/>
            <rFont val="Segoe UI"/>
            <family val="2"/>
          </rPr>
          <t>Zamis, Eric:</t>
        </r>
        <r>
          <rPr>
            <sz val="9"/>
            <color indexed="81"/>
            <rFont val="Segoe UI"/>
            <family val="2"/>
          </rPr>
          <t xml:space="preserve">
Wartung erfolgt durch PPL, bei Anrufen vom FIEGE Helpdesk bitte darauf verweisen</t>
        </r>
      </text>
    </comment>
    <comment ref="B142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08:30 -16:30
</t>
        </r>
      </text>
    </comment>
    <comment ref="AA143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Nutzungsverhindernd: Unverzüglich
Nutzungsbehindernd: zyklisch</t>
        </r>
      </text>
    </comment>
    <comment ref="AA147" authorId="2" shapeId="0">
      <text>
        <r>
          <rPr>
            <b/>
            <sz val="9"/>
            <color indexed="81"/>
            <rFont val="Segoe UI"/>
            <family val="2"/>
          </rPr>
          <t>Warzecha, Martin:</t>
        </r>
        <r>
          <rPr>
            <sz val="9"/>
            <color indexed="81"/>
            <rFont val="Segoe UI"/>
            <family val="2"/>
          </rPr>
          <t xml:space="preserve">
2 Stunden Regelzeit
1 Stunde bei schwerwiegenden Mängel (Funktionsstörung)</t>
        </r>
      </text>
    </comment>
    <comment ref="B149" authorId="4" shapeId="0">
      <text>
        <r>
          <rPr>
            <b/>
            <sz val="9"/>
            <color indexed="81"/>
            <rFont val="Tahoma"/>
            <family val="2"/>
          </rPr>
          <t>mliebler:</t>
        </r>
        <r>
          <rPr>
            <sz val="9"/>
            <color indexed="81"/>
            <rFont val="Tahoma"/>
            <family val="2"/>
          </rPr>
          <t xml:space="preserve">
06:00 bis 00:30
</t>
        </r>
      </text>
    </comment>
    <comment ref="AA149" authorId="5" shapeId="0">
      <text>
        <r>
          <rPr>
            <b/>
            <sz val="9"/>
            <color indexed="81"/>
            <rFont val="Tahoma"/>
            <family val="2"/>
          </rPr>
          <t>Kategorie 1:
* 06:00 Uhr - 22:00 Uhr = 1h
* Nach 22:00 Uhr = 2h
Kategorie 2:
* 06:00 Uhr - 22:00 Uhr = 2h
* Nach 22 Uhr = 4h
Kategorie 3:
4h
Kategorie 4:
bis 9:00 Uhr am nächsten Arbeitstag</t>
        </r>
      </text>
    </comment>
    <comment ref="B154" authorId="6" shapeId="0">
      <text>
        <r>
          <rPr>
            <b/>
            <sz val="8"/>
            <color indexed="81"/>
            <rFont val="Tahoma"/>
            <family val="2"/>
          </rPr>
          <t>Martin Liebler:</t>
        </r>
        <r>
          <rPr>
            <sz val="8"/>
            <color indexed="81"/>
            <rFont val="Tahoma"/>
            <family val="2"/>
          </rPr>
          <t xml:space="preserve">
LE Lengerich
LA Ladbergen
SH Stadthagen</t>
        </r>
      </text>
    </comment>
    <comment ref="B157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Insolvenz Reiff
</t>
        </r>
        <r>
          <rPr>
            <sz val="9"/>
            <color indexed="81"/>
            <rFont val="Tahoma"/>
            <family val="2"/>
          </rPr>
          <t xml:space="preserve">MW: Insolvenz abgewendet
</t>
        </r>
      </text>
    </comment>
    <comment ref="AA163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15 Min Reaktionszeit
1 h Start Behebung
2 h Wiederherstellung</t>
        </r>
      </text>
    </comment>
    <comment ref="AA172" authorId="3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15 Min Reaktionszeit
1 h Start Behebung
2 h Wiederherstellung</t>
        </r>
      </text>
    </comment>
  </commentList>
</comments>
</file>

<file path=xl/comments3.xml><?xml version="1.0" encoding="utf-8"?>
<comments xmlns="http://schemas.openxmlformats.org/spreadsheetml/2006/main">
  <authors>
    <author>mliebler</author>
    <author>Becker, Martin</author>
    <author>Heinz, Kerstin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mliebler:</t>
        </r>
        <r>
          <rPr>
            <sz val="9"/>
            <color indexed="81"/>
            <rFont val="Tahoma"/>
            <family val="2"/>
          </rPr>
          <t xml:space="preserve">
umgeleitet zur 01741968719
zweites mobiles Gerät: 0174 8417 819
Aktuell bei Jany, Wilfried</t>
        </r>
      </text>
    </comment>
    <comment ref="B6" authorId="1" shapeId="0">
      <text>
        <r>
          <rPr>
            <b/>
            <sz val="9"/>
            <color indexed="81"/>
            <rFont val="Segoe UI"/>
            <family val="2"/>
          </rPr>
          <t>Becker, Martin:</t>
        </r>
        <r>
          <rPr>
            <sz val="9"/>
            <color indexed="81"/>
            <rFont val="Segoe UI"/>
            <family val="2"/>
          </rPr>
          <t xml:space="preserve">
Nicht mehr verwenden.
ist noch weitergeleitet auf CallOne</t>
        </r>
      </text>
    </comment>
    <comment ref="D22" authorId="2" shapeId="0">
      <text>
        <r>
          <rPr>
            <b/>
            <sz val="9"/>
            <color indexed="81"/>
            <rFont val="Tahoma"/>
            <family val="2"/>
          </rPr>
          <t>Heinz, Kerstin:</t>
        </r>
        <r>
          <rPr>
            <sz val="9"/>
            <color indexed="81"/>
            <rFont val="Tahoma"/>
            <family val="2"/>
          </rPr>
          <t xml:space="preserve">
Wartungsumleitung auf diese Handynummer umleiten!!!!</t>
        </r>
      </text>
    </comment>
  </commentList>
</comments>
</file>

<file path=xl/comments4.xml><?xml version="1.0" encoding="utf-8"?>
<comments xmlns="http://schemas.openxmlformats.org/spreadsheetml/2006/main">
  <authors>
    <author>Liebler, Martin</author>
  </authors>
  <commentList>
    <comment ref="P44" authorId="0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für den MFR auch Siegfried Lasch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Liebler, Martin:Bis Ende 2019</t>
        </r>
      </text>
    </comment>
    <comment ref="AO66" authorId="0" shapeId="0">
      <text>
        <r>
          <rPr>
            <b/>
            <sz val="9"/>
            <color indexed="81"/>
            <rFont val="Tahoma"/>
            <family val="2"/>
          </rPr>
          <t>Liebler, Martin:</t>
        </r>
        <r>
          <rPr>
            <sz val="9"/>
            <color indexed="81"/>
            <rFont val="Tahoma"/>
            <family val="2"/>
          </rPr>
          <t xml:space="preserve">
ab 1/2020</t>
        </r>
      </text>
    </comment>
  </commentList>
</comments>
</file>

<file path=xl/sharedStrings.xml><?xml version="1.0" encoding="utf-8"?>
<sst xmlns="http://schemas.openxmlformats.org/spreadsheetml/2006/main" count="3390" uniqueCount="770">
  <si>
    <t>Start KW</t>
  </si>
  <si>
    <t>Legende</t>
  </si>
  <si>
    <t>Projekt</t>
  </si>
  <si>
    <t>Anmerkung:</t>
  </si>
  <si>
    <t>Kontaktdaten</t>
  </si>
  <si>
    <t>Wartungs-MA</t>
  </si>
  <si>
    <t>0170 322 1122</t>
  </si>
  <si>
    <t>0152 2162 9727</t>
  </si>
  <si>
    <t>0178 553 5781</t>
  </si>
  <si>
    <t>PSI 588 ist weitergeleitet auf 0152 29477230</t>
  </si>
  <si>
    <t>0172 32 23 374</t>
  </si>
  <si>
    <t>Zusätzlicher Support</t>
  </si>
  <si>
    <t>0175 5409597</t>
  </si>
  <si>
    <t>0172 30 75 804</t>
  </si>
  <si>
    <t>Ksiecyk</t>
  </si>
  <si>
    <t>0173 60 73 995</t>
  </si>
  <si>
    <t>Mobilnummer privat</t>
  </si>
  <si>
    <t>Mobilnummer geschäftl.</t>
  </si>
  <si>
    <t>Management</t>
  </si>
  <si>
    <t>Anton Hotline (Generell)</t>
  </si>
  <si>
    <t xml:space="preserve">Anton Hotline (nur für Claas-Probleme) </t>
  </si>
  <si>
    <t>Projektmanager</t>
  </si>
  <si>
    <t>0172 3231018</t>
  </si>
  <si>
    <t>0172 3064166</t>
  </si>
  <si>
    <t>0172 3203898</t>
  </si>
  <si>
    <t>0174 3316149</t>
  </si>
  <si>
    <t>./.</t>
  </si>
  <si>
    <t>Projektverantwortliche</t>
  </si>
  <si>
    <t>ABFTO</t>
  </si>
  <si>
    <t>CLAS</t>
  </si>
  <si>
    <t>EAT</t>
  </si>
  <si>
    <t>PHD</t>
  </si>
  <si>
    <t>HILTI</t>
  </si>
  <si>
    <t>NOSTA</t>
  </si>
  <si>
    <t>HUET</t>
  </si>
  <si>
    <t>POLSO</t>
  </si>
  <si>
    <t>BLG</t>
  </si>
  <si>
    <t>KAERWM</t>
  </si>
  <si>
    <t>Eheim</t>
  </si>
  <si>
    <t>Görtz</t>
  </si>
  <si>
    <t>Heco</t>
  </si>
  <si>
    <t>KNN</t>
  </si>
  <si>
    <t>Reiff</t>
  </si>
  <si>
    <t>RWE</t>
  </si>
  <si>
    <t>VWN</t>
  </si>
  <si>
    <t>Weiss Chemie</t>
  </si>
  <si>
    <t>Würth</t>
  </si>
  <si>
    <t>Zufall</t>
  </si>
  <si>
    <t>MO</t>
  </si>
  <si>
    <t>Projektleiter</t>
  </si>
  <si>
    <t>Kunde</t>
  </si>
  <si>
    <t>PM</t>
  </si>
  <si>
    <t>PL</t>
  </si>
  <si>
    <t>Tester</t>
  </si>
  <si>
    <t>CEVA</t>
  </si>
  <si>
    <t>Eaton</t>
  </si>
  <si>
    <t>EL</t>
  </si>
  <si>
    <t>Nosta</t>
  </si>
  <si>
    <t>Pressehaus</t>
  </si>
  <si>
    <t>TL</t>
  </si>
  <si>
    <t>Tchibo</t>
  </si>
  <si>
    <t>WÜRTH</t>
  </si>
  <si>
    <t>BOHNEN</t>
  </si>
  <si>
    <t>EHEIM</t>
  </si>
  <si>
    <t>Übersicht Wartungsprojekte</t>
  </si>
  <si>
    <t>Quelle:</t>
  </si>
  <si>
    <t>Tag</t>
  </si>
  <si>
    <t>ZUFALL</t>
  </si>
  <si>
    <t>HSE</t>
  </si>
  <si>
    <t>LEITZ</t>
  </si>
  <si>
    <t>Stute/Diehl/Laupheim</t>
  </si>
  <si>
    <t>Di</t>
  </si>
  <si>
    <t>Mi</t>
  </si>
  <si>
    <t>Fr</t>
  </si>
  <si>
    <t>Eine Rufbereitschaftswoche beginnt Freitag 15:00 in der KWnn - 1 und endet am darauf folgenden Freitag 15:00</t>
  </si>
  <si>
    <t>0172 5657158</t>
  </si>
  <si>
    <t>0551 3067467</t>
  </si>
  <si>
    <t>0551 5066320</t>
  </si>
  <si>
    <t>0211 60219 195</t>
  </si>
  <si>
    <t>Urlaub (genehmigt)</t>
  </si>
  <si>
    <t>Eurotape</t>
  </si>
  <si>
    <t>Reaktionszeit in Std</t>
  </si>
  <si>
    <t>DO</t>
  </si>
  <si>
    <t>u</t>
  </si>
  <si>
    <t>ABUSLH</t>
  </si>
  <si>
    <t xml:space="preserve">FR  </t>
  </si>
  <si>
    <t xml:space="preserve">SA  </t>
  </si>
  <si>
    <t xml:space="preserve">SO  </t>
  </si>
  <si>
    <t xml:space="preserve">DI  </t>
  </si>
  <si>
    <t xml:space="preserve">  MO  </t>
  </si>
  <si>
    <t xml:space="preserve">MI  </t>
  </si>
  <si>
    <t xml:space="preserve">DO  </t>
  </si>
  <si>
    <t>Gesamtübersicht der Rufbereitschaftszeiten mit Anzahl vertraglichen Service Supports je Wochentag</t>
  </si>
  <si>
    <t>SA</t>
  </si>
  <si>
    <t>Berberich, Heiko</t>
  </si>
  <si>
    <t>Billen, Holger</t>
  </si>
  <si>
    <t>Böttcher, Mario</t>
  </si>
  <si>
    <t>Elstrodt, Marco</t>
  </si>
  <si>
    <t>Fick, Ingo</t>
  </si>
  <si>
    <t>Jany, Wilfried</t>
  </si>
  <si>
    <t>Link, Uwe</t>
  </si>
  <si>
    <t>Trübner, Rene</t>
  </si>
  <si>
    <t>Zoller, Martin</t>
  </si>
  <si>
    <t>Mühlthaler, Michael</t>
  </si>
  <si>
    <t>Rachor, Matthias</t>
  </si>
  <si>
    <t>Klein, Helmut</t>
  </si>
  <si>
    <t>Liebler, Martin</t>
  </si>
  <si>
    <t>0174/1968714</t>
  </si>
  <si>
    <t>Kontaktdaten Kunde</t>
  </si>
  <si>
    <t>P:\WEISS_CHEMIE\5_SysErstell\8_Gewaehr\WEISS CHEMIE_Kontaktpersonen Kunde.xlsx</t>
  </si>
  <si>
    <t>P:\KNN\5_SysErstell\8_Gewaehr\KNN_Kontaktpersonen Kunde.xlsx</t>
  </si>
  <si>
    <t>P:\GÖRTZ\5_SysErstell\8_Gewaehr\GÖRTZ_Kontaktpersonen Kunde.xlsx</t>
  </si>
  <si>
    <t>P:\EHEIM\5_SysErstell\8_Gewaehr\EHEIM_Kontaktpersonen Kunde.xlsx</t>
  </si>
  <si>
    <t>tbd</t>
  </si>
  <si>
    <t>P:\CEVA\2_ProjektMgt\1_ProjStart\Kontaktliste Projektgruppe SNR_DOL.xls</t>
  </si>
  <si>
    <t>P:\HUET\2_Proj_mgmt\2_Proj_org\Telefonliste.xls</t>
  </si>
  <si>
    <t>P:\ZUFALL\2_ProjektMgt\1_ProjStart\Kontakte.xlsx</t>
  </si>
  <si>
    <t>P:\KAERWM\2_ProjektMgt\1_ProjStart\Telefon_Kärcher.xls</t>
  </si>
  <si>
    <t>P:\WUERTH\2_ProjektMgt\1_ProjStart\Telefon_WÜRTH.xls</t>
  </si>
  <si>
    <t>Brockmann, Frank</t>
  </si>
  <si>
    <t>Zorn, Irma</t>
  </si>
  <si>
    <t>Muelthaler, Michael</t>
  </si>
  <si>
    <t>Ostheimer, Matthias</t>
  </si>
  <si>
    <t>Heynbergen, Rainer v.</t>
  </si>
  <si>
    <t>Göbel, Udo</t>
  </si>
  <si>
    <t>Zilch, Uschi</t>
  </si>
  <si>
    <t>Galle, Udo</t>
  </si>
  <si>
    <t>Grieb, Mario</t>
  </si>
  <si>
    <t>Schmucker, Frank</t>
  </si>
  <si>
    <t>Hofmann, Katja</t>
  </si>
  <si>
    <t>E1</t>
  </si>
  <si>
    <t>Bohnen</t>
  </si>
  <si>
    <t>E2</t>
  </si>
  <si>
    <t>DHL</t>
  </si>
  <si>
    <t>T</t>
  </si>
  <si>
    <t>EURO</t>
  </si>
  <si>
    <t>GÖRTZ</t>
  </si>
  <si>
    <t>HECO</t>
  </si>
  <si>
    <t>Hüttemann</t>
  </si>
  <si>
    <t>K+N</t>
  </si>
  <si>
    <t>Kärcher</t>
  </si>
  <si>
    <t>KAER</t>
  </si>
  <si>
    <t>Klinikum Nürnberg</t>
  </si>
  <si>
    <t>Lödige</t>
  </si>
  <si>
    <t>DFWH</t>
  </si>
  <si>
    <t>Polymer</t>
  </si>
  <si>
    <t>REIFF</t>
  </si>
  <si>
    <t>Stute</t>
  </si>
  <si>
    <t>JH</t>
  </si>
  <si>
    <t>Volkwagen</t>
  </si>
  <si>
    <t>WEISS</t>
  </si>
  <si>
    <t>In das Projekt eingearbeitet</t>
  </si>
  <si>
    <t>Wagner, Thomas</t>
  </si>
  <si>
    <t>Axro</t>
  </si>
  <si>
    <t>AXRO</t>
  </si>
  <si>
    <t>P:\AXRO\5_SysErstell\8_Gewaehr\AXRO_Kontaktpersonen Kunde.xlsx</t>
  </si>
  <si>
    <t>x</t>
  </si>
  <si>
    <t>Beike</t>
  </si>
  <si>
    <t>DLW</t>
  </si>
  <si>
    <t>MSX</t>
  </si>
  <si>
    <t>Mister Spex</t>
  </si>
  <si>
    <t>P:\Mister Spex\5_SysErstell\8_Gewaehr\Mister Spex_Kontaktdaten_.xlsx</t>
  </si>
  <si>
    <t>(Beauftragte) Ausnahmen/Änderungen</t>
  </si>
  <si>
    <t>Gick, Hilmar</t>
  </si>
  <si>
    <t>Wylezalek , Lucian</t>
  </si>
  <si>
    <t>Roth</t>
  </si>
  <si>
    <t>ROTH11</t>
  </si>
  <si>
    <t>Amrhein, Monika</t>
  </si>
  <si>
    <t>Beike, Julian</t>
  </si>
  <si>
    <t>WACKN</t>
  </si>
  <si>
    <t>SST</t>
  </si>
  <si>
    <t>SOST</t>
  </si>
  <si>
    <t>Sostmeier</t>
  </si>
  <si>
    <t>Heil, Ingolf</t>
  </si>
  <si>
    <t>WÜRTH (Waldenburg)</t>
  </si>
  <si>
    <t>WÜRTH (Lyon)</t>
  </si>
  <si>
    <t>Lipp</t>
  </si>
  <si>
    <t>Lipp, Andreas</t>
  </si>
  <si>
    <t>0179 4650084</t>
  </si>
  <si>
    <t>0174 3324358</t>
  </si>
  <si>
    <t>0172 32 23374</t>
  </si>
  <si>
    <t>Stute/Wacker Neuson</t>
  </si>
  <si>
    <t>2h/4h</t>
  </si>
  <si>
    <t>P:\WACKN\5_SysErstell\8_Gewaehr\WACKN_Kontaktpersonen Kunde.xlsx</t>
  </si>
  <si>
    <t>EATON (Oschwald)</t>
  </si>
  <si>
    <t>0173 2069121</t>
  </si>
  <si>
    <t>P:\DWWMS\1_Übersicht PSIwms Projekte\PSIwms_Projektübersicht.xlsx</t>
  </si>
  <si>
    <t>Details zur WMS, Oracle, Version etc</t>
  </si>
  <si>
    <t>RWE/WESTNETZ</t>
  </si>
  <si>
    <t>0173 2069116</t>
  </si>
  <si>
    <t>van Heynsbergen, Rainer</t>
  </si>
  <si>
    <t>0173 2458647</t>
  </si>
  <si>
    <t>ZIS</t>
  </si>
  <si>
    <t>0173 6203754</t>
  </si>
  <si>
    <t>Braun, Hartmut</t>
  </si>
  <si>
    <t>Tepuric, Sascha</t>
  </si>
  <si>
    <t>0173 2806084</t>
  </si>
  <si>
    <t>0173 206 91 30</t>
  </si>
  <si>
    <t>P:\VW\Historie HH\3_Proj-Planung\3.1_Projektstart\Telefon_VWN.xls</t>
  </si>
  <si>
    <t>Hettich Logistik Service</t>
  </si>
  <si>
    <t xml:space="preserve">Sonderprojekt; muss separat beauftragt werden </t>
  </si>
  <si>
    <t>Finck</t>
  </si>
  <si>
    <t>Schneider</t>
  </si>
  <si>
    <t>HILHOS</t>
  </si>
  <si>
    <t>Schneider, Sebastian</t>
  </si>
  <si>
    <t>P:\DWWMS\1_Übersicht PSIwms Projekte</t>
  </si>
  <si>
    <t>FIEGE</t>
  </si>
  <si>
    <t>Fiege</t>
  </si>
  <si>
    <t>0162 2672740</t>
  </si>
  <si>
    <t>0162 2670851</t>
  </si>
  <si>
    <t>Rechenzentrum</t>
  </si>
  <si>
    <t>Krticzka, Tobias</t>
  </si>
  <si>
    <t>Rechenzentrum Hotline   ---------&gt;</t>
  </si>
  <si>
    <t>06021/366700</t>
  </si>
  <si>
    <t>MV Werften</t>
  </si>
  <si>
    <t>Slatina/BU/PT</t>
  </si>
  <si>
    <t>Bertschi</t>
  </si>
  <si>
    <t>SICUX</t>
  </si>
  <si>
    <t>BERDS</t>
  </si>
  <si>
    <t>MODEL</t>
  </si>
  <si>
    <t>MVW</t>
  </si>
  <si>
    <t>Fleckenstein, Oliver</t>
  </si>
  <si>
    <t>P:\Bertschi\5_SysErstell\8_Gewaehr\Bertschi_Kontaktpersonen Kunde.xlsx</t>
  </si>
  <si>
    <t>0,25h/8h</t>
  </si>
  <si>
    <t>MAHR</t>
  </si>
  <si>
    <t>Mahr</t>
  </si>
  <si>
    <t>P:\MAHR\5_SysErstell\8_Gewaehr\Telefonliste_MAHR.xlsx</t>
  </si>
  <si>
    <t>P:\MV Werften\5_SysErstell\8_Gewaehr\MVW_Kontaktpersonen Kunde.xlsx</t>
  </si>
  <si>
    <t>Höfer, Manuel</t>
  </si>
  <si>
    <t>PJF-PPL</t>
  </si>
  <si>
    <t>PJF Hotline</t>
  </si>
  <si>
    <t>+48 601 646 005</t>
  </si>
  <si>
    <t>ab 4.6.2018 Mo-Fr 06:00 bis 22:00</t>
  </si>
  <si>
    <t>Gerflor DLW</t>
  </si>
  <si>
    <t>HETT</t>
  </si>
  <si>
    <t>GFJRG</t>
  </si>
  <si>
    <t>Georg Fischer</t>
  </si>
  <si>
    <t>Hettich</t>
  </si>
  <si>
    <t>HERMA</t>
  </si>
  <si>
    <t>Herma</t>
  </si>
  <si>
    <t>HALBG</t>
  </si>
  <si>
    <t>Halberg Guss</t>
  </si>
  <si>
    <t>E3</t>
  </si>
  <si>
    <t>unverz.</t>
  </si>
  <si>
    <t>GF</t>
  </si>
  <si>
    <t>24 h</t>
  </si>
  <si>
    <t>2 h</t>
  </si>
  <si>
    <t>Stephan</t>
  </si>
  <si>
    <t>0174 1968719</t>
  </si>
  <si>
    <t>0174 1968714</t>
  </si>
  <si>
    <t>0174 8417819</t>
  </si>
  <si>
    <r>
      <t xml:space="preserve">weitergeleitet auf 
</t>
    </r>
    <r>
      <rPr>
        <b/>
        <sz val="12"/>
        <rFont val="Arial"/>
        <family val="2"/>
      </rPr>
      <t>Wartungshandy 1</t>
    </r>
    <r>
      <rPr>
        <sz val="10"/>
        <rFont val="Arial"/>
        <family val="2"/>
      </rPr>
      <t xml:space="preserve">
wird wöchentlich 
weitergegeben
normales 
Wartungshandy</t>
    </r>
  </si>
  <si>
    <r>
      <rPr>
        <b/>
        <sz val="12"/>
        <rFont val="Arial"/>
        <family val="2"/>
      </rPr>
      <t>primäres Wartungshandy</t>
    </r>
    <r>
      <rPr>
        <sz val="10"/>
        <rFont val="Arial"/>
        <family val="2"/>
      </rPr>
      <t xml:space="preserve">
bei Moni in der Schublade
Diese Nummer 
rufen die Kunden an</t>
    </r>
  </si>
  <si>
    <t>0551/50663-0</t>
  </si>
  <si>
    <t>Anton</t>
  </si>
  <si>
    <t>Anton Hotline Nummer</t>
  </si>
  <si>
    <t>0152 28802677</t>
  </si>
  <si>
    <t>bis 29-10-2018: 0551/50663-112</t>
  </si>
  <si>
    <t xml:space="preserve">Stute Hotline </t>
  </si>
  <si>
    <t>0421 3862-333</t>
  </si>
  <si>
    <t>support@stute.de</t>
  </si>
  <si>
    <t>VGTCL</t>
  </si>
  <si>
    <t>VGTCL Vaillant</t>
  </si>
  <si>
    <t>0,25h</t>
  </si>
  <si>
    <t>Vaillant</t>
  </si>
  <si>
    <t>Old, Matthias</t>
  </si>
  <si>
    <t>Senator</t>
  </si>
  <si>
    <t>SENAHH1</t>
  </si>
  <si>
    <t>Rufbereitschaft 2020</t>
  </si>
  <si>
    <t>TdA</t>
  </si>
  <si>
    <t>CH</t>
  </si>
  <si>
    <t>Pf</t>
  </si>
  <si>
    <t>Fln</t>
  </si>
  <si>
    <t>MH</t>
  </si>
  <si>
    <t>TddE</t>
  </si>
  <si>
    <t>AH</t>
  </si>
  <si>
    <t>W</t>
  </si>
  <si>
    <t>O</t>
  </si>
  <si>
    <t>KF</t>
  </si>
  <si>
    <t>HdK</t>
  </si>
  <si>
    <t>N</t>
  </si>
  <si>
    <t>DFB</t>
  </si>
  <si>
    <t>SASA</t>
  </si>
  <si>
    <t>Sam, Natalie</t>
  </si>
  <si>
    <t>Schyschka, Thomas</t>
  </si>
  <si>
    <t>Waldmann, Ramona</t>
  </si>
  <si>
    <t>Bruns, Melanie</t>
  </si>
  <si>
    <t>Finck, Benjamin</t>
  </si>
  <si>
    <t>Solution Architekt / Entwickler mit umfassenden Projektkentnissen</t>
  </si>
  <si>
    <t>Nguyen, Duc-Nam</t>
  </si>
  <si>
    <t>E4</t>
  </si>
  <si>
    <t>Wochentage</t>
  </si>
  <si>
    <t>SO</t>
  </si>
  <si>
    <t>mo</t>
  </si>
  <si>
    <t>di</t>
  </si>
  <si>
    <t>mi</t>
  </si>
  <si>
    <t>do</t>
  </si>
  <si>
    <t>fr</t>
  </si>
  <si>
    <t>Datum</t>
  </si>
  <si>
    <t>Feiertag</t>
  </si>
  <si>
    <t>Wartung Nachts/WoE</t>
  </si>
  <si>
    <t>Wartung Tag</t>
  </si>
  <si>
    <t>Monat</t>
  </si>
  <si>
    <t>MMU</t>
  </si>
  <si>
    <t>MBO</t>
  </si>
  <si>
    <t>FS</t>
  </si>
  <si>
    <t>Wochentag</t>
  </si>
  <si>
    <t>Punkte</t>
  </si>
  <si>
    <t>j</t>
  </si>
  <si>
    <t>w</t>
  </si>
  <si>
    <t>Tagsüber</t>
  </si>
  <si>
    <t>sa</t>
  </si>
  <si>
    <t>so</t>
  </si>
  <si>
    <t>offen</t>
  </si>
  <si>
    <t>Ingo Fick</t>
  </si>
  <si>
    <t>IF</t>
  </si>
  <si>
    <t>Warzecha</t>
  </si>
  <si>
    <t>UL</t>
  </si>
  <si>
    <t>MZ</t>
  </si>
  <si>
    <t>Uwe Link</t>
  </si>
  <si>
    <t>Matthias Ostheimer</t>
  </si>
  <si>
    <t>Matthias Rachor</t>
  </si>
  <si>
    <t>Martin Zoller</t>
  </si>
  <si>
    <t>Frank Brockmann</t>
  </si>
  <si>
    <t>Marco Elstrodt</t>
  </si>
  <si>
    <t>ME</t>
  </si>
  <si>
    <t>Wilfried Jany</t>
  </si>
  <si>
    <t>Frank Schmucker</t>
  </si>
  <si>
    <t>Melanie Bruns</t>
  </si>
  <si>
    <t>Duc-Nam Nguyen</t>
  </si>
  <si>
    <t>Mario Böttcher</t>
  </si>
  <si>
    <t>Michael Mühlthaler</t>
  </si>
  <si>
    <t>MBR</t>
  </si>
  <si>
    <t>DNY</t>
  </si>
  <si>
    <t>MRA</t>
  </si>
  <si>
    <t>FBRO</t>
  </si>
  <si>
    <t>Zamis, Eric</t>
  </si>
  <si>
    <t>Konig &amp; Bauer</t>
  </si>
  <si>
    <t>KBK</t>
  </si>
  <si>
    <t>P:\HETT\5_SysErstell\8_Gewaehr\Kontaktpersonen Hettich.xlsx</t>
  </si>
  <si>
    <t>P:\GFJRG\5_SysErstell\8_Gewaehr\Kontaktpersonen GFJRG.xlsx</t>
  </si>
  <si>
    <t>Nabernik, Sabrina</t>
  </si>
  <si>
    <t>Frey+Lau</t>
  </si>
  <si>
    <t>FUL</t>
  </si>
  <si>
    <t>Nabernik</t>
  </si>
  <si>
    <t>P:\KBK\5_SysErstell\8_Gewaehr\KBK_Kontaktpersonen.xlsx</t>
  </si>
  <si>
    <t>ACCO Leitz</t>
  </si>
  <si>
    <t>0160 855 8560</t>
  </si>
  <si>
    <t>0160 9504 1105</t>
  </si>
  <si>
    <t xml:space="preserve">SLA Zeiten je Projekt </t>
  </si>
  <si>
    <t>Lasch, Siegfried</t>
  </si>
  <si>
    <t>0171 8563652</t>
  </si>
  <si>
    <t>0176 32147359</t>
  </si>
  <si>
    <t>+49 15229477230</t>
  </si>
  <si>
    <t>P:\HERMA\5_SysErstell\8_Gewaehr\Kontaktpersonen HERMA.xlsx</t>
  </si>
  <si>
    <t>P:\ABUSLH\5_SysErstell\8_Gewaehr\Aufwandserfassung(CallCR)_ABLH.xls</t>
  </si>
  <si>
    <t>P:\Bertschi\5_SysErstell\8_Gewaehr\Aufwandserfassung(CallCR)_BERDS.xls</t>
  </si>
  <si>
    <t>P:\CLAS\5_SysErstell\8_Gewaehr\Aufwandserfassung(CallCR)_CLAAS.xls</t>
  </si>
  <si>
    <t>P:\DFB\5_SysErstell\8_Gewaehr\Aufwandserfassung(Call,CR)_DFB.xlsm</t>
  </si>
  <si>
    <t>P:\EHEIM\5_SysErstell\8_Gewaehr\Aufwandserfassung(Call,CR)_Eheim.xls</t>
  </si>
  <si>
    <t>P:\Georg Fischer\5_SysErstell\8_Gewaehr\Aufwandserfassung(CallCR)_Georg Fischer.xlsm</t>
  </si>
  <si>
    <t>P:\GÖRTZ\5_SysErstell\8_Gewaehr\Aufwandserfassung(CallCR)_Görtz.xls</t>
  </si>
  <si>
    <t>P:\HECO\5_SysErstell\8_Gewaehr\Aufwandserfassung(Call,CR)_HECO.xlsm</t>
  </si>
  <si>
    <t>P:\HERMA\5_SysErstell\8_Gewaehr\Aufwandserfassung(CallCR)_Herma.xlsm</t>
  </si>
  <si>
    <t>P:\HETT\5_SysErstell\8_Gewaehr\Aufwandserfassung(CallCR)_Hettich.xlsm</t>
  </si>
  <si>
    <t>P:\KNN\5_SysErstell\8_Gewaehr\Aufwandserfassung(Call,CR)_Klinikum_Nürnberg.xls</t>
  </si>
  <si>
    <t>P:\MV Werften\5_SysErstell\8_Gewaehr\Aufwandserfassung(CallCR)_MVWerften.xls</t>
  </si>
  <si>
    <t>P:\NOSTA\5_Syst_erstellung\8_Gewaehrl\Aufwandserfassung(Call,CR)_NOSTA.xls</t>
  </si>
  <si>
    <t>P:\PHD\5_SysErstell\8_Gewaehr\Aufwandserfassung(Call,CR)_PHD.xlsm</t>
  </si>
  <si>
    <t>P:\Reiff\5_SysErstell\8_Gewaehr\Aufwandserfassung(CallCR)_REIFF.xlsm</t>
  </si>
  <si>
    <t>P:\VW\5_SysErstell\8_Gewaehr\Aufwandserfassung(Call,CR)_VWN.xls</t>
  </si>
  <si>
    <t>P:\WACKN\5_SysErstell\8_Gewaehr\Aufwandserfassung(CallCR)_WACKN.xls</t>
  </si>
  <si>
    <t>P:\WEISS_CHEMIE\5_SysErstell\8_Gewaehr\Aufwandserfassung(Call,CR)_Weiss Chemie.xlsm</t>
  </si>
  <si>
    <t>P:\WUERTH\5_SysErstell\8_Gewaehr\Aufwandserfassung_WWÜRTH20_WWÜFLY20.xls</t>
  </si>
  <si>
    <t>P:\ZUFALL\5_SysErstell\8_Gewaehr\Aufwandserfassung(Call,CR)_Zufall.xlsm</t>
  </si>
  <si>
    <t>-</t>
  </si>
  <si>
    <t>0152 28599251</t>
  </si>
  <si>
    <t>0173 3987841</t>
  </si>
  <si>
    <t>Zamis</t>
  </si>
  <si>
    <t>P:\FIEGE\Standortübergreifend\GIT\5_SysErstell\8_Gewaehr\01 Kontakliste Fiege\Kontaktliste FIEGE_projektübergreifend_2020-05-27.xlsx</t>
  </si>
  <si>
    <t>Pfad Call-Liste</t>
  </si>
  <si>
    <t>ALMB</t>
  </si>
  <si>
    <t>P:\ALMB\5_SysErstell\8_Gewaehr\Aufwandserfassung(CallCR)_ALMB.xls</t>
  </si>
  <si>
    <t>Stephan, Marko</t>
  </si>
  <si>
    <t>Grieb</t>
  </si>
  <si>
    <t>Grieb-MFR-Hotline</t>
  </si>
  <si>
    <t>06054/9119-3402</t>
  </si>
  <si>
    <t>HABBR</t>
  </si>
  <si>
    <t>CVABHH</t>
  </si>
  <si>
    <t>Honold</t>
  </si>
  <si>
    <t>Ceva</t>
  </si>
  <si>
    <t>B+S</t>
  </si>
  <si>
    <t>0,25 h</t>
  </si>
  <si>
    <t>BUS</t>
  </si>
  <si>
    <t>Wiesner, Bastian</t>
  </si>
  <si>
    <t>Elobau</t>
  </si>
  <si>
    <t>ELOBAU</t>
  </si>
  <si>
    <t>Stier, Stephan</t>
  </si>
  <si>
    <t>Jens Bergmann</t>
  </si>
  <si>
    <t>Hans Streibel</t>
  </si>
  <si>
    <t>JBE</t>
  </si>
  <si>
    <t>HS</t>
  </si>
  <si>
    <t>Natalie Kazennov</t>
  </si>
  <si>
    <t>NK</t>
  </si>
  <si>
    <t>Feiertage</t>
  </si>
  <si>
    <t>INFRA Support</t>
  </si>
  <si>
    <t>I1</t>
  </si>
  <si>
    <t>Infra Support Bürozeiten</t>
  </si>
  <si>
    <t>I2</t>
  </si>
  <si>
    <t>Infra Support mit Rufbereitschaft</t>
  </si>
  <si>
    <t>RMD</t>
  </si>
  <si>
    <t>Schuck, Andreas</t>
  </si>
  <si>
    <t>Elten GmbH</t>
  </si>
  <si>
    <t>temp. Inaktiv</t>
  </si>
  <si>
    <t>Eugen Feigin</t>
  </si>
  <si>
    <t>Martin Busse</t>
  </si>
  <si>
    <t>Sajjad Sarwar</t>
  </si>
  <si>
    <t>Marian Pascal Roth</t>
  </si>
  <si>
    <t>Hotline Team</t>
  </si>
  <si>
    <t>Know How</t>
  </si>
  <si>
    <t>EFE</t>
  </si>
  <si>
    <t>SSA</t>
  </si>
  <si>
    <t>Rest</t>
  </si>
  <si>
    <t>Y</t>
  </si>
  <si>
    <t>e.GO</t>
  </si>
  <si>
    <t>Projektart</t>
  </si>
  <si>
    <t>Nummer</t>
  </si>
  <si>
    <t>Projektbeschreibung</t>
  </si>
  <si>
    <t>Projektkürzel</t>
  </si>
  <si>
    <t>Kostenstelle</t>
  </si>
  <si>
    <t>PL/SA</t>
  </si>
  <si>
    <t>Information s. Confluence</t>
  </si>
  <si>
    <t>6472-</t>
  </si>
  <si>
    <t>STUTE Logistics (AG &amp; Co.) KG</t>
  </si>
  <si>
    <t>Wartung Airbus Laupheim</t>
  </si>
  <si>
    <t>ABLH21W</t>
  </si>
  <si>
    <t>Krticzka</t>
  </si>
  <si>
    <t>Wartung LLZ DaimlerChrysler HH</t>
  </si>
  <si>
    <t>ALMB21W</t>
  </si>
  <si>
    <t>6462-</t>
  </si>
  <si>
    <t>AXRO Bürokommunikation Distribution Import Export GmbH</t>
  </si>
  <si>
    <t>Wartung AXRO</t>
  </si>
  <si>
    <t>AXRO21W</t>
  </si>
  <si>
    <t>Mario Pojer</t>
  </si>
  <si>
    <t>Nikolay Zakharov/Frank Brockmann</t>
  </si>
  <si>
    <t>P:\AXRO\5_SysErstell\8_Gewaehr\2021</t>
  </si>
  <si>
    <t>STR Tank-Container-Reinigung GmbH</t>
  </si>
  <si>
    <t>PSIwms Wartung Bertschi, Schwarzeheide</t>
  </si>
  <si>
    <t>BERDS21W</t>
  </si>
  <si>
    <t>B + S GmbH</t>
  </si>
  <si>
    <t>Wartung B + S</t>
  </si>
  <si>
    <t>BUS21W</t>
  </si>
  <si>
    <t>Wiesner</t>
  </si>
  <si>
    <t>Ceva Logistics GmbH</t>
  </si>
  <si>
    <t>Wartung Ceva MWZ Hamburg</t>
  </si>
  <si>
    <t>CABHH21W</t>
  </si>
  <si>
    <t>P:\CVABHH\5_SysErstell\8_Gewaehr\Aufwandserfassung(CallCR)_CABHH.xlsm</t>
  </si>
  <si>
    <t>CEVA Logistics GmbH</t>
  </si>
  <si>
    <t>Wartung CEVA</t>
  </si>
  <si>
    <t>CEVA21W</t>
  </si>
  <si>
    <t>P:\CEVA\5_SysErstell\8_Gewaehr</t>
  </si>
  <si>
    <t>CS Parts Logistics GmbH</t>
  </si>
  <si>
    <t>Wartung CS Parts</t>
  </si>
  <si>
    <t>CLAS21W</t>
  </si>
  <si>
    <t>Matthias Rachor/Helmut Klein</t>
  </si>
  <si>
    <t>Deutsche Fußball-Bund e.V.</t>
  </si>
  <si>
    <t>Wartung DFB</t>
  </si>
  <si>
    <t>DFB21W</t>
  </si>
  <si>
    <t>Manuel Höfer, Oliver Fleckenstein</t>
  </si>
  <si>
    <t>Holger Billen/Thomas Schyschka</t>
  </si>
  <si>
    <t>PAI</t>
  </si>
  <si>
    <t>eGo Wartung</t>
  </si>
  <si>
    <t>EGO21W</t>
  </si>
  <si>
    <t>Stefan Stier</t>
  </si>
  <si>
    <t>P:\EGO\5_SysErstell\8_Gewaehr\ABRECHNUNG_EGO.lnk</t>
  </si>
  <si>
    <t>EHEIM GmbH &amp; Co. KG</t>
  </si>
  <si>
    <t>Wartung 2021</t>
  </si>
  <si>
    <t>EHEIM21W</t>
  </si>
  <si>
    <t>Martin Zoller?
Katja Hoffmann?</t>
  </si>
  <si>
    <t>P:\EHEIM\5_SysErstell\8_Gewaehr</t>
  </si>
  <si>
    <t>elobau GmbH &amp; Co. KG</t>
  </si>
  <si>
    <t>PSIwms Pflege 2021</t>
  </si>
  <si>
    <t>ELO21W</t>
  </si>
  <si>
    <t>P:\ELOBAU\5_SysErstell\8_Gewaehr\Aufwandserfassung(Call,CR)_ELOBAU.xlsm</t>
  </si>
  <si>
    <t xml:space="preserve">Wartung Elten </t>
  </si>
  <si>
    <t>ELTEN21W</t>
  </si>
  <si>
    <t>Fiege Logistik Stiftung &amp; Co. KG</t>
  </si>
  <si>
    <t xml:space="preserve">Wartung Fiege </t>
  </si>
  <si>
    <t>Frey &amp; Lau GmbH</t>
  </si>
  <si>
    <t>FUL21W</t>
  </si>
  <si>
    <t>Katja Hofmann</t>
  </si>
  <si>
    <t>Sabrina Nabernik</t>
  </si>
  <si>
    <t>P:\FUL\5_SysErstell\8_Gewaehr\Aufwandserfassung(Call,CR)_FUL_2021.xlsm</t>
  </si>
  <si>
    <t>Georg Fischer JRG</t>
  </si>
  <si>
    <t>Wartung Georg Fischer JRG</t>
  </si>
  <si>
    <t>GFJRG21W</t>
  </si>
  <si>
    <t>Frank Schmucker/Frank Brockmann</t>
  </si>
  <si>
    <t>Görtz Logistik GmbH</t>
  </si>
  <si>
    <t>Wartung Görtz</t>
  </si>
  <si>
    <t>GÖRTZ21W</t>
  </si>
  <si>
    <t>Honold LTS North GmbH</t>
  </si>
  <si>
    <t>Wartung Honold MWZ Bremen</t>
  </si>
  <si>
    <t>HABBR21W</t>
  </si>
  <si>
    <t>P:\HABBR\5_SysErstell\8_Gewaehr\Aufwandserfassung_Wartung_(CallCR)_HABBR.xlsm</t>
  </si>
  <si>
    <t>TGW Systems Integration</t>
  </si>
  <si>
    <t>Wartung HECO 2022</t>
  </si>
  <si>
    <t>HECO22W</t>
  </si>
  <si>
    <t>Herma GmbH</t>
  </si>
  <si>
    <t>Wartung Herma</t>
  </si>
  <si>
    <t>HERMA21W</t>
  </si>
  <si>
    <t>Wartung Hettich</t>
  </si>
  <si>
    <t>HETT21W</t>
  </si>
  <si>
    <t>Frank Schmucker/Melanie Bruns</t>
  </si>
  <si>
    <t>Huettemann GmbH</t>
  </si>
  <si>
    <t>Wartung Hüttemann</t>
  </si>
  <si>
    <t>HUET21W</t>
  </si>
  <si>
    <t>P:\HUET\Archiv-Erstprojekt\5_Syst_erstellung\8_Gewaehrl\ABRECHNUNG_WHUET.xls</t>
  </si>
  <si>
    <t>Alfred Kärcher GmbH &amp; Co. KG</t>
  </si>
  <si>
    <t>Wartung Kärcher</t>
  </si>
  <si>
    <t>KAER21W</t>
  </si>
  <si>
    <t>NN, Frank Schmucker</t>
  </si>
  <si>
    <t>Jan Bäumler</t>
  </si>
  <si>
    <t>P:\KAERWM\KAERWM\5_SysErstell\8_Gewaehr\Aufwandserfassung(CallCR)_KAERWM.xls</t>
  </si>
  <si>
    <t>PSI Automotive &amp; Industry</t>
  </si>
  <si>
    <t>Wartung KBK</t>
  </si>
  <si>
    <t>KBK21W</t>
  </si>
  <si>
    <t>Frank Schmucker/Melanie Bruns/Oliver Fleckenstein/Manuel Höfer/Udo Galle</t>
  </si>
  <si>
    <t>P:\KBK\5_SysErstell\8_Gewaehr\Aufwandserfassung(CallCR)_KBK.xlsm</t>
  </si>
  <si>
    <t>Wartung Klinikum Nürnberg</t>
  </si>
  <si>
    <t>KN21W</t>
  </si>
  <si>
    <t>LEITZ ACCO Brands</t>
  </si>
  <si>
    <t>Wartung Esselte Leitz</t>
  </si>
  <si>
    <t>LEITZ21W</t>
  </si>
  <si>
    <t>P:\LEITZ\5_SysErstell\8_Gewaehr\Aufwandserfassung(Call,CR)_LEITZ.xlsm</t>
  </si>
  <si>
    <t>Carl Mahr GmbH</t>
  </si>
  <si>
    <t xml:space="preserve">Wartung PSIwms Mahr </t>
  </si>
  <si>
    <t>MAHR21W</t>
  </si>
  <si>
    <t>P:\MAHR\5_SysErstell\8_Gewaehr\Archiv\Aufwandserfassung(Call,CR)_MAHR.xls</t>
  </si>
  <si>
    <t>Mister Spex GmbH</t>
  </si>
  <si>
    <t>Wartung Mister Spex</t>
  </si>
  <si>
    <t>MSX21W</t>
  </si>
  <si>
    <t>Oliver Fleckenstein, Manuel Höfer</t>
  </si>
  <si>
    <t>Holger Billen</t>
  </si>
  <si>
    <t>P:\Mister Spex\5_SysErstell\8_Gewaehr\Aufwandserfassung(CallCR)_MSX.xlsm</t>
  </si>
  <si>
    <t>MV WERFTEN Wismar GmbH</t>
  </si>
  <si>
    <t>PSIwms-Wartung MV Werften</t>
  </si>
  <si>
    <t>MVW21W</t>
  </si>
  <si>
    <t>Nosta Transport GmbH</t>
  </si>
  <si>
    <t>Wartung Nosta</t>
  </si>
  <si>
    <t>NOS21W</t>
  </si>
  <si>
    <t>Pressehaus Stuttgart Druck GmbH</t>
  </si>
  <si>
    <t>Wartung PHD</t>
  </si>
  <si>
    <t>PHD21W</t>
  </si>
  <si>
    <t>?</t>
  </si>
  <si>
    <t>REIFF Süddeutschland Reifen und KFZ-Technik GmbH</t>
  </si>
  <si>
    <t>Wartung REIFF</t>
  </si>
  <si>
    <t>REIFF21W</t>
  </si>
  <si>
    <t>RMD Logistics GmbH</t>
  </si>
  <si>
    <t>Wartung RMD (Software to Service)</t>
  </si>
  <si>
    <t>RMD21W</t>
  </si>
  <si>
    <t>Ghaffar</t>
  </si>
  <si>
    <t>Uwe Link/Wilfried Jany/Sarwar Sajad</t>
  </si>
  <si>
    <t>P:\RMD\RMD_(Basis+Precon)\5_SysErstell\8_Gewaehr\LOG_Aufwandserfassung(Call,CR)_RMD21W.xlsm</t>
  </si>
  <si>
    <t>Oerlikon Barmag</t>
  </si>
  <si>
    <t>Wartung Endkunde SASA</t>
  </si>
  <si>
    <t>SASA21W</t>
  </si>
  <si>
    <t xml:space="preserve">Martin Zoller </t>
  </si>
  <si>
    <t>P:\SASA\5_SysErstell\8_Gewaehr\Aufwandserfassung(CallCR)_SASA.xlsm</t>
  </si>
  <si>
    <t>Tchibo GmbH</t>
  </si>
  <si>
    <t>TCHIBO - Wartung</t>
  </si>
  <si>
    <t>TCHIB21W</t>
  </si>
  <si>
    <t>P:\Tchibo\5_SysErstell\8_Gewaehr\opt\ABRECHNUNG_Vorlage.xls</t>
  </si>
  <si>
    <t>TechnoCargo Logistik GmbH &amp; Co. KG</t>
  </si>
  <si>
    <t>Wartung PSIwms 2021 SLA Platin</t>
  </si>
  <si>
    <t>TCL21W</t>
  </si>
  <si>
    <t>P:\VGTCL\5_SysErstell\8_Gewaehr\VGTCL-Aufwandsabrechnung_PSI_TCL21A.lnk</t>
  </si>
  <si>
    <t>Volkswagen AG</t>
  </si>
  <si>
    <t>Wartung Volkswagen</t>
  </si>
  <si>
    <t>VW21W</t>
  </si>
  <si>
    <t>Wartung Wacker Neuson</t>
  </si>
  <si>
    <t>WACKN21W</t>
  </si>
  <si>
    <t>Weiss Chemie + Technik GmbH &amp; Co. KG</t>
  </si>
  <si>
    <t>Wartung Weiss Chemie</t>
  </si>
  <si>
    <t>WEISS21W</t>
  </si>
  <si>
    <t>Wartung HECO</t>
  </si>
  <si>
    <t>WHECO21</t>
  </si>
  <si>
    <t>WTL20</t>
  </si>
  <si>
    <t>Würth Elektronik GmbH &amp;Co. KG</t>
  </si>
  <si>
    <t>Wartung Würth Lyon</t>
  </si>
  <si>
    <t>WÜFLY21W</t>
  </si>
  <si>
    <t>Wartung Würth</t>
  </si>
  <si>
    <t>WÜRTH21W</t>
  </si>
  <si>
    <t>Friedrich Zufall GmbH &amp; Co. KG</t>
  </si>
  <si>
    <t>Wartung Zufall</t>
  </si>
  <si>
    <t>ZUFA21W</t>
  </si>
  <si>
    <t>https://confluence.psi.de/pages/viewpage.action?pageId=775487531</t>
  </si>
  <si>
    <t>https://confluence.psi.de/display/LOGMAIN/LOG%3AWartung+AB?preview=%2F11279372%2F30653302%2FEinf%C3%BChrung+Wartung+2018.pptx</t>
  </si>
  <si>
    <t>https://confluence.psi.de/display/LOGMAIN/HowTo+For+Hotline</t>
  </si>
  <si>
    <t>https://confluence.psi.de/pages/viewpage.action?pageId=555319475</t>
  </si>
  <si>
    <t>2021/2022</t>
  </si>
  <si>
    <t>P:\AXRO\3_KundenMgt\2_Vertrag\2_Vertraege\Rahmen_Wartung_Pflege_Vertrag</t>
  </si>
  <si>
    <t>P:\Bertschi\3_KundenMgt\2_Vertrag\2_Vertraege\PSIwms Wartung</t>
  </si>
  <si>
    <t>P:\ABUSLH\3_KundenMgt\2_Vertrag</t>
  </si>
  <si>
    <t>P:\CEVA\3_KundenMgt\2_Vertrag\1_Vertraege\Wartung</t>
  </si>
  <si>
    <t>P:\CLAS\3_KundenMgt\2_Vertrag\2_Vertraege\Wartung</t>
  </si>
  <si>
    <t>P:\DFB\3_KundenMgt\2_Vertrag\2_Vertraege\02_Pflege.Wartung</t>
  </si>
  <si>
    <t>P:\EGO\3_KundenMgt\2_Vertrag\5_Wartung</t>
  </si>
  <si>
    <t>P:\EHEIM\3_KundenMgt\2_Vertrag\2_Vertraege\Wartungsvertrag</t>
  </si>
  <si>
    <t>P:\ELOBAU\3_KundenMgt\2_Vertrag\2_Vertraege\08_Wartung</t>
  </si>
  <si>
    <t>P:\FUL\3_KundenMgt\2_Vertrag\4_Wartung</t>
  </si>
  <si>
    <t>P:\Georg Fischer\3_KundenMgt\2_Vertrag\2_Vertraege\Wartung</t>
  </si>
  <si>
    <t>P:\GÖRTZ\3_KundenMgt\2_Vertrag\2_Vertraege\Wartungsvertrag</t>
  </si>
  <si>
    <t>P:\HABBR\3_KundenMgt\2_Vertrag\2_Vertraege\LOG_Pflege-Wartung_Anlage4_OnPremiseHosting_HLTS-North_LOG6475-2021-02960_v0.1_2021-05-20.docx - Verknüpfung.lnk</t>
  </si>
  <si>
    <t>P:\HECO\3_KundenMgt\2_Vertrag\2_Vertraege\Wartungsvertrag</t>
  </si>
  <si>
    <t>P:\HERMA\3_KundenMgt\2_Vertrag\2_Vertraege\Wartungsvertrag</t>
  </si>
  <si>
    <t>P:\HETT\3_KundenMgt\2_Vertrag\2_Vertraege\Wartung</t>
  </si>
  <si>
    <t>P:\HUET\Archiv-Erstprojekt\3_Kund_mgmt\2_Vertrags_Unterl\Vertraege\Wartung</t>
  </si>
  <si>
    <t>P:\KAERWM\KAERWM\3_KundenMgt\2_Vertrag\2_Vertraege\Wartungsvertrag</t>
  </si>
  <si>
    <t>P:\KNN\3_KundenMgt\2_Vertrag\2_Vertraege\Wartungsvertrag</t>
  </si>
  <si>
    <t>P:\Mister Spex\3_KundenMgt\2_Vertrag\2_Vertraege\03 Wartungs_Pflegevertrag</t>
  </si>
  <si>
    <t>P:\MV Werften\3_KundenMgt\2_Vertrag\2_Vertraege\04_Pflegevertrag</t>
  </si>
  <si>
    <t>P:\PHD\3_KundenMgt\2_Vertrag\2_Vertraege\03_Wartungsvertrag neu</t>
  </si>
  <si>
    <t>P:\Reiff\3_KundenMgt\2_Vertrag\2_Vertraege\Wartung</t>
  </si>
  <si>
    <t>P:\Tchibo\3_KundenMgt\2_Vertrag\2_Vertraege\1.4_Wartung_ab_2016</t>
  </si>
  <si>
    <t>P:\VGTCL\3_KundenMgt\2_Vertrag\2_Vertraege\Wartungsvertrag</t>
  </si>
  <si>
    <t>P:\VW\3_KundenMgt\2_Vertrag\2_Vertraege\Wartungsvertrag</t>
  </si>
  <si>
    <t>Wartungsvertrag</t>
  </si>
  <si>
    <t>P:\WACKN\3_KundenMgt\2_Vertrag\2_Vertraege\03_PSIwms Wartung</t>
  </si>
  <si>
    <t>P:\WEISS_CHEMIE\3_KundenMgt\2_Vertrag\2_Vertraege\02_Wartungsvertrag</t>
  </si>
  <si>
    <t>P:\WUERTH\3_KundenMgt\2_Vertrag\2_Vertraege\Wartung</t>
  </si>
  <si>
    <t>P:\ZUFALL\3_KundenMgt\2_Vertrag\2_Vertraege\Wartung</t>
  </si>
  <si>
    <t>Pool Handy 1 +49 172 385 86 77</t>
  </si>
  <si>
    <t>ALMBJahrW</t>
  </si>
  <si>
    <t>AXROJahrW</t>
  </si>
  <si>
    <t>BERDSJahrW</t>
  </si>
  <si>
    <t>BUSJahrW</t>
  </si>
  <si>
    <t>CABHHJahrW</t>
  </si>
  <si>
    <t>CEVAJahrW</t>
  </si>
  <si>
    <t>CLASJahrW</t>
  </si>
  <si>
    <t>DFBJahrW</t>
  </si>
  <si>
    <t>EGOJahrW</t>
  </si>
  <si>
    <t>EHEIMJahrW</t>
  </si>
  <si>
    <t>ELOJahrW</t>
  </si>
  <si>
    <t>ELTENJahrW</t>
  </si>
  <si>
    <t>FIEGEJahrW</t>
  </si>
  <si>
    <t>FULJahrW</t>
  </si>
  <si>
    <t>GFJRGJahrW</t>
  </si>
  <si>
    <t>GÖRTZJahrW</t>
  </si>
  <si>
    <t>HABBRJahrW</t>
  </si>
  <si>
    <t>HECOJahrW</t>
  </si>
  <si>
    <t>HERMAJahrW</t>
  </si>
  <si>
    <t>HETTJahrW</t>
  </si>
  <si>
    <t>HUETJahrW</t>
  </si>
  <si>
    <t>KAERJahrW</t>
  </si>
  <si>
    <t>KBKJahrW</t>
  </si>
  <si>
    <t>KNJahrW</t>
  </si>
  <si>
    <t>LEITZJahrW</t>
  </si>
  <si>
    <t>MAHRJahrW</t>
  </si>
  <si>
    <t>MSXJahrW</t>
  </si>
  <si>
    <t>MVWJahrW</t>
  </si>
  <si>
    <t>NOSJahrW</t>
  </si>
  <si>
    <t>PHDJahrW</t>
  </si>
  <si>
    <t>REIFFJahrW</t>
  </si>
  <si>
    <t>RMDJahrW</t>
  </si>
  <si>
    <t>SASAJahrW</t>
  </si>
  <si>
    <t>TCHIBJahrW</t>
  </si>
  <si>
    <t>TCLJahrW</t>
  </si>
  <si>
    <t>Nikolay Zakharov/Manuel Höfer, Oliver Fleckenstein</t>
  </si>
  <si>
    <t>Nikolay Zakharov</t>
  </si>
  <si>
    <t>Lipp (interim)</t>
  </si>
  <si>
    <t>Andreas Schuck</t>
  </si>
  <si>
    <t>Irma Zorn</t>
  </si>
  <si>
    <t>Uwe Link/Wilfried Jany</t>
  </si>
  <si>
    <t>06021-509970-7</t>
  </si>
  <si>
    <t>06021-509970-0</t>
  </si>
  <si>
    <t>KW</t>
  </si>
  <si>
    <t>Start</t>
  </si>
  <si>
    <t>Summe</t>
  </si>
  <si>
    <t>Feiertage vorhanden</t>
  </si>
  <si>
    <t>Wartung</t>
  </si>
  <si>
    <t>INFRA Service 08:00 - 17:00   ---------&gt;</t>
  </si>
  <si>
    <t xml:space="preserve">         Zentrale WMS Hotline   ------------&gt;</t>
  </si>
  <si>
    <t>Klein, Helmut (ext.)</t>
  </si>
  <si>
    <t>Hans-Gorg Haury (ext.)</t>
  </si>
  <si>
    <t>Galle, Udo (ext.)</t>
  </si>
  <si>
    <t>Göbel, Udo (ext.)</t>
  </si>
  <si>
    <t>Umgeleitet auf CALL One</t>
  </si>
  <si>
    <t>Haury</t>
  </si>
  <si>
    <t>0171 8120 627 Wartung Handy Nr. 1</t>
  </si>
  <si>
    <t>Sarwar, Sajjad</t>
  </si>
  <si>
    <t>0173 2736 167</t>
  </si>
  <si>
    <t>0172 5655 299</t>
  </si>
  <si>
    <t>0160 9760 2138</t>
  </si>
  <si>
    <t>0174 1659 185</t>
  </si>
  <si>
    <t>Roth, Marian Pascal</t>
  </si>
  <si>
    <t>0162 7930 320</t>
  </si>
  <si>
    <t>SCHOEN</t>
  </si>
  <si>
    <t>Schoenberger</t>
  </si>
  <si>
    <t>Pilipp, Florian</t>
  </si>
  <si>
    <t>PM/T</t>
  </si>
  <si>
    <t xml:space="preserve">Schoenberger Germany Enterprises GmbH &amp; Co. KG </t>
  </si>
  <si>
    <t>Wartung Schoenberger</t>
  </si>
  <si>
    <t>SCHOE22W</t>
  </si>
  <si>
    <t>Pilipp</t>
  </si>
  <si>
    <t>Katja Hofmann/Oliver Fleckenstein</t>
  </si>
  <si>
    <t>Florian Pilipp</t>
  </si>
  <si>
    <t>P:\SCHOEN\5_SysErstell\8_Gewaehr\Aufwandserfassung(Call,CR)_Schoen_ab_04_2022.xlsm</t>
  </si>
  <si>
    <t>P:\SCHOEN\3_KundenMgt\2_Vertrag\2_Vertraege</t>
  </si>
  <si>
    <r>
      <t xml:space="preserve">bei Bedarf 
weitergeleitet auf 
</t>
    </r>
    <r>
      <rPr>
        <b/>
        <sz val="12"/>
        <rFont val="Arial"/>
        <family val="2"/>
      </rPr>
      <t xml:space="preserve">Wartungshandy 2
Aktuell bei 
</t>
    </r>
    <r>
      <rPr>
        <sz val="10"/>
        <rFont val="Arial"/>
        <family val="2"/>
      </rPr>
      <t>Dieses Gerät hat der 
'zweite Mann' in der Tasche
Es wird tageweise vom 
Wartungshandy 1 aus umgeleitet</t>
    </r>
  </si>
  <si>
    <t>STUTE Logistics (AG &amp; Co.) KG, neu: Kühne und Nagel</t>
  </si>
  <si>
    <t>FIEGE - Zalando</t>
  </si>
  <si>
    <t>DE4XA</t>
  </si>
  <si>
    <t>DEEFA</t>
  </si>
  <si>
    <t>DEBWA</t>
  </si>
  <si>
    <t>DEBLA</t>
  </si>
  <si>
    <t>DENEA</t>
  </si>
  <si>
    <t>Ende</t>
  </si>
  <si>
    <t>Donnerstag</t>
  </si>
  <si>
    <t>Freitag</t>
  </si>
  <si>
    <t>Samstag</t>
  </si>
  <si>
    <t>Sonntag</t>
  </si>
  <si>
    <t>Montag</t>
  </si>
  <si>
    <t>Dienstag</t>
  </si>
  <si>
    <t>Mittwoch</t>
  </si>
  <si>
    <t>Fiege zum Black Friday</t>
  </si>
  <si>
    <t>Elten</t>
  </si>
  <si>
    <t>FIEGE - Novartis</t>
  </si>
  <si>
    <t>FIEGE23W</t>
  </si>
  <si>
    <t>P:\FIEGE\Standortübergreifend\GIT\5_SysErstell\8_Gewaehr\Aufwandserfassung(Call,CR)_FIEGE.xlsm</t>
  </si>
  <si>
    <t>Pollakowski</t>
  </si>
  <si>
    <t>Name</t>
  </si>
  <si>
    <t>Faktor</t>
  </si>
  <si>
    <t>Yves Windisch</t>
  </si>
  <si>
    <t>YW</t>
  </si>
  <si>
    <t>Punkte mit Faktor</t>
  </si>
  <si>
    <t>Punkte faktorbasiert</t>
  </si>
  <si>
    <t>Jens Hufnagel</t>
  </si>
  <si>
    <t>Jessica Schäfer</t>
  </si>
  <si>
    <t>Decker, Tristan</t>
  </si>
  <si>
    <t>+49 162 2074527</t>
  </si>
  <si>
    <t>Feigin, Eugen</t>
  </si>
  <si>
    <t>Hufnagel, Jens</t>
  </si>
  <si>
    <t>Kazenov, Natalie</t>
  </si>
  <si>
    <t>Schäfer, Jessica</t>
  </si>
  <si>
    <t>Streibel, Hans</t>
  </si>
  <si>
    <t>Windisch, Yves</t>
  </si>
  <si>
    <t>Anne Eich</t>
  </si>
  <si>
    <t>Betriebszugehörigkeit/Start mit Wartung</t>
  </si>
  <si>
    <t>Einstieg in die Wartung</t>
  </si>
  <si>
    <t>Wartung LLZ DaimlerChrysler HH ( ehem. DCHH)</t>
  </si>
  <si>
    <r>
      <t xml:space="preserve">Braukhoff, Jens </t>
    </r>
    <r>
      <rPr>
        <b/>
        <sz val="11"/>
        <color rgb="FFFF0000"/>
        <rFont val="Arial"/>
        <family val="2"/>
      </rPr>
      <t>(ausgeschieden)</t>
    </r>
  </si>
  <si>
    <t>VCE Kontakt</t>
  </si>
  <si>
    <t>Marvin Wepner</t>
  </si>
  <si>
    <t>+49 160 59 354 59</t>
  </si>
  <si>
    <r>
      <t>0231</t>
    </r>
    <r>
      <rPr>
        <sz val="10"/>
        <color rgb="FF1F2329"/>
        <rFont val="Consolas"/>
        <family val="3"/>
      </rPr>
      <t>/</t>
    </r>
    <r>
      <rPr>
        <sz val="10"/>
        <rFont val="Consolas"/>
        <family val="3"/>
      </rPr>
      <t>9750600</t>
    </r>
  </si>
  <si>
    <t xml:space="preserve">VCE Zentrale: </t>
  </si>
  <si>
    <t>Offizielle an den Kunden weiterzugebende Telefonnummer</t>
  </si>
  <si>
    <t>Nur zur internen Verwendung</t>
  </si>
  <si>
    <t>Diese Rufnummer ist nur PSI intern zu nutzen</t>
  </si>
  <si>
    <t xml:space="preserve">di </t>
  </si>
  <si>
    <t xml:space="preserve">do </t>
  </si>
  <si>
    <t>GoLive Hypercare LGIHP</t>
  </si>
  <si>
    <t>Rufbereitschaft 2025</t>
  </si>
  <si>
    <t>Feiertage 2025</t>
  </si>
  <si>
    <t>BERLIN</t>
  </si>
  <si>
    <t>JT</t>
  </si>
  <si>
    <t>WF</t>
  </si>
  <si>
    <t>06021-509970-1 (Call One Nummer)</t>
  </si>
  <si>
    <t>0231 - 176 33 102</t>
  </si>
  <si>
    <t>IT Helpdesk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</si>
</sst>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m"/>
    <numFmt numFmtId="165" formatCode="0.0?\ &quot;h&quot;"/>
    <numFmt numFmtId="166" formatCode="00\:\-"/>
    <numFmt numFmtId="167" formatCode="d/m/yy;@"/>
    <numFmt numFmtId="168" formatCode="dd"/>
    <numFmt numFmtId="169" formatCode="dd/\ mm/"/>
    <numFmt numFmtId="170" formatCode="d"/>
  </numFmts>
  <fonts count="62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20"/>
      <color indexed="56"/>
      <name val="Arial"/>
      <family val="2"/>
    </font>
    <font>
      <b/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1"/>
      <name val="Arial"/>
      <family val="2"/>
    </font>
    <font>
      <b/>
      <u/>
      <sz val="1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55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b/>
      <sz val="20"/>
      <color indexed="56"/>
      <name val="Arial"/>
      <family val="2"/>
    </font>
    <font>
      <b/>
      <sz val="12"/>
      <name val="Arial"/>
      <family val="2"/>
    </font>
    <font>
      <sz val="12"/>
      <color theme="4" tint="-0.249977111117893"/>
      <name val="Arial"/>
      <family val="2"/>
    </font>
    <font>
      <sz val="12"/>
      <name val="Arial"/>
      <family val="2"/>
    </font>
    <font>
      <sz val="11"/>
      <color rgb="FFFF0000"/>
      <name val="Arial"/>
      <family val="2"/>
    </font>
    <font>
      <b/>
      <u/>
      <sz val="12"/>
      <name val="Arial"/>
      <family val="2"/>
    </font>
    <font>
      <b/>
      <sz val="12"/>
      <color theme="4" tint="-0.249977111117893"/>
      <name val="Arial"/>
      <family val="2"/>
    </font>
    <font>
      <b/>
      <sz val="13"/>
      <color theme="0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  <font>
      <b/>
      <sz val="2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name val="Arial"/>
      <family val="2"/>
    </font>
    <font>
      <b/>
      <sz val="11"/>
      <color rgb="FFFF0000"/>
      <name val="Arial"/>
      <family val="2"/>
    </font>
    <font>
      <b/>
      <strike/>
      <sz val="11"/>
      <name val="Arial"/>
      <family val="2"/>
    </font>
    <font>
      <b/>
      <sz val="14"/>
      <color rgb="FFFF0000"/>
      <name val="Arial"/>
      <family val="2"/>
    </font>
    <font>
      <u/>
      <sz val="10"/>
      <color indexed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trike/>
      <sz val="9"/>
      <color indexed="81"/>
      <name val="Tahoma"/>
      <family val="2"/>
    </font>
    <font>
      <sz val="10"/>
      <color rgb="FFFF0000"/>
      <name val="Verdana"/>
      <family val="2"/>
    </font>
    <font>
      <b/>
      <sz val="18"/>
      <color theme="2" tint="-0.499984740745262"/>
      <name val="Arial"/>
      <family val="2"/>
    </font>
    <font>
      <b/>
      <sz val="16"/>
      <color theme="2" tint="-0.499984740745262"/>
      <name val="Arial"/>
      <family val="2"/>
    </font>
    <font>
      <u/>
      <sz val="12"/>
      <name val="Arial"/>
      <family val="2"/>
    </font>
    <font>
      <u/>
      <sz val="12"/>
      <color theme="10"/>
      <name val="Arial"/>
      <family val="2"/>
    </font>
    <font>
      <b/>
      <sz val="28"/>
      <name val="Arial"/>
      <family val="2"/>
    </font>
    <font>
      <sz val="14"/>
      <name val="Arial"/>
      <family val="2"/>
    </font>
    <font>
      <sz val="16"/>
      <name val="Arial"/>
      <family val="2"/>
    </font>
    <font>
      <u/>
      <sz val="16"/>
      <color theme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trike/>
      <sz val="11"/>
      <color theme="5"/>
      <name val="Arial"/>
      <family val="2"/>
    </font>
    <font>
      <b/>
      <strike/>
      <sz val="14"/>
      <color rgb="FFFF0000"/>
      <name val="Cambria"/>
      <family val="1"/>
    </font>
    <font>
      <strike/>
      <sz val="10"/>
      <name val="Cambria"/>
      <family val="1"/>
    </font>
    <font>
      <strike/>
      <sz val="16"/>
      <color rgb="FF000000"/>
      <name val="Cambria"/>
      <family val="1"/>
    </font>
    <font>
      <sz val="10"/>
      <name val="Consolas"/>
      <family val="3"/>
    </font>
    <font>
      <sz val="10"/>
      <color rgb="FF1F2329"/>
      <name val="Consolas"/>
      <family val="3"/>
    </font>
    <font>
      <u/>
      <sz val="11"/>
      <name val="Arial"/>
      <family val="2"/>
    </font>
    <font>
      <b/>
      <sz val="14"/>
      <color theme="4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4"/>
      </right>
      <top style="medium">
        <color indexed="64"/>
      </top>
      <bottom/>
      <diagonal/>
    </border>
    <border>
      <left style="medium">
        <color theme="4"/>
      </left>
      <right style="thin">
        <color theme="4"/>
      </right>
      <top style="medium">
        <color indexed="64"/>
      </top>
      <bottom/>
      <diagonal/>
    </border>
    <border>
      <left style="medium">
        <color theme="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4"/>
      </left>
      <right style="thin">
        <color theme="4"/>
      </right>
      <top/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4"/>
      </right>
      <top style="medium">
        <color indexed="64"/>
      </top>
      <bottom/>
      <diagonal/>
    </border>
    <border>
      <left style="medium">
        <color indexed="64"/>
      </left>
      <right style="medium">
        <color theme="4"/>
      </right>
      <top/>
      <bottom style="medium">
        <color indexed="64"/>
      </bottom>
      <diagonal/>
    </border>
    <border>
      <left style="medium">
        <color theme="4"/>
      </left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 style="thin">
        <color theme="4"/>
      </right>
      <top/>
      <bottom style="medium">
        <color indexed="64"/>
      </bottom>
      <diagonal/>
    </border>
    <border>
      <left style="medium">
        <color theme="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</cellStyleXfs>
  <cellXfs count="466">
    <xf numFmtId="0" fontId="0" fillId="0" borderId="0" xfId="0"/>
    <xf numFmtId="0" fontId="3" fillId="4" borderId="0" xfId="0" applyFont="1" applyFill="1"/>
    <xf numFmtId="0" fontId="6" fillId="0" borderId="0" xfId="0" applyFont="1"/>
    <xf numFmtId="0" fontId="2" fillId="4" borderId="1" xfId="0" applyFont="1" applyFill="1" applyBorder="1" applyAlignment="1"/>
    <xf numFmtId="0" fontId="4" fillId="6" borderId="3" xfId="0" applyFont="1" applyFill="1" applyBorder="1" applyAlignment="1">
      <alignment horizontal="right" vertical="center"/>
    </xf>
    <xf numFmtId="0" fontId="8" fillId="4" borderId="0" xfId="0" applyFont="1" applyFill="1" applyBorder="1" applyProtection="1"/>
    <xf numFmtId="0" fontId="5" fillId="6" borderId="3" xfId="0" applyFont="1" applyFill="1" applyBorder="1" applyAlignment="1">
      <alignment horizontal="right" vertical="center" indent="1"/>
    </xf>
    <xf numFmtId="0" fontId="2" fillId="4" borderId="2" xfId="0" applyFont="1" applyFill="1" applyBorder="1" applyAlignment="1" applyProtection="1">
      <alignment vertical="center"/>
      <protection locked="0"/>
    </xf>
    <xf numFmtId="0" fontId="1" fillId="0" borderId="0" xfId="0" applyFont="1" applyBorder="1" applyAlignment="1">
      <alignment vertical="top"/>
    </xf>
    <xf numFmtId="0" fontId="12" fillId="4" borderId="7" xfId="0" applyFont="1" applyFill="1" applyBorder="1"/>
    <xf numFmtId="0" fontId="3" fillId="8" borderId="8" xfId="0" applyFont="1" applyFill="1" applyBorder="1"/>
    <xf numFmtId="0" fontId="3" fillId="7" borderId="8" xfId="0" applyFont="1" applyFill="1" applyBorder="1"/>
    <xf numFmtId="0" fontId="5" fillId="6" borderId="6" xfId="0" applyFont="1" applyFill="1" applyBorder="1" applyAlignment="1">
      <alignment horizontal="left" vertical="center" wrapText="1"/>
    </xf>
    <xf numFmtId="0" fontId="14" fillId="0" borderId="0" xfId="0" applyFont="1"/>
    <xf numFmtId="14" fontId="1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/>
    <xf numFmtId="0" fontId="0" fillId="0" borderId="0" xfId="0" applyFill="1"/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3" fillId="0" borderId="0" xfId="0" applyFont="1"/>
    <xf numFmtId="0" fontId="0" fillId="0" borderId="0" xfId="0" applyFont="1" applyFill="1" applyBorder="1"/>
    <xf numFmtId="165" fontId="0" fillId="0" borderId="0" xfId="0" applyNumberFormat="1" applyAlignment="1"/>
    <xf numFmtId="0" fontId="16" fillId="0" borderId="0" xfId="0" applyFont="1"/>
    <xf numFmtId="0" fontId="0" fillId="0" borderId="0" xfId="0" applyFill="1" applyBorder="1" applyAlignment="1">
      <alignment horizontal="left"/>
    </xf>
    <xf numFmtId="46" fontId="0" fillId="0" borderId="0" xfId="0" applyNumberFormat="1"/>
    <xf numFmtId="0" fontId="12" fillId="4" borderId="0" xfId="0" applyFont="1" applyFill="1" applyBorder="1"/>
    <xf numFmtId="0" fontId="12" fillId="4" borderId="26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4" borderId="30" xfId="0" applyFont="1" applyFill="1" applyBorder="1"/>
    <xf numFmtId="0" fontId="3" fillId="4" borderId="31" xfId="0" applyFont="1" applyFill="1" applyBorder="1"/>
    <xf numFmtId="14" fontId="0" fillId="0" borderId="10" xfId="0" applyNumberFormat="1" applyFill="1" applyBorder="1"/>
    <xf numFmtId="0" fontId="3" fillId="0" borderId="0" xfId="0" applyFont="1" applyFill="1" applyBorder="1"/>
    <xf numFmtId="0" fontId="3" fillId="4" borderId="32" xfId="0" applyFont="1" applyFill="1" applyBorder="1"/>
    <xf numFmtId="14" fontId="0" fillId="0" borderId="29" xfId="0" applyNumberFormat="1" applyFill="1" applyBorder="1"/>
    <xf numFmtId="0" fontId="0" fillId="0" borderId="30" xfId="0" applyFill="1" applyBorder="1"/>
    <xf numFmtId="0" fontId="3" fillId="0" borderId="30" xfId="0" applyFont="1" applyFill="1" applyBorder="1"/>
    <xf numFmtId="0" fontId="2" fillId="0" borderId="0" xfId="0" applyFont="1" applyFill="1" applyBorder="1" applyAlignment="1">
      <alignment horizontal="left"/>
    </xf>
    <xf numFmtId="14" fontId="1" fillId="0" borderId="0" xfId="0" applyNumberFormat="1" applyFont="1"/>
    <xf numFmtId="165" fontId="0" fillId="0" borderId="0" xfId="0" applyNumberFormat="1" applyBorder="1" applyAlignment="1"/>
    <xf numFmtId="0" fontId="22" fillId="4" borderId="0" xfId="0" applyFont="1" applyFill="1" applyAlignment="1" applyProtection="1">
      <alignment vertical="center"/>
    </xf>
    <xf numFmtId="0" fontId="10" fillId="0" borderId="10" xfId="0" applyFont="1" applyFill="1" applyBorder="1"/>
    <xf numFmtId="0" fontId="15" fillId="0" borderId="0" xfId="0" applyFont="1"/>
    <xf numFmtId="0" fontId="5" fillId="3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/>
    <xf numFmtId="0" fontId="5" fillId="6" borderId="40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/>
    <xf numFmtId="0" fontId="5" fillId="6" borderId="38" xfId="0" applyFont="1" applyFill="1" applyBorder="1" applyAlignment="1">
      <alignment horizontal="left" vertical="center" wrapText="1"/>
    </xf>
    <xf numFmtId="0" fontId="2" fillId="2" borderId="42" xfId="0" applyFont="1" applyFill="1" applyBorder="1" applyAlignment="1"/>
    <xf numFmtId="0" fontId="2" fillId="2" borderId="42" xfId="0" applyFont="1" applyFill="1" applyBorder="1"/>
    <xf numFmtId="0" fontId="5" fillId="3" borderId="40" xfId="0" applyFont="1" applyFill="1" applyBorder="1" applyAlignment="1">
      <alignment horizontal="left" vertical="center" wrapText="1"/>
    </xf>
    <xf numFmtId="0" fontId="2" fillId="4" borderId="30" xfId="0" applyFont="1" applyFill="1" applyBorder="1" applyAlignment="1" applyProtection="1">
      <alignment vertical="center"/>
      <protection locked="0"/>
    </xf>
    <xf numFmtId="0" fontId="2" fillId="2" borderId="31" xfId="0" applyFont="1" applyFill="1" applyBorder="1" applyAlignment="1"/>
    <xf numFmtId="0" fontId="2" fillId="4" borderId="2" xfId="0" applyFont="1" applyFill="1" applyBorder="1" applyAlignment="1" applyProtection="1">
      <alignment horizontal="left" vertical="center"/>
      <protection locked="0"/>
    </xf>
    <xf numFmtId="0" fontId="2" fillId="4" borderId="30" xfId="0" applyFont="1" applyFill="1" applyBorder="1" applyAlignment="1" applyProtection="1">
      <alignment horizontal="left" vertical="center"/>
      <protection locked="0"/>
    </xf>
    <xf numFmtId="0" fontId="13" fillId="4" borderId="32" xfId="0" applyFont="1" applyFill="1" applyBorder="1"/>
    <xf numFmtId="0" fontId="13" fillId="4" borderId="0" xfId="0" applyFont="1" applyFill="1" applyBorder="1"/>
    <xf numFmtId="166" fontId="9" fillId="5" borderId="36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5" fontId="3" fillId="0" borderId="20" xfId="0" applyNumberFormat="1" applyFont="1" applyBorder="1" applyAlignme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5" fontId="3" fillId="0" borderId="22" xfId="0" applyNumberFormat="1" applyFont="1" applyBorder="1" applyAlignment="1"/>
    <xf numFmtId="0" fontId="3" fillId="0" borderId="13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165" fontId="3" fillId="0" borderId="25" xfId="0" applyNumberFormat="1" applyFont="1" applyBorder="1" applyAlignment="1"/>
    <xf numFmtId="0" fontId="3" fillId="0" borderId="0" xfId="0" applyFont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/>
    <xf numFmtId="0" fontId="8" fillId="7" borderId="9" xfId="0" applyFont="1" applyFill="1" applyBorder="1" applyAlignment="1">
      <alignment horizontal="center" vertical="center"/>
    </xf>
    <xf numFmtId="0" fontId="13" fillId="0" borderId="0" xfId="0" applyFont="1" applyBorder="1"/>
    <xf numFmtId="0" fontId="23" fillId="0" borderId="0" xfId="0" applyFont="1"/>
    <xf numFmtId="0" fontId="24" fillId="0" borderId="18" xfId="0" applyFont="1" applyFill="1" applyBorder="1"/>
    <xf numFmtId="0" fontId="24" fillId="0" borderId="18" xfId="0" applyFont="1" applyBorder="1"/>
    <xf numFmtId="0" fontId="24" fillId="0" borderId="21" xfId="0" applyFont="1" applyFill="1" applyBorder="1"/>
    <xf numFmtId="0" fontId="24" fillId="0" borderId="21" xfId="0" applyFont="1" applyBorder="1"/>
    <xf numFmtId="166" fontId="9" fillId="5" borderId="11" xfId="0" applyNumberFormat="1" applyFont="1" applyFill="1" applyBorder="1" applyAlignment="1">
      <alignment horizontal="center"/>
    </xf>
    <xf numFmtId="166" fontId="9" fillId="5" borderId="12" xfId="0" applyNumberFormat="1" applyFont="1" applyFill="1" applyBorder="1" applyAlignment="1">
      <alignment horizontal="center"/>
    </xf>
    <xf numFmtId="0" fontId="5" fillId="6" borderId="46" xfId="0" applyFont="1" applyFill="1" applyBorder="1" applyAlignment="1">
      <alignment horizontal="right" vertical="center"/>
    </xf>
    <xf numFmtId="0" fontId="8" fillId="12" borderId="9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right" vertical="center"/>
    </xf>
    <xf numFmtId="166" fontId="9" fillId="5" borderId="34" xfId="0" applyNumberFormat="1" applyFont="1" applyFill="1" applyBorder="1" applyAlignment="1">
      <alignment horizontal="center"/>
    </xf>
    <xf numFmtId="166" fontId="9" fillId="5" borderId="47" xfId="0" applyNumberFormat="1" applyFont="1" applyFill="1" applyBorder="1" applyAlignment="1">
      <alignment horizontal="center"/>
    </xf>
    <xf numFmtId="166" fontId="9" fillId="5" borderId="48" xfId="0" applyNumberFormat="1" applyFont="1" applyFill="1" applyBorder="1" applyAlignment="1">
      <alignment horizontal="center"/>
    </xf>
    <xf numFmtId="0" fontId="27" fillId="0" borderId="0" xfId="0" applyFont="1"/>
    <xf numFmtId="165" fontId="25" fillId="0" borderId="20" xfId="0" applyNumberFormat="1" applyFont="1" applyBorder="1" applyAlignment="1"/>
    <xf numFmtId="165" fontId="25" fillId="0" borderId="25" xfId="0" applyNumberFormat="1" applyFont="1" applyBorder="1" applyAlignment="1"/>
    <xf numFmtId="0" fontId="28" fillId="5" borderId="11" xfId="0" applyFont="1" applyFill="1" applyBorder="1"/>
    <xf numFmtId="0" fontId="28" fillId="5" borderId="12" xfId="0" applyFont="1" applyFill="1" applyBorder="1"/>
    <xf numFmtId="166" fontId="28" fillId="5" borderId="36" xfId="0" applyNumberFormat="1" applyFont="1" applyFill="1" applyBorder="1" applyAlignment="1">
      <alignment horizontal="center"/>
    </xf>
    <xf numFmtId="166" fontId="28" fillId="5" borderId="37" xfId="0" applyNumberFormat="1" applyFont="1" applyFill="1" applyBorder="1" applyAlignment="1">
      <alignment horizontal="center"/>
    </xf>
    <xf numFmtId="165" fontId="28" fillId="5" borderId="7" xfId="0" applyNumberFormat="1" applyFont="1" applyFill="1" applyBorder="1" applyAlignment="1">
      <alignment wrapText="1"/>
    </xf>
    <xf numFmtId="0" fontId="24" fillId="0" borderId="23" xfId="0" applyFont="1" applyFill="1" applyBorder="1"/>
    <xf numFmtId="0" fontId="24" fillId="0" borderId="0" xfId="0" applyFont="1" applyFill="1" applyBorder="1"/>
    <xf numFmtId="0" fontId="24" fillId="0" borderId="0" xfId="0" applyFont="1" applyBorder="1"/>
    <xf numFmtId="0" fontId="29" fillId="0" borderId="0" xfId="0" applyFont="1" applyFill="1" applyBorder="1" applyAlignment="1">
      <alignment vertical="center" wrapText="1"/>
    </xf>
    <xf numFmtId="14" fontId="1" fillId="4" borderId="0" xfId="0" applyNumberFormat="1" applyFont="1" applyFill="1" applyBorder="1" applyAlignment="1" applyProtection="1">
      <alignment horizontal="left"/>
    </xf>
    <xf numFmtId="0" fontId="30" fillId="0" borderId="0" xfId="0" applyFont="1" applyBorder="1"/>
    <xf numFmtId="0" fontId="13" fillId="0" borderId="0" xfId="0" applyFont="1" applyFill="1" applyBorder="1"/>
    <xf numFmtId="0" fontId="3" fillId="0" borderId="49" xfId="0" applyFont="1" applyFill="1" applyBorder="1" applyAlignment="1">
      <alignment horizontal="center"/>
    </xf>
    <xf numFmtId="0" fontId="3" fillId="0" borderId="50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1" fillId="0" borderId="0" xfId="1" applyBorder="1" applyAlignment="1" applyProtection="1"/>
    <xf numFmtId="14" fontId="2" fillId="0" borderId="0" xfId="0" applyNumberFormat="1" applyFont="1"/>
    <xf numFmtId="0" fontId="0" fillId="0" borderId="9" xfId="0" applyBorder="1" applyAlignment="1">
      <alignment textRotation="75"/>
    </xf>
    <xf numFmtId="0" fontId="0" fillId="0" borderId="0" xfId="0" applyAlignment="1">
      <alignment textRotation="75"/>
    </xf>
    <xf numFmtId="14" fontId="2" fillId="0" borderId="0" xfId="0" applyNumberFormat="1" applyFont="1" applyAlignment="1">
      <alignment horizontal="left"/>
    </xf>
    <xf numFmtId="0" fontId="32" fillId="0" borderId="0" xfId="0" applyFont="1"/>
    <xf numFmtId="0" fontId="34" fillId="0" borderId="0" xfId="0" applyFont="1"/>
    <xf numFmtId="0" fontId="3" fillId="0" borderId="55" xfId="0" applyFont="1" applyBorder="1" applyAlignment="1">
      <alignment horizontal="center"/>
    </xf>
    <xf numFmtId="0" fontId="33" fillId="0" borderId="0" xfId="0" applyFont="1"/>
    <xf numFmtId="0" fontId="0" fillId="0" borderId="9" xfId="0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4" borderId="60" xfId="0" applyFont="1" applyFill="1" applyBorder="1" applyAlignment="1"/>
    <xf numFmtId="0" fontId="2" fillId="4" borderId="0" xfId="0" applyFont="1" applyFill="1" applyBorder="1" applyAlignment="1" applyProtection="1">
      <alignment vertical="center"/>
      <protection locked="0"/>
    </xf>
    <xf numFmtId="14" fontId="26" fillId="0" borderId="0" xfId="0" applyNumberFormat="1" applyFont="1"/>
    <xf numFmtId="0" fontId="2" fillId="2" borderId="32" xfId="0" applyFont="1" applyFill="1" applyBorder="1" applyAlignment="1"/>
    <xf numFmtId="0" fontId="5" fillId="3" borderId="10" xfId="0" applyFont="1" applyFill="1" applyBorder="1" applyAlignment="1">
      <alignment horizontal="left" vertical="center" wrapText="1"/>
    </xf>
    <xf numFmtId="0" fontId="2" fillId="4" borderId="61" xfId="0" applyFont="1" applyFill="1" applyBorder="1" applyAlignment="1" applyProtection="1">
      <alignment vertical="center"/>
      <protection locked="0"/>
    </xf>
    <xf numFmtId="0" fontId="2" fillId="2" borderId="62" xfId="0" applyFont="1" applyFill="1" applyBorder="1" applyAlignment="1"/>
    <xf numFmtId="0" fontId="3" fillId="0" borderId="0" xfId="0" applyFont="1" applyAlignment="1">
      <alignment horizontal="left"/>
    </xf>
    <xf numFmtId="16" fontId="34" fillId="0" borderId="0" xfId="0" quotePrefix="1" applyNumberFormat="1" applyFont="1"/>
    <xf numFmtId="0" fontId="3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" fontId="34" fillId="0" borderId="0" xfId="0" applyNumberFormat="1" applyFont="1" applyAlignment="1">
      <alignment horizontal="left"/>
    </xf>
    <xf numFmtId="0" fontId="8" fillId="4" borderId="0" xfId="0" applyFont="1" applyFill="1"/>
    <xf numFmtId="0" fontId="4" fillId="6" borderId="5" xfId="0" applyFont="1" applyFill="1" applyBorder="1" applyAlignment="1">
      <alignment horizontal="right" vertical="center" indent="1"/>
    </xf>
    <xf numFmtId="0" fontId="7" fillId="4" borderId="0" xfId="0" applyFont="1" applyFill="1" applyBorder="1" applyAlignment="1" applyProtection="1">
      <alignment vertical="center"/>
    </xf>
    <xf numFmtId="0" fontId="3" fillId="4" borderId="0" xfId="0" applyFont="1" applyFill="1" applyBorder="1"/>
    <xf numFmtId="0" fontId="0" fillId="11" borderId="9" xfId="0" applyFill="1" applyBorder="1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31" fillId="0" borderId="0" xfId="0" applyFont="1" applyBorder="1"/>
    <xf numFmtId="0" fontId="35" fillId="11" borderId="9" xfId="0" applyFont="1" applyFill="1" applyBorder="1" applyAlignment="1">
      <alignment horizontal="center"/>
    </xf>
    <xf numFmtId="0" fontId="37" fillId="11" borderId="6" xfId="0" applyFont="1" applyFill="1" applyBorder="1" applyAlignment="1">
      <alignment horizontal="left" vertical="center" wrapText="1"/>
    </xf>
    <xf numFmtId="0" fontId="8" fillId="8" borderId="9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0" fillId="9" borderId="0" xfId="0" applyFill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/>
    <xf numFmtId="0" fontId="2" fillId="2" borderId="41" xfId="0" quotePrefix="1" applyFont="1" applyFill="1" applyBorder="1" applyAlignment="1"/>
    <xf numFmtId="0" fontId="5" fillId="3" borderId="6" xfId="0" applyFont="1" applyFill="1" applyBorder="1" applyAlignment="1">
      <alignment horizontal="left" textRotation="90" wrapText="1"/>
    </xf>
    <xf numFmtId="0" fontId="3" fillId="0" borderId="0" xfId="0" applyFont="1" applyAlignment="1">
      <alignment horizontal="left"/>
    </xf>
    <xf numFmtId="165" fontId="25" fillId="0" borderId="20" xfId="0" applyNumberFormat="1" applyFont="1" applyBorder="1" applyAlignment="1">
      <alignment horizontal="right"/>
    </xf>
    <xf numFmtId="0" fontId="1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5" fillId="0" borderId="0" xfId="0" applyFont="1" applyAlignment="1">
      <alignment vertical="top"/>
    </xf>
    <xf numFmtId="0" fontId="3" fillId="0" borderId="0" xfId="0" quotePrefix="1" applyFont="1" applyFill="1" applyBorder="1"/>
    <xf numFmtId="0" fontId="3" fillId="0" borderId="0" xfId="0" applyFont="1" applyAlignment="1">
      <alignment horizontal="left"/>
    </xf>
    <xf numFmtId="16" fontId="34" fillId="0" borderId="0" xfId="0" applyNumberFormat="1" applyFont="1" applyAlignment="1">
      <alignment horizontal="left" vertical="top"/>
    </xf>
    <xf numFmtId="0" fontId="34" fillId="0" borderId="0" xfId="0" applyFont="1" applyAlignment="1">
      <alignment horizontal="left" vertical="top"/>
    </xf>
    <xf numFmtId="20" fontId="34" fillId="0" borderId="0" xfId="0" quotePrefix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6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0" fontId="0" fillId="0" borderId="56" xfId="0" applyBorder="1" applyAlignment="1"/>
    <xf numFmtId="0" fontId="0" fillId="0" borderId="56" xfId="0" applyBorder="1" applyAlignment="1">
      <alignment horizontal="center" vertical="center" wrapText="1"/>
    </xf>
    <xf numFmtId="0" fontId="3" fillId="0" borderId="63" xfId="0" applyFont="1" applyBorder="1" applyAlignment="1">
      <alignment horizontal="center"/>
    </xf>
    <xf numFmtId="0" fontId="29" fillId="0" borderId="56" xfId="0" applyFont="1" applyFill="1" applyBorder="1" applyAlignment="1">
      <alignment horizontal="center" vertical="center" wrapText="1"/>
    </xf>
    <xf numFmtId="0" fontId="3" fillId="13" borderId="8" xfId="0" applyFont="1" applyFill="1" applyBorder="1"/>
    <xf numFmtId="0" fontId="4" fillId="6" borderId="5" xfId="0" applyFont="1" applyFill="1" applyBorder="1" applyAlignment="1">
      <alignment horizontal="right" vertical="center"/>
    </xf>
    <xf numFmtId="0" fontId="13" fillId="0" borderId="0" xfId="0" applyFont="1" applyAlignment="1">
      <alignment textRotation="90"/>
    </xf>
    <xf numFmtId="0" fontId="3" fillId="4" borderId="14" xfId="0" applyFont="1" applyFill="1" applyBorder="1"/>
    <xf numFmtId="0" fontId="3" fillId="4" borderId="64" xfId="0" applyFont="1" applyFill="1" applyBorder="1"/>
    <xf numFmtId="0" fontId="3" fillId="4" borderId="55" xfId="0" applyFont="1" applyFill="1" applyBorder="1"/>
    <xf numFmtId="0" fontId="3" fillId="4" borderId="65" xfId="0" applyFont="1" applyFill="1" applyBorder="1"/>
    <xf numFmtId="0" fontId="3" fillId="4" borderId="56" xfId="0" applyFont="1" applyFill="1" applyBorder="1"/>
    <xf numFmtId="0" fontId="3" fillId="4" borderId="54" xfId="0" applyFont="1" applyFill="1" applyBorder="1"/>
    <xf numFmtId="0" fontId="3" fillId="4" borderId="66" xfId="0" applyFont="1" applyFill="1" applyBorder="1"/>
    <xf numFmtId="0" fontId="3" fillId="4" borderId="67" xfId="0" applyFont="1" applyFill="1" applyBorder="1"/>
    <xf numFmtId="1" fontId="0" fillId="0" borderId="0" xfId="0" applyNumberFormat="1"/>
    <xf numFmtId="0" fontId="15" fillId="2" borderId="0" xfId="0" applyFont="1" applyFill="1"/>
    <xf numFmtId="0" fontId="0" fillId="11" borderId="69" xfId="0" applyFill="1" applyBorder="1"/>
    <xf numFmtId="0" fontId="5" fillId="3" borderId="6" xfId="0" applyFont="1" applyFill="1" applyBorder="1" applyAlignment="1">
      <alignment horizontal="left" vertical="top" textRotation="90" wrapText="1"/>
    </xf>
    <xf numFmtId="0" fontId="2" fillId="0" borderId="3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8" fillId="0" borderId="0" xfId="0" applyFont="1"/>
    <xf numFmtId="16" fontId="38" fillId="0" borderId="0" xfId="0" applyNumberFormat="1" applyFont="1" applyAlignment="1">
      <alignment horizontal="left" vertical="top"/>
    </xf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0" fillId="0" borderId="68" xfId="0" applyNumberFormat="1" applyBorder="1"/>
    <xf numFmtId="169" fontId="0" fillId="0" borderId="69" xfId="0" applyNumberFormat="1" applyBorder="1"/>
    <xf numFmtId="164" fontId="0" fillId="0" borderId="69" xfId="0" applyNumberFormat="1" applyBorder="1"/>
    <xf numFmtId="168" fontId="0" fillId="0" borderId="69" xfId="0" applyNumberFormat="1" applyBorder="1"/>
    <xf numFmtId="1" fontId="0" fillId="0" borderId="69" xfId="0" applyNumberFormat="1" applyBorder="1"/>
    <xf numFmtId="168" fontId="13" fillId="0" borderId="69" xfId="0" applyNumberFormat="1" applyFont="1" applyBorder="1" applyAlignment="1">
      <alignment horizontal="right"/>
    </xf>
    <xf numFmtId="0" fontId="5" fillId="6" borderId="1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16" fontId="34" fillId="0" borderId="0" xfId="0" applyNumberFormat="1" applyFont="1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6" fontId="34" fillId="0" borderId="10" xfId="0" applyNumberFormat="1" applyFont="1" applyBorder="1" applyAlignment="1">
      <alignment horizontal="left"/>
    </xf>
    <xf numFmtId="16" fontId="34" fillId="0" borderId="29" xfId="0" applyNumberFormat="1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38" fillId="0" borderId="26" xfId="0" applyFont="1" applyBorder="1"/>
    <xf numFmtId="165" fontId="0" fillId="0" borderId="28" xfId="0" applyNumberFormat="1" applyBorder="1" applyAlignment="1"/>
    <xf numFmtId="165" fontId="0" fillId="0" borderId="32" xfId="0" applyNumberFormat="1" applyBorder="1" applyAlignment="1"/>
    <xf numFmtId="0" fontId="38" fillId="0" borderId="10" xfId="0" applyFont="1" applyBorder="1"/>
    <xf numFmtId="0" fontId="43" fillId="0" borderId="0" xfId="0" applyFont="1" applyBorder="1"/>
    <xf numFmtId="0" fontId="0" fillId="0" borderId="10" xfId="0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center"/>
    </xf>
    <xf numFmtId="20" fontId="23" fillId="0" borderId="0" xfId="0" applyNumberFormat="1" applyFont="1" applyBorder="1" applyAlignment="1">
      <alignment horizont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165" fontId="0" fillId="0" borderId="31" xfId="0" applyNumberFormat="1" applyBorder="1" applyAlignment="1"/>
    <xf numFmtId="16" fontId="3" fillId="4" borderId="0" xfId="0" applyNumberFormat="1" applyFont="1" applyFill="1"/>
    <xf numFmtId="0" fontId="9" fillId="5" borderId="26" xfId="0" applyFont="1" applyFill="1" applyBorder="1" applyAlignment="1">
      <alignment horizontal="left" vertical="center" wrapText="1"/>
    </xf>
    <xf numFmtId="0" fontId="9" fillId="5" borderId="27" xfId="0" applyFont="1" applyFill="1" applyBorder="1" applyAlignment="1">
      <alignment horizontal="left" vertical="center" wrapText="1"/>
    </xf>
    <xf numFmtId="0" fontId="9" fillId="5" borderId="28" xfId="0" applyFont="1" applyFill="1" applyBorder="1" applyAlignment="1">
      <alignment horizontal="left" vertical="center" wrapText="1"/>
    </xf>
    <xf numFmtId="0" fontId="24" fillId="0" borderId="7" xfId="0" applyFont="1" applyFill="1" applyBorder="1"/>
    <xf numFmtId="165" fontId="3" fillId="0" borderId="7" xfId="0" applyNumberFormat="1" applyFont="1" applyBorder="1" applyAlignment="1"/>
    <xf numFmtId="0" fontId="24" fillId="0" borderId="25" xfId="0" applyFont="1" applyFill="1" applyBorder="1"/>
    <xf numFmtId="0" fontId="24" fillId="0" borderId="77" xfId="0" applyFont="1" applyFill="1" applyBorder="1"/>
    <xf numFmtId="165" fontId="3" fillId="0" borderId="15" xfId="0" applyNumberFormat="1" applyFont="1" applyBorder="1" applyAlignment="1"/>
    <xf numFmtId="0" fontId="24" fillId="0" borderId="22" xfId="0" applyFont="1" applyFill="1" applyBorder="1"/>
    <xf numFmtId="0" fontId="24" fillId="0" borderId="22" xfId="0" applyFont="1" applyBorder="1"/>
    <xf numFmtId="0" fontId="24" fillId="0" borderId="17" xfId="0" applyFont="1" applyBorder="1"/>
    <xf numFmtId="0" fontId="3" fillId="0" borderId="57" xfId="0" applyFont="1" applyBorder="1" applyAlignment="1">
      <alignment horizontal="center"/>
    </xf>
    <xf numFmtId="0" fontId="24" fillId="0" borderId="20" xfId="0" applyFont="1" applyFill="1" applyBorder="1"/>
    <xf numFmtId="0" fontId="13" fillId="14" borderId="9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35" fillId="11" borderId="9" xfId="0" applyFont="1" applyFill="1" applyBorder="1" applyAlignment="1">
      <alignment horizontal="center" vertical="center"/>
    </xf>
    <xf numFmtId="0" fontId="13" fillId="2" borderId="0" xfId="0" applyFont="1" applyFill="1" applyAlignment="1">
      <alignment textRotation="90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right"/>
    </xf>
    <xf numFmtId="0" fontId="13" fillId="2" borderId="0" xfId="0" applyFont="1" applyFill="1"/>
    <xf numFmtId="0" fontId="44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left" vertical="center"/>
    </xf>
    <xf numFmtId="0" fontId="13" fillId="2" borderId="56" xfId="0" applyFont="1" applyFill="1" applyBorder="1" applyAlignment="1">
      <alignment horizontal="center" vertical="center"/>
    </xf>
    <xf numFmtId="0" fontId="13" fillId="11" borderId="0" xfId="0" applyFont="1" applyFill="1" applyAlignment="1"/>
    <xf numFmtId="0" fontId="13" fillId="11" borderId="0" xfId="0" applyFont="1" applyFill="1" applyBorder="1" applyAlignment="1">
      <alignment horizontal="center" vertical="center"/>
    </xf>
    <xf numFmtId="0" fontId="13" fillId="11" borderId="56" xfId="0" applyFont="1" applyFill="1" applyBorder="1" applyAlignment="1">
      <alignment horizontal="center" vertical="center"/>
    </xf>
    <xf numFmtId="0" fontId="13" fillId="0" borderId="69" xfId="0" applyFont="1" applyBorder="1"/>
    <xf numFmtId="1" fontId="13" fillId="2" borderId="0" xfId="0" applyNumberFormat="1" applyFont="1" applyFill="1" applyBorder="1" applyAlignment="1"/>
    <xf numFmtId="0" fontId="15" fillId="16" borderId="19" xfId="0" applyFont="1" applyFill="1" applyBorder="1" applyAlignment="1">
      <alignment textRotation="90"/>
    </xf>
    <xf numFmtId="0" fontId="15" fillId="16" borderId="78" xfId="0" applyFont="1" applyFill="1" applyBorder="1" applyAlignment="1">
      <alignment textRotation="90"/>
    </xf>
    <xf numFmtId="0" fontId="25" fillId="0" borderId="49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5" fillId="0" borderId="9" xfId="0" applyFont="1" applyBorder="1"/>
    <xf numFmtId="0" fontId="46" fillId="0" borderId="9" xfId="1" applyFont="1" applyBorder="1" applyAlignment="1" applyProtection="1"/>
    <xf numFmtId="0" fontId="47" fillId="0" borderId="18" xfId="1" applyFont="1" applyBorder="1" applyAlignment="1" applyProtection="1">
      <alignment wrapText="1"/>
    </xf>
    <xf numFmtId="0" fontId="25" fillId="0" borderId="9" xfId="0" applyFont="1" applyBorder="1" applyAlignment="1">
      <alignment horizontal="left" wrapText="1"/>
    </xf>
    <xf numFmtId="0" fontId="46" fillId="0" borderId="9" xfId="1" applyFont="1" applyBorder="1" applyAlignment="1" applyProtection="1">
      <alignment horizontal="left"/>
    </xf>
    <xf numFmtId="0" fontId="47" fillId="0" borderId="18" xfId="1" applyFont="1" applyBorder="1" applyAlignment="1" applyProtection="1"/>
    <xf numFmtId="0" fontId="25" fillId="0" borderId="18" xfId="0" applyFont="1" applyBorder="1" applyAlignment="1">
      <alignment vertical="center"/>
    </xf>
    <xf numFmtId="0" fontId="46" fillId="0" borderId="9" xfId="1" applyFont="1" applyFill="1" applyBorder="1" applyAlignment="1" applyProtection="1"/>
    <xf numFmtId="0" fontId="25" fillId="0" borderId="49" xfId="0" applyFont="1" applyBorder="1"/>
    <xf numFmtId="0" fontId="25" fillId="0" borderId="51" xfId="0" applyFont="1" applyBorder="1"/>
    <xf numFmtId="0" fontId="25" fillId="0" borderId="24" xfId="0" applyFont="1" applyBorder="1"/>
    <xf numFmtId="0" fontId="25" fillId="0" borderId="23" xfId="0" applyFont="1" applyBorder="1" applyAlignment="1">
      <alignment vertical="center"/>
    </xf>
    <xf numFmtId="0" fontId="25" fillId="0" borderId="52" xfId="0" applyFont="1" applyBorder="1" applyAlignment="1">
      <alignment horizontal="left"/>
    </xf>
    <xf numFmtId="0" fontId="25" fillId="0" borderId="53" xfId="0" applyFont="1" applyFill="1" applyBorder="1" applyAlignment="1">
      <alignment horizontal="left"/>
    </xf>
    <xf numFmtId="0" fontId="25" fillId="0" borderId="53" xfId="0" applyFont="1" applyBorder="1" applyAlignment="1">
      <alignment horizontal="left"/>
    </xf>
    <xf numFmtId="0" fontId="46" fillId="0" borderId="53" xfId="1" applyFont="1" applyBorder="1" applyAlignment="1" applyProtection="1"/>
    <xf numFmtId="0" fontId="47" fillId="0" borderId="80" xfId="1" applyFont="1" applyBorder="1" applyAlignment="1" applyProtection="1"/>
    <xf numFmtId="0" fontId="14" fillId="8" borderId="81" xfId="0" applyFont="1" applyFill="1" applyBorder="1" applyAlignment="1">
      <alignment horizontal="left"/>
    </xf>
    <xf numFmtId="0" fontId="14" fillId="8" borderId="82" xfId="0" applyFont="1" applyFill="1" applyBorder="1" applyAlignment="1">
      <alignment horizontal="left"/>
    </xf>
    <xf numFmtId="0" fontId="14" fillId="8" borderId="82" xfId="0" applyFont="1" applyFill="1" applyBorder="1"/>
    <xf numFmtId="0" fontId="14" fillId="8" borderId="82" xfId="1" applyFont="1" applyFill="1" applyBorder="1" applyAlignment="1" applyProtection="1">
      <alignment horizontal="center" vertical="center" wrapText="1"/>
    </xf>
    <xf numFmtId="0" fontId="14" fillId="8" borderId="83" xfId="0" applyFont="1" applyFill="1" applyBorder="1"/>
    <xf numFmtId="0" fontId="47" fillId="0" borderId="9" xfId="1" applyFont="1" applyBorder="1" applyAlignment="1" applyProtection="1">
      <alignment vertical="center"/>
    </xf>
    <xf numFmtId="0" fontId="47" fillId="0" borderId="24" xfId="1" applyFont="1" applyBorder="1" applyAlignment="1" applyProtection="1">
      <alignment vertical="center"/>
    </xf>
    <xf numFmtId="0" fontId="25" fillId="0" borderId="53" xfId="0" applyFont="1" applyBorder="1" applyAlignment="1"/>
    <xf numFmtId="0" fontId="47" fillId="0" borderId="53" xfId="1" applyFont="1" applyBorder="1" applyAlignment="1" applyProtection="1"/>
    <xf numFmtId="0" fontId="46" fillId="0" borderId="9" xfId="1" applyFont="1" applyBorder="1" applyAlignment="1" applyProtection="1">
      <alignment wrapText="1"/>
    </xf>
    <xf numFmtId="0" fontId="48" fillId="0" borderId="0" xfId="0" applyFont="1"/>
    <xf numFmtId="14" fontId="50" fillId="0" borderId="0" xfId="0" applyNumberFormat="1" applyFont="1"/>
    <xf numFmtId="0" fontId="51" fillId="0" borderId="0" xfId="1" applyFont="1" applyAlignment="1" applyProtection="1"/>
    <xf numFmtId="0" fontId="49" fillId="0" borderId="0" xfId="0" applyFont="1" applyFill="1" applyBorder="1"/>
    <xf numFmtId="0" fontId="46" fillId="0" borderId="18" xfId="1" applyFont="1" applyBorder="1" applyAlignment="1" applyProtection="1"/>
    <xf numFmtId="0" fontId="46" fillId="0" borderId="18" xfId="1" applyFont="1" applyBorder="1" applyAlignment="1" applyProtection="1">
      <alignment horizontal="left"/>
    </xf>
    <xf numFmtId="0" fontId="46" fillId="0" borderId="18" xfId="1" applyFont="1" applyBorder="1" applyAlignment="1" applyProtection="1">
      <alignment wrapText="1"/>
    </xf>
    <xf numFmtId="0" fontId="25" fillId="0" borderId="51" xfId="0" applyFont="1" applyBorder="1" applyAlignment="1">
      <alignment horizontal="left"/>
    </xf>
    <xf numFmtId="0" fontId="25" fillId="0" borderId="24" xfId="0" applyFont="1" applyBorder="1" applyAlignment="1">
      <alignment horizontal="left"/>
    </xf>
    <xf numFmtId="0" fontId="46" fillId="0" borderId="23" xfId="1" applyFont="1" applyBorder="1" applyAlignment="1" applyProtection="1"/>
    <xf numFmtId="0" fontId="36" fillId="4" borderId="0" xfId="0" applyFont="1" applyFill="1" applyAlignment="1">
      <alignment horizontal="center" textRotation="90"/>
    </xf>
    <xf numFmtId="0" fontId="9" fillId="11" borderId="84" xfId="0" applyFont="1" applyFill="1" applyBorder="1" applyAlignment="1">
      <alignment horizontal="center" vertical="center"/>
    </xf>
    <xf numFmtId="0" fontId="9" fillId="10" borderId="85" xfId="0" applyFont="1" applyFill="1" applyBorder="1" applyAlignment="1">
      <alignment horizontal="center" vertical="center"/>
    </xf>
    <xf numFmtId="0" fontId="52" fillId="6" borderId="86" xfId="0" applyFont="1" applyFill="1" applyBorder="1" applyAlignment="1">
      <alignment horizontal="center" vertical="center"/>
    </xf>
    <xf numFmtId="0" fontId="15" fillId="10" borderId="8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164" fontId="53" fillId="6" borderId="90" xfId="0" applyNumberFormat="1" applyFont="1" applyFill="1" applyBorder="1" applyAlignment="1">
      <alignment horizontal="center" vertical="center"/>
    </xf>
    <xf numFmtId="164" fontId="13" fillId="10" borderId="90" xfId="0" applyNumberFormat="1" applyFont="1" applyFill="1" applyBorder="1" applyAlignment="1">
      <alignment horizontal="center" vertical="center"/>
    </xf>
    <xf numFmtId="170" fontId="53" fillId="6" borderId="93" xfId="0" applyNumberFormat="1" applyFont="1" applyFill="1" applyBorder="1" applyAlignment="1">
      <alignment horizontal="center" vertical="center"/>
    </xf>
    <xf numFmtId="170" fontId="13" fillId="10" borderId="93" xfId="0" applyNumberFormat="1" applyFont="1" applyFill="1" applyBorder="1" applyAlignment="1">
      <alignment horizontal="center" vertical="center"/>
    </xf>
    <xf numFmtId="0" fontId="9" fillId="10" borderId="84" xfId="0" applyFont="1" applyFill="1" applyBorder="1" applyAlignment="1">
      <alignment horizontal="center" vertical="center"/>
    </xf>
    <xf numFmtId="170" fontId="53" fillId="6" borderId="94" xfId="0" applyNumberFormat="1" applyFont="1" applyFill="1" applyBorder="1" applyAlignment="1">
      <alignment horizontal="center" vertical="center"/>
    </xf>
    <xf numFmtId="170" fontId="13" fillId="10" borderId="94" xfId="0" applyNumberFormat="1" applyFont="1" applyFill="1" applyBorder="1" applyAlignment="1">
      <alignment horizontal="center" vertical="center"/>
    </xf>
    <xf numFmtId="0" fontId="5" fillId="6" borderId="95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0" xfId="0" applyFont="1" applyFill="1"/>
    <xf numFmtId="0" fontId="3" fillId="4" borderId="26" xfId="0" applyFont="1" applyFill="1" applyBorder="1"/>
    <xf numFmtId="0" fontId="3" fillId="7" borderId="96" xfId="0" applyFont="1" applyFill="1" applyBorder="1"/>
    <xf numFmtId="14" fontId="0" fillId="0" borderId="97" xfId="0" applyNumberFormat="1" applyFill="1" applyBorder="1"/>
    <xf numFmtId="0" fontId="0" fillId="0" borderId="66" xfId="0" applyFill="1" applyBorder="1"/>
    <xf numFmtId="0" fontId="3" fillId="0" borderId="66" xfId="0" applyFont="1" applyFill="1" applyBorder="1"/>
    <xf numFmtId="0" fontId="3" fillId="4" borderId="98" xfId="0" applyFont="1" applyFill="1" applyBorder="1"/>
    <xf numFmtId="0" fontId="5" fillId="15" borderId="6" xfId="0" applyFont="1" applyFill="1" applyBorder="1" applyAlignment="1">
      <alignment horizontal="left" vertical="top" textRotation="90" wrapText="1"/>
    </xf>
    <xf numFmtId="0" fontId="0" fillId="0" borderId="0" xfId="0" applyFill="1" applyAlignment="1"/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16" borderId="79" xfId="0" applyFont="1" applyFill="1" applyBorder="1" applyAlignment="1">
      <alignment textRotation="90"/>
    </xf>
    <xf numFmtId="0" fontId="5" fillId="6" borderId="99" xfId="0" applyFont="1" applyFill="1" applyBorder="1" applyAlignment="1">
      <alignment horizontal="left" vertical="center" wrapText="1"/>
    </xf>
    <xf numFmtId="0" fontId="5" fillId="3" borderId="99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100" xfId="0" applyFont="1" applyFill="1" applyBorder="1" applyAlignment="1">
      <alignment horizontal="left" vertical="center" wrapText="1"/>
    </xf>
    <xf numFmtId="0" fontId="5" fillId="6" borderId="10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/>
    </xf>
    <xf numFmtId="0" fontId="3" fillId="0" borderId="78" xfId="0" applyFont="1" applyFill="1" applyBorder="1" applyAlignment="1">
      <alignment horizontal="center"/>
    </xf>
    <xf numFmtId="0" fontId="24" fillId="0" borderId="10" xfId="0" applyFont="1" applyFill="1" applyBorder="1"/>
    <xf numFmtId="0" fontId="3" fillId="0" borderId="103" xfId="0" applyFont="1" applyBorder="1" applyAlignment="1">
      <alignment horizontal="center"/>
    </xf>
    <xf numFmtId="0" fontId="3" fillId="0" borderId="103" xfId="0" applyFont="1" applyFill="1" applyBorder="1" applyAlignment="1">
      <alignment horizontal="center"/>
    </xf>
    <xf numFmtId="0" fontId="3" fillId="0" borderId="65" xfId="0" applyFont="1" applyBorder="1" applyAlignment="1">
      <alignment horizontal="center"/>
    </xf>
    <xf numFmtId="165" fontId="3" fillId="0" borderId="32" xfId="0" applyNumberFormat="1" applyFont="1" applyBorder="1" applyAlignment="1"/>
    <xf numFmtId="0" fontId="55" fillId="0" borderId="0" xfId="0" applyFont="1"/>
    <xf numFmtId="0" fontId="56" fillId="0" borderId="0" xfId="0" applyFont="1" applyAlignment="1">
      <alignment horizontal="center"/>
    </xf>
    <xf numFmtId="0" fontId="55" fillId="0" borderId="46" xfId="0" applyFont="1" applyBorder="1"/>
    <xf numFmtId="0" fontId="56" fillId="0" borderId="75" xfId="0" applyFont="1" applyBorder="1" applyAlignment="1">
      <alignment horizontal="center"/>
    </xf>
    <xf numFmtId="0" fontId="57" fillId="0" borderId="102" xfId="0" applyFont="1" applyBorder="1" applyAlignment="1">
      <alignment vertical="center"/>
    </xf>
    <xf numFmtId="0" fontId="57" fillId="0" borderId="76" xfId="0" applyFont="1" applyBorder="1" applyAlignment="1">
      <alignment vertical="center"/>
    </xf>
    <xf numFmtId="0" fontId="57" fillId="0" borderId="96" xfId="0" applyFont="1" applyBorder="1" applyAlignment="1">
      <alignment vertical="center"/>
    </xf>
    <xf numFmtId="0" fontId="57" fillId="0" borderId="31" xfId="0" applyFont="1" applyBorder="1" applyAlignment="1">
      <alignment vertical="center"/>
    </xf>
    <xf numFmtId="0" fontId="57" fillId="0" borderId="31" xfId="0" applyFont="1" applyBorder="1" applyAlignment="1">
      <alignment horizontal="center" vertical="center"/>
    </xf>
    <xf numFmtId="14" fontId="57" fillId="0" borderId="31" xfId="0" applyNumberFormat="1" applyFont="1" applyBorder="1" applyAlignment="1">
      <alignment horizontal="right" vertical="center"/>
    </xf>
    <xf numFmtId="20" fontId="57" fillId="0" borderId="31" xfId="0" applyNumberFormat="1" applyFont="1" applyBorder="1" applyAlignment="1">
      <alignment horizontal="center" vertical="center"/>
    </xf>
    <xf numFmtId="0" fontId="29" fillId="6" borderId="0" xfId="0" applyFont="1" applyFill="1" applyBorder="1" applyAlignment="1">
      <alignment horizontal="center" vertical="center" wrapText="1"/>
    </xf>
    <xf numFmtId="0" fontId="0" fillId="0" borderId="81" xfId="0" applyBorder="1"/>
    <xf numFmtId="0" fontId="0" fillId="0" borderId="52" xfId="0" applyBorder="1"/>
    <xf numFmtId="0" fontId="0" fillId="0" borderId="53" xfId="0" applyBorder="1"/>
    <xf numFmtId="0" fontId="0" fillId="0" borderId="49" xfId="0" applyBorder="1"/>
    <xf numFmtId="0" fontId="0" fillId="0" borderId="9" xfId="0" applyBorder="1"/>
    <xf numFmtId="0" fontId="13" fillId="0" borderId="49" xfId="0" applyFont="1" applyBorder="1"/>
    <xf numFmtId="0" fontId="0" fillId="0" borderId="50" xfId="0" applyBorder="1"/>
    <xf numFmtId="0" fontId="0" fillId="0" borderId="13" xfId="0" applyBorder="1"/>
    <xf numFmtId="0" fontId="13" fillId="11" borderId="14" xfId="0" applyFont="1" applyFill="1" applyBorder="1" applyAlignment="1">
      <alignment horizontal="center" vertical="center"/>
    </xf>
    <xf numFmtId="0" fontId="13" fillId="11" borderId="55" xfId="0" applyFont="1" applyFill="1" applyBorder="1" applyAlignment="1">
      <alignment horizontal="center" vertical="center"/>
    </xf>
    <xf numFmtId="0" fontId="13" fillId="11" borderId="6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23" xfId="0" applyBorder="1"/>
    <xf numFmtId="0" fontId="2" fillId="2" borderId="32" xfId="0" quotePrefix="1" applyFont="1" applyFill="1" applyBorder="1" applyAlignment="1"/>
    <xf numFmtId="0" fontId="2" fillId="4" borderId="2" xfId="0" applyFont="1" applyFill="1" applyBorder="1" applyAlignment="1"/>
    <xf numFmtId="0" fontId="0" fillId="0" borderId="49" xfId="0" applyFill="1" applyBorder="1"/>
    <xf numFmtId="0" fontId="15" fillId="0" borderId="0" xfId="0" applyFont="1" applyFill="1"/>
    <xf numFmtId="0" fontId="0" fillId="0" borderId="9" xfId="0" applyFill="1" applyBorder="1"/>
    <xf numFmtId="0" fontId="0" fillId="0" borderId="77" xfId="0" applyFill="1" applyBorder="1"/>
    <xf numFmtId="0" fontId="0" fillId="0" borderId="16" xfId="0" applyBorder="1"/>
    <xf numFmtId="0" fontId="0" fillId="0" borderId="15" xfId="0" applyBorder="1"/>
    <xf numFmtId="0" fontId="0" fillId="7" borderId="49" xfId="0" applyFill="1" applyBorder="1"/>
    <xf numFmtId="0" fontId="0" fillId="7" borderId="18" xfId="0" applyFill="1" applyBorder="1"/>
    <xf numFmtId="0" fontId="15" fillId="11" borderId="81" xfId="0" applyFont="1" applyFill="1" applyBorder="1"/>
    <xf numFmtId="0" fontId="15" fillId="11" borderId="83" xfId="0" applyFont="1" applyFill="1" applyBorder="1"/>
    <xf numFmtId="0" fontId="13" fillId="0" borderId="82" xfId="0" applyFont="1" applyBorder="1"/>
    <xf numFmtId="0" fontId="0" fillId="0" borderId="34" xfId="0" applyFont="1" applyFill="1" applyBorder="1"/>
    <xf numFmtId="0" fontId="0" fillId="0" borderId="47" xfId="0" applyFill="1" applyBorder="1"/>
    <xf numFmtId="0" fontId="0" fillId="0" borderId="104" xfId="0" applyBorder="1"/>
    <xf numFmtId="0" fontId="0" fillId="0" borderId="54" xfId="0" applyBorder="1"/>
    <xf numFmtId="0" fontId="0" fillId="0" borderId="19" xfId="0" applyBorder="1"/>
    <xf numFmtId="0" fontId="0" fillId="0" borderId="14" xfId="0" applyBorder="1"/>
    <xf numFmtId="0" fontId="0" fillId="0" borderId="105" xfId="0" applyBorder="1"/>
    <xf numFmtId="0" fontId="0" fillId="0" borderId="106" xfId="0" applyFill="1" applyBorder="1"/>
    <xf numFmtId="0" fontId="0" fillId="0" borderId="107" xfId="0" applyBorder="1"/>
    <xf numFmtId="0" fontId="0" fillId="0" borderId="50" xfId="0" applyFill="1" applyBorder="1"/>
    <xf numFmtId="0" fontId="0" fillId="0" borderId="13" xfId="0" applyFill="1" applyBorder="1"/>
    <xf numFmtId="0" fontId="13" fillId="0" borderId="15" xfId="0" applyFont="1" applyFill="1" applyBorder="1"/>
    <xf numFmtId="0" fontId="0" fillId="0" borderId="21" xfId="0" applyBorder="1"/>
    <xf numFmtId="0" fontId="13" fillId="0" borderId="69" xfId="0" applyFont="1" applyFill="1" applyBorder="1" applyProtection="1">
      <protection locked="0"/>
    </xf>
    <xf numFmtId="0" fontId="2" fillId="4" borderId="1" xfId="0" applyFont="1" applyFill="1" applyBorder="1" applyAlignment="1">
      <alignment horizontal="left"/>
    </xf>
    <xf numFmtId="0" fontId="9" fillId="5" borderId="26" xfId="0" applyFont="1" applyFill="1" applyBorder="1" applyAlignment="1">
      <alignment horizontal="left" vertical="center" wrapText="1"/>
    </xf>
    <xf numFmtId="0" fontId="9" fillId="5" borderId="27" xfId="0" applyFont="1" applyFill="1" applyBorder="1" applyAlignment="1">
      <alignment horizontal="left" vertical="center" wrapText="1"/>
    </xf>
    <xf numFmtId="0" fontId="9" fillId="5" borderId="28" xfId="0" applyFont="1" applyFill="1" applyBorder="1" applyAlignment="1">
      <alignment horizontal="left" vertical="center" wrapText="1"/>
    </xf>
    <xf numFmtId="0" fontId="0" fillId="0" borderId="31" xfId="0" applyBorder="1"/>
    <xf numFmtId="0" fontId="13" fillId="0" borderId="30" xfId="0" applyFont="1" applyBorder="1"/>
    <xf numFmtId="0" fontId="0" fillId="0" borderId="32" xfId="0" applyBorder="1"/>
    <xf numFmtId="0" fontId="5" fillId="6" borderId="29" xfId="0" applyFont="1" applyFill="1" applyBorder="1" applyAlignment="1">
      <alignment horizontal="left" vertical="center" wrapText="1"/>
    </xf>
    <xf numFmtId="0" fontId="34" fillId="0" borderId="0" xfId="0" applyFont="1" applyAlignment="1">
      <alignment wrapText="1"/>
    </xf>
    <xf numFmtId="0" fontId="0" fillId="7" borderId="51" xfId="0" applyFill="1" applyBorder="1"/>
    <xf numFmtId="0" fontId="0" fillId="7" borderId="23" xfId="0" applyFill="1" applyBorder="1"/>
    <xf numFmtId="0" fontId="60" fillId="4" borderId="0" xfId="0" applyFont="1" applyFill="1" applyBorder="1"/>
    <xf numFmtId="0" fontId="9" fillId="5" borderId="45" xfId="0" applyFont="1" applyFill="1" applyBorder="1" applyAlignment="1">
      <alignment vertical="center" wrapText="1"/>
    </xf>
    <xf numFmtId="0" fontId="9" fillId="5" borderId="72" xfId="0" applyFont="1" applyFill="1" applyBorder="1" applyAlignment="1">
      <alignment vertical="center" wrapText="1"/>
    </xf>
    <xf numFmtId="167" fontId="11" fillId="0" borderId="3" xfId="0" applyNumberFormat="1" applyFont="1" applyBorder="1" applyAlignment="1">
      <alignment horizontal="center" vertical="center"/>
    </xf>
    <xf numFmtId="167" fontId="11" fillId="0" borderId="5" xfId="0" applyNumberFormat="1" applyFont="1" applyBorder="1" applyAlignment="1">
      <alignment horizontal="center" vertical="center"/>
    </xf>
    <xf numFmtId="167" fontId="11" fillId="0" borderId="4" xfId="0" applyNumberFormat="1" applyFont="1" applyBorder="1" applyAlignment="1">
      <alignment horizontal="center" vertical="center"/>
    </xf>
    <xf numFmtId="0" fontId="9" fillId="11" borderId="88" xfId="0" applyFont="1" applyFill="1" applyBorder="1" applyAlignment="1">
      <alignment horizontal="center" vertical="center" wrapText="1"/>
    </xf>
    <xf numFmtId="0" fontId="9" fillId="11" borderId="91" xfId="0" applyFont="1" applyFill="1" applyBorder="1" applyAlignment="1">
      <alignment horizontal="center" vertical="center" wrapText="1"/>
    </xf>
    <xf numFmtId="0" fontId="9" fillId="10" borderId="89" xfId="0" applyFont="1" applyFill="1" applyBorder="1" applyAlignment="1">
      <alignment horizontal="center" vertical="center" wrapText="1"/>
    </xf>
    <xf numFmtId="0" fontId="0" fillId="0" borderId="92" xfId="0" applyBorder="1"/>
    <xf numFmtId="0" fontId="15" fillId="0" borderId="65" xfId="0" applyFont="1" applyBorder="1" applyAlignment="1">
      <alignment horizontal="left" textRotation="90"/>
    </xf>
    <xf numFmtId="0" fontId="0" fillId="0" borderId="0" xfId="0" applyAlignment="1"/>
    <xf numFmtId="0" fontId="29" fillId="6" borderId="11" xfId="0" applyFont="1" applyFill="1" applyBorder="1" applyAlignment="1">
      <alignment horizontal="center" vertical="center" wrapText="1"/>
    </xf>
    <xf numFmtId="0" fontId="29" fillId="6" borderId="33" xfId="0" applyFont="1" applyFill="1" applyBorder="1" applyAlignment="1">
      <alignment horizontal="center" vertical="center" wrapText="1"/>
    </xf>
    <xf numFmtId="0" fontId="29" fillId="6" borderId="34" xfId="0" applyFont="1" applyFill="1" applyBorder="1" applyAlignment="1">
      <alignment horizontal="center" vertical="center" wrapText="1"/>
    </xf>
    <xf numFmtId="0" fontId="29" fillId="6" borderId="26" xfId="0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29" fillId="6" borderId="2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9" fillId="6" borderId="57" xfId="0" applyFont="1" applyFill="1" applyBorder="1" applyAlignment="1">
      <alignment horizontal="center" vertical="center" wrapText="1"/>
    </xf>
    <xf numFmtId="0" fontId="29" fillId="6" borderId="56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57" fillId="0" borderId="46" xfId="0" applyFont="1" applyBorder="1" applyAlignment="1">
      <alignment horizontal="center" vertical="center"/>
    </xf>
    <xf numFmtId="0" fontId="57" fillId="0" borderId="76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wrapText="1"/>
    </xf>
    <xf numFmtId="0" fontId="9" fillId="5" borderId="26" xfId="0" applyFont="1" applyFill="1" applyBorder="1" applyAlignment="1">
      <alignment horizontal="left" vertical="center" wrapText="1"/>
    </xf>
    <xf numFmtId="0" fontId="9" fillId="5" borderId="27" xfId="0" applyFont="1" applyFill="1" applyBorder="1" applyAlignment="1">
      <alignment horizontal="left" vertical="center" wrapText="1"/>
    </xf>
    <xf numFmtId="0" fontId="9" fillId="5" borderId="28" xfId="0" applyFont="1" applyFill="1" applyBorder="1" applyAlignment="1">
      <alignment horizontal="left" vertical="center" wrapText="1"/>
    </xf>
    <xf numFmtId="0" fontId="9" fillId="5" borderId="70" xfId="0" applyFont="1" applyFill="1" applyBorder="1" applyAlignment="1">
      <alignment horizontal="left" vertical="center" wrapText="1"/>
    </xf>
    <xf numFmtId="0" fontId="9" fillId="5" borderId="71" xfId="0" applyFont="1" applyFill="1" applyBorder="1" applyAlignment="1">
      <alignment horizontal="left" vertical="center" wrapText="1"/>
    </xf>
    <xf numFmtId="0" fontId="9" fillId="5" borderId="70" xfId="0" applyFont="1" applyFill="1" applyBorder="1" applyAlignment="1">
      <alignment horizontal="center" vertical="center" wrapText="1"/>
    </xf>
    <xf numFmtId="0" fontId="9" fillId="5" borderId="108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center" wrapText="1"/>
    </xf>
    <xf numFmtId="0" fontId="9" fillId="5" borderId="58" xfId="0" applyFont="1" applyFill="1" applyBorder="1" applyAlignment="1">
      <alignment horizontal="center" vertical="center" wrapText="1"/>
    </xf>
    <xf numFmtId="0" fontId="9" fillId="5" borderId="45" xfId="0" applyFont="1" applyFill="1" applyBorder="1" applyAlignment="1">
      <alignment horizontal="center" vertical="center" wrapText="1"/>
    </xf>
    <xf numFmtId="0" fontId="9" fillId="5" borderId="59" xfId="0" applyFont="1" applyFill="1" applyBorder="1" applyAlignment="1">
      <alignment horizontal="center" vertical="center" wrapText="1"/>
    </xf>
    <xf numFmtId="0" fontId="9" fillId="5" borderId="43" xfId="0" applyFont="1" applyFill="1" applyBorder="1" applyAlignment="1">
      <alignment horizontal="center" vertical="center" wrapText="1"/>
    </xf>
    <xf numFmtId="0" fontId="9" fillId="5" borderId="73" xfId="0" applyFont="1" applyFill="1" applyBorder="1" applyAlignment="1">
      <alignment horizontal="center" vertical="center" wrapText="1"/>
    </xf>
    <xf numFmtId="49" fontId="54" fillId="5" borderId="45" xfId="0" applyNumberFormat="1" applyFont="1" applyFill="1" applyBorder="1" applyAlignment="1">
      <alignment horizontal="center" vertical="center" wrapText="1"/>
    </xf>
    <xf numFmtId="49" fontId="54" fillId="5" borderId="74" xfId="0" applyNumberFormat="1" applyFont="1" applyFill="1" applyBorder="1" applyAlignment="1">
      <alignment horizontal="center" vertical="center" wrapText="1"/>
    </xf>
    <xf numFmtId="0" fontId="28" fillId="5" borderId="45" xfId="0" applyFont="1" applyFill="1" applyBorder="1" applyAlignment="1">
      <alignment horizontal="center" vertical="center" wrapText="1"/>
    </xf>
    <xf numFmtId="0" fontId="28" fillId="5" borderId="74" xfId="0" applyFont="1" applyFill="1" applyBorder="1" applyAlignment="1">
      <alignment horizontal="center" vertical="center" wrapText="1"/>
    </xf>
    <xf numFmtId="0" fontId="61" fillId="5" borderId="7" xfId="0" applyFont="1" applyFill="1" applyBorder="1" applyAlignment="1">
      <alignment horizontal="center" vertical="center" wrapText="1"/>
    </xf>
    <xf numFmtId="0" fontId="61" fillId="5" borderId="96" xfId="0" applyFont="1" applyFill="1" applyBorder="1" applyAlignment="1">
      <alignment horizontal="center" vertical="center" wrapText="1"/>
    </xf>
  </cellXfs>
  <cellStyles count="3">
    <cellStyle name="Hyperlink 2" xfId="2"/>
    <cellStyle name="Link" xfId="1" builtinId="8"/>
    <cellStyle name="Standard" xfId="0" builtinId="0"/>
  </cellStyles>
  <dxfs count="40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theme="0" tint="-0.499984740745262"/>
        </right>
        <top/>
        <bottom/>
        <vertical/>
        <horizontal/>
      </border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EAE8DA"/>
      <color rgb="FFDCECF0"/>
      <color rgb="FFAAC2DE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7471</xdr:colOff>
      <xdr:row>0</xdr:row>
      <xdr:rowOff>0</xdr:rowOff>
    </xdr:from>
    <xdr:to>
      <xdr:col>47</xdr:col>
      <xdr:colOff>63500</xdr:colOff>
      <xdr:row>5</xdr:row>
      <xdr:rowOff>0</xdr:rowOff>
    </xdr:to>
    <xdr:sp macro="" textlink="">
      <xdr:nvSpPr>
        <xdr:cNvPr id="4" name="Textfeld 3"/>
        <xdr:cNvSpPr txBox="1"/>
      </xdr:nvSpPr>
      <xdr:spPr>
        <a:xfrm>
          <a:off x="15337118" y="0"/>
          <a:ext cx="4276911" cy="2046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Dienst selbständig eingestragen</a:t>
          </a: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= Backup für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neue MA</a:t>
          </a:r>
          <a:endParaRPr lang="de-D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Dienst fremd geplant</a:t>
          </a: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Urlaub</a:t>
          </a:r>
        </a:p>
        <a:p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krank</a:t>
          </a:r>
        </a:p>
        <a:p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= spontan</a:t>
          </a: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EZ = Elternzeit</a:t>
          </a:r>
        </a:p>
        <a:p>
          <a:endParaRPr lang="de-D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Tage unter Datum sind der Schichtbeginn,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bei Übernahme am 10.6. geht die Schicht vom 10.6. um 16:30 bis zum 11.6. um 8:30</a:t>
          </a:r>
          <a:endParaRPr lang="de-D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2006600</xdr:colOff>
      <xdr:row>85</xdr:row>
      <xdr:rowOff>77322</xdr:rowOff>
    </xdr:from>
    <xdr:to>
      <xdr:col>0</xdr:col>
      <xdr:colOff>2696633</xdr:colOff>
      <xdr:row>87</xdr:row>
      <xdr:rowOff>1452032</xdr:rowOff>
    </xdr:to>
    <xdr:pic>
      <xdr:nvPicPr>
        <xdr:cNvPr id="2" name="Grafik 1" descr="C:\Users\mliebler\AppData\Local\Microsoft\Windows\INetCache\IE\AKT0O3G3\Nokia_3210_3[1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753355"/>
          <a:ext cx="690033" cy="169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1849967</xdr:colOff>
      <xdr:row>88</xdr:row>
      <xdr:rowOff>55033</xdr:rowOff>
    </xdr:from>
    <xdr:to>
      <xdr:col>1</xdr:col>
      <xdr:colOff>810</xdr:colOff>
      <xdr:row>88</xdr:row>
      <xdr:rowOff>1816100</xdr:rowOff>
    </xdr:to>
    <xdr:pic>
      <xdr:nvPicPr>
        <xdr:cNvPr id="3" name="Grafik 2" descr="C:\Users\mliebler\AppData\Local\Microsoft\Windows\INetCache\IE\1QAURDG4\iphone-297755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967" y="18609733"/>
          <a:ext cx="951193" cy="176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1866900</xdr:colOff>
      <xdr:row>88</xdr:row>
      <xdr:rowOff>3268133</xdr:rowOff>
    </xdr:from>
    <xdr:to>
      <xdr:col>1</xdr:col>
      <xdr:colOff>598</xdr:colOff>
      <xdr:row>89</xdr:row>
      <xdr:rowOff>1735667</xdr:rowOff>
    </xdr:to>
    <xdr:pic>
      <xdr:nvPicPr>
        <xdr:cNvPr id="4" name="Grafik 3" descr="C:\Users\mliebler\AppData\Local\Microsoft\Windows\INetCache\IE\1QAURDG4\iphone-297755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22127633"/>
          <a:ext cx="951193" cy="176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2163232</xdr:colOff>
      <xdr:row>87</xdr:row>
      <xdr:rowOff>1667932</xdr:rowOff>
    </xdr:from>
    <xdr:to>
      <xdr:col>0</xdr:col>
      <xdr:colOff>2535765</xdr:colOff>
      <xdr:row>87</xdr:row>
      <xdr:rowOff>2709333</xdr:rowOff>
    </xdr:to>
    <xdr:sp macro="" textlink="">
      <xdr:nvSpPr>
        <xdr:cNvPr id="5" name="Pfeil nach unten 4"/>
        <xdr:cNvSpPr/>
      </xdr:nvSpPr>
      <xdr:spPr>
        <a:xfrm>
          <a:off x="2163232" y="17665699"/>
          <a:ext cx="372533" cy="1041401"/>
        </a:xfrm>
        <a:prstGeom prst="down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1"/>
        <a:lstStyle/>
        <a:p>
          <a:pPr algn="l"/>
          <a:r>
            <a:rPr lang="de-DE" sz="1000"/>
            <a:t>feste Umleitung</a:t>
          </a:r>
        </a:p>
      </xdr:txBody>
    </xdr:sp>
    <xdr:clientData/>
  </xdr:twoCellAnchor>
  <xdr:twoCellAnchor>
    <xdr:from>
      <xdr:col>0</xdr:col>
      <xdr:colOff>1999929</xdr:colOff>
      <xdr:row>88</xdr:row>
      <xdr:rowOff>1788259</xdr:rowOff>
    </xdr:from>
    <xdr:to>
      <xdr:col>0</xdr:col>
      <xdr:colOff>2372462</xdr:colOff>
      <xdr:row>88</xdr:row>
      <xdr:rowOff>3292502</xdr:rowOff>
    </xdr:to>
    <xdr:sp macro="" textlink="">
      <xdr:nvSpPr>
        <xdr:cNvPr id="7" name="Pfeil nach unten 6"/>
        <xdr:cNvSpPr/>
      </xdr:nvSpPr>
      <xdr:spPr>
        <a:xfrm>
          <a:off x="1999929" y="20767265"/>
          <a:ext cx="372533" cy="1504243"/>
        </a:xfrm>
        <a:prstGeom prst="down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1"/>
        <a:lstStyle/>
        <a:p>
          <a:pPr algn="l"/>
          <a:r>
            <a:rPr lang="de-DE" sz="1000"/>
            <a:t>Bei Bedarf Umleitung</a:t>
          </a:r>
        </a:p>
      </xdr:txBody>
    </xdr:sp>
    <xdr:clientData/>
  </xdr:twoCellAnchor>
  <xdr:twoCellAnchor>
    <xdr:from>
      <xdr:col>1</xdr:col>
      <xdr:colOff>104124</xdr:colOff>
      <xdr:row>88</xdr:row>
      <xdr:rowOff>1453007</xdr:rowOff>
    </xdr:from>
    <xdr:to>
      <xdr:col>1</xdr:col>
      <xdr:colOff>1287354</xdr:colOff>
      <xdr:row>88</xdr:row>
      <xdr:rowOff>1789044</xdr:rowOff>
    </xdr:to>
    <xdr:sp macro="" textlink="">
      <xdr:nvSpPr>
        <xdr:cNvPr id="10" name="Pfeil nach rechts 9"/>
        <xdr:cNvSpPr/>
      </xdr:nvSpPr>
      <xdr:spPr>
        <a:xfrm>
          <a:off x="3005403" y="20432013"/>
          <a:ext cx="1183230" cy="336037"/>
        </a:xfrm>
        <a:prstGeom prst="righ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1"/>
        <a:lstStyle/>
        <a:p>
          <a:pPr marL="0" indent="0" algn="l"/>
          <a:endParaRPr lang="de-DE" sz="1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113592</xdr:colOff>
      <xdr:row>88</xdr:row>
      <xdr:rowOff>1490869</xdr:rowOff>
    </xdr:from>
    <xdr:to>
      <xdr:col>1</xdr:col>
      <xdr:colOff>1101230</xdr:colOff>
      <xdr:row>88</xdr:row>
      <xdr:rowOff>1771309</xdr:rowOff>
    </xdr:to>
    <xdr:pic>
      <xdr:nvPicPr>
        <xdr:cNvPr id="11" name="Grafik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14871" y="20469875"/>
          <a:ext cx="987638" cy="280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-abg-fs1\Users\mzoller\AppData\Local\Microsoft\Windows\Temporary%20Internet%20Files\Content.Outlook\T8CO09GE\Wartungslis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ung"/>
      <sheetName val="Wartungsübersicht"/>
      <sheetName val="Wartungsprojekte"/>
      <sheetName val="Definitionen"/>
      <sheetName val="Bewertung"/>
      <sheetName val="Weihnachten 2014 "/>
      <sheetName val="Weihnachten13"/>
      <sheetName val="Weihnachten12"/>
      <sheetName val="2010-12"/>
      <sheetName val="2008-2010"/>
      <sheetName val="Tabelle1"/>
    </sheetNames>
    <sheetDataSet>
      <sheetData sheetId="0"/>
      <sheetData sheetId="1"/>
      <sheetData sheetId="2"/>
      <sheetData sheetId="3">
        <row r="79">
          <cell r="C79">
            <v>22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elle1" displayName="Tabelle1" ref="A13:A32" totalsRowShown="0" headerRowDxfId="407" dataDxfId="406" tableBorderDxfId="405">
  <autoFilter ref="A13:A32"/>
  <tableColumns count="1">
    <tableColumn id="1" name="Böttcher, Mario" dataDxfId="40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3.xml"/><Relationship Id="rId4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file:///\\log-abg-fs1\LOG_Projekte\FIEGE\Standort&#252;bergreifend\GIT\5_SysErstell\8_Gewaehr\Aufwandserfassung(Call,CR)_FIEGE.xlsm" TargetMode="External"/><Relationship Id="rId18" Type="http://schemas.openxmlformats.org/officeDocument/2006/relationships/hyperlink" Target="file:///\\log-abg-fs1\LOG_Projekte\HECO\5_SysErstell\8_Gewaehr\Aufwandserfassung(Call,CR)_HECO.xlsm" TargetMode="External"/><Relationship Id="rId26" Type="http://schemas.openxmlformats.org/officeDocument/2006/relationships/hyperlink" Target="file:///\\log-abg-fs1\LOG_Projekte\MAHR\5_SysErstell\8_Gewaehr\Archiv\Aufwandserfassung(Call,CR)_MAHR.xls" TargetMode="External"/><Relationship Id="rId39" Type="http://schemas.openxmlformats.org/officeDocument/2006/relationships/hyperlink" Target="file:///\\log-abg-fs1\LOG_Projekte\HECO\5_SysErstell\8_Gewaehr\Aufwandserfassung(Call,CR)_HECO.xlsm" TargetMode="External"/><Relationship Id="rId3" Type="http://schemas.openxmlformats.org/officeDocument/2006/relationships/hyperlink" Target="file:///\\log-abg-fs1\LOG_Projekte\AXRO\5_SysErstell\8_Gewaehr\2021" TargetMode="External"/><Relationship Id="rId21" Type="http://schemas.openxmlformats.org/officeDocument/2006/relationships/hyperlink" Target="file:///\\log-abg-fs1\LOG_Projekte\HETT\5_SysErstell\8_Gewaehr\Aufwandserfassung(CallCR)_Hettich.xlsm" TargetMode="External"/><Relationship Id="rId34" Type="http://schemas.openxmlformats.org/officeDocument/2006/relationships/hyperlink" Target="file:///\\log-abg-fs1\LOG_Projekte\Tchibo\5_SysErstell\8_Gewaehr\opt\ABRECHNUNG_Vorlage.xls" TargetMode="External"/><Relationship Id="rId42" Type="http://schemas.openxmlformats.org/officeDocument/2006/relationships/hyperlink" Target="file:///\\log-abg-fs1\LOG_Projekte\ZUFALL\5_SysErstell\8_Gewaehr\Aufwandserfassung(Call,CR)_Zufall.xlsm" TargetMode="External"/><Relationship Id="rId47" Type="http://schemas.openxmlformats.org/officeDocument/2006/relationships/hyperlink" Target="https://confluence.psi.de/display/LOGMAIN/HowTo+For+Hotline" TargetMode="External"/><Relationship Id="rId7" Type="http://schemas.openxmlformats.org/officeDocument/2006/relationships/hyperlink" Target="file:///\\log-abg-fs1\LOG_Projekte\CLAS\5_SysErstell\8_Gewaehr\Aufwandserfassung(CallCR)_CLAAS.xls" TargetMode="External"/><Relationship Id="rId12" Type="http://schemas.openxmlformats.org/officeDocument/2006/relationships/hyperlink" Target="file:///\\log-abg-fs1\LOG_Projekte\EHEIM\5_SysErstell\8_Gewaehr\Aufwandserfassung(Call,CR)_Eheim.xls" TargetMode="External"/><Relationship Id="rId17" Type="http://schemas.openxmlformats.org/officeDocument/2006/relationships/hyperlink" Target="file:///\\log-abg-fs1\LOG_Projekte\HABBR\5_SysErstell\8_Gewaehr\Aufwandserfassung_Wartung_(CallCR)_HABBR.xlsm" TargetMode="External"/><Relationship Id="rId25" Type="http://schemas.openxmlformats.org/officeDocument/2006/relationships/hyperlink" Target="file:///\\log-abg-fs1\LOG_Projekte\LEITZ\5_SysErstell\8_Gewaehr\Aufwandserfassung(Call,CR)_LEITZ.xlsm" TargetMode="External"/><Relationship Id="rId33" Type="http://schemas.openxmlformats.org/officeDocument/2006/relationships/hyperlink" Target="file:///\\log-abg-fs1\LOG_Projekte\SASA\5_SysErstell\8_Gewaehr\Aufwandserfassung(CallCR)_SASA.xlsm" TargetMode="External"/><Relationship Id="rId38" Type="http://schemas.openxmlformats.org/officeDocument/2006/relationships/hyperlink" Target="file:///\\log-abg-fs1\LOG_Projekte\WEISS_CHEMIE\5_SysErstell\8_Gewaehr\Aufwandserfassung(Call,CR)_Weiss%20Chemie.xlsm" TargetMode="External"/><Relationship Id="rId46" Type="http://schemas.openxmlformats.org/officeDocument/2006/relationships/hyperlink" Target="https://confluence.psi.de/display/LOGMAIN/LOG%3AWartung+AB?preview=%2F11279372%2F30653302%2FEinf%C3%BChrung+Wartung+2018.pptx" TargetMode="External"/><Relationship Id="rId2" Type="http://schemas.openxmlformats.org/officeDocument/2006/relationships/hyperlink" Target="file:///\\log-abg-fs1\LOG_Projekte\ALMB\5_SysErstell\8_Gewaehr\Aufwandserfassung(CallCR)_ALMB.xls" TargetMode="External"/><Relationship Id="rId16" Type="http://schemas.openxmlformats.org/officeDocument/2006/relationships/hyperlink" Target="file:///\\log-abg-fs1\LOG_Projekte\G&#214;RTZ\5_SysErstell\8_Gewaehr\Aufwandserfassung(CallCR)_G&#246;rtz.xls" TargetMode="External"/><Relationship Id="rId20" Type="http://schemas.openxmlformats.org/officeDocument/2006/relationships/hyperlink" Target="file:///\\log-abg-fs1\LOG_Projekte\HUET\Archiv-Erstprojekt\5_Syst_erstellung\8_Gewaehrl\ABRECHNUNG_WHUET.xls" TargetMode="External"/><Relationship Id="rId29" Type="http://schemas.openxmlformats.org/officeDocument/2006/relationships/hyperlink" Target="file:///\\log-abg-fs1\LOG_Projekte\NOSTA\5_Syst_erstellung\8_Gewaehrl\Aufwandserfassung(Call,CR)_NOSTA.xls" TargetMode="External"/><Relationship Id="rId41" Type="http://schemas.openxmlformats.org/officeDocument/2006/relationships/hyperlink" Target="file:///\\log-abg-fs1\LOG_Projekte\WUERTH\5_SysErstell\8_Gewaehr\Aufwandserfassung_WW&#220;RTH20_WW&#220;FLY20.xls" TargetMode="External"/><Relationship Id="rId1" Type="http://schemas.openxmlformats.org/officeDocument/2006/relationships/hyperlink" Target="file:///\\log-abg-fs1\LOG_Projekte\ABUSLH\5_SysErstell\8_Gewaehr\Aufwandserfassung(CallCR)_ABLH.xls" TargetMode="External"/><Relationship Id="rId6" Type="http://schemas.openxmlformats.org/officeDocument/2006/relationships/hyperlink" Target="file:///\\log-abg-fs1\LOG_Projekte\CEVA\5_SysErstell\8_Gewaehr\Abrechnung" TargetMode="External"/><Relationship Id="rId11" Type="http://schemas.openxmlformats.org/officeDocument/2006/relationships/hyperlink" Target="file:///\\log-abg-fs1\LOG_Projekte\ELOBAU\5_SysErstell\8_Gewaehr\Aufwandserfassung(Call,CR)_ELOBAU.xlsm" TargetMode="External"/><Relationship Id="rId24" Type="http://schemas.openxmlformats.org/officeDocument/2006/relationships/hyperlink" Target="file:///\\log-abg-fs1\LOG_Projekte\KNN\5_SysErstell\8_Gewaehr\Aufwandserfassung(Call,CR)_Klinikum_N&#252;rnberg.xls" TargetMode="External"/><Relationship Id="rId32" Type="http://schemas.openxmlformats.org/officeDocument/2006/relationships/hyperlink" Target="file:///\\log-abg-fs1\LOG_Projekte\RMD\RMD_(Basis+Precon)\5_SysErstell\8_Gewaehr\LOG_Aufwandserfassung(Call,CR)_RMD21W.xlsm" TargetMode="External"/><Relationship Id="rId37" Type="http://schemas.openxmlformats.org/officeDocument/2006/relationships/hyperlink" Target="file:///\\log-abg-fs1\LOG_Projekte\WACKN\5_SysErstell\8_Gewaehr\Aufwandserfassung(CallCR)_WACKN.xls" TargetMode="External"/><Relationship Id="rId40" Type="http://schemas.openxmlformats.org/officeDocument/2006/relationships/hyperlink" Target="file:///\\log-abg-fs1\LOG_Projekte\WUERTH\5_SysErstell\8_Gewaehr\Aufwandserfassung_WW&#220;RTH20_WW&#220;FLY20.xls" TargetMode="External"/><Relationship Id="rId45" Type="http://schemas.openxmlformats.org/officeDocument/2006/relationships/hyperlink" Target="https://confluence.psi.de/pages/viewpage.action?pageId=775487531" TargetMode="External"/><Relationship Id="rId5" Type="http://schemas.openxmlformats.org/officeDocument/2006/relationships/hyperlink" Target="file:///\\log-abg-fs1\LOG_Projekte\CVABHH\5_SysErstell\8_Gewaehr\Aufwandserfassung(CallCR)_CABHH.xlsm" TargetMode="External"/><Relationship Id="rId15" Type="http://schemas.openxmlformats.org/officeDocument/2006/relationships/hyperlink" Target="file:///\\log-abg-fs1\LOG_Projekte\Georg%20Fischer\5_SysErstell\8_Gewaehr\Aufwandserfassung(CallCR)_Georg%20Fischer.xlsm" TargetMode="External"/><Relationship Id="rId23" Type="http://schemas.openxmlformats.org/officeDocument/2006/relationships/hyperlink" Target="file:///\\log-abg-fs1\LOG_Projekte\KBK\5_SysErstell\8_Gewaehr\Aufwandserfassung(CallCR)_KBK.xlsm" TargetMode="External"/><Relationship Id="rId28" Type="http://schemas.openxmlformats.org/officeDocument/2006/relationships/hyperlink" Target="file:///\\log-abg-fs1\LOG_Projekte\MV%20Werften\5_SysErstell\8_Gewaehr\Aufwandserfassung(CallCR)_MVWerften.xls" TargetMode="External"/><Relationship Id="rId36" Type="http://schemas.openxmlformats.org/officeDocument/2006/relationships/hyperlink" Target="file:///\\log-abg-fs1\LOG_Projekte\VW\5_SysErstell\8_Gewaehr\Aufwandserfassung(Call,CR)_VWN.xls" TargetMode="External"/><Relationship Id="rId49" Type="http://schemas.openxmlformats.org/officeDocument/2006/relationships/printerSettings" Target="../printerSettings/printerSettings6.bin"/><Relationship Id="rId10" Type="http://schemas.openxmlformats.org/officeDocument/2006/relationships/hyperlink" Target="file:///\\log-abg-fs1\LOG_Projekte\EHEIM\5_SysErstell\8_Gewaehr" TargetMode="External"/><Relationship Id="rId19" Type="http://schemas.openxmlformats.org/officeDocument/2006/relationships/hyperlink" Target="file:///\\log-abg-fs1\LOG_Projekte\HERMA\5_SysErstell\8_Gewaehr\Aufwandserfassung(CallCR)_Herma.xlsm" TargetMode="External"/><Relationship Id="rId31" Type="http://schemas.openxmlformats.org/officeDocument/2006/relationships/hyperlink" Target="file:///\\log-abg-fs1\LOG_Projekte\Reiff\5_SysErstell\8_Gewaehr\Aufwandserfassung(CallCR)_REIFF.xlsm" TargetMode="External"/><Relationship Id="rId44" Type="http://schemas.openxmlformats.org/officeDocument/2006/relationships/hyperlink" Target="file:///\\LOG-ABG-FS1\LOG_Projekte\ZUFALL\2_ProjektMgt\1_ProjStart\Kontakte.xlsx" TargetMode="External"/><Relationship Id="rId4" Type="http://schemas.openxmlformats.org/officeDocument/2006/relationships/hyperlink" Target="file:///\\log-abg-fs1\LOG_Projekte\Bertschi\5_SysErstell\8_Gewaehr\Aufwandserfassung(CallCR)_BERDS.xls" TargetMode="External"/><Relationship Id="rId9" Type="http://schemas.openxmlformats.org/officeDocument/2006/relationships/hyperlink" Target="file:///\\log-abg-fs1\LOG_Projekte\EGO\5_SysErstell\8_Gewaehr\ABRECHNUNG_EGO.lnk" TargetMode="External"/><Relationship Id="rId14" Type="http://schemas.openxmlformats.org/officeDocument/2006/relationships/hyperlink" Target="file:///\\log-abg-fs1\LOG_Projekte\FUL\5_SysErstell\8_Gewaehr\Aufwandserfassung(Call,CR)_FUL_2021.xlsm" TargetMode="External"/><Relationship Id="rId22" Type="http://schemas.openxmlformats.org/officeDocument/2006/relationships/hyperlink" Target="file:///\\log-abg-fs1\LOG_Projekte\KAERWM\KAERWM\5_SysErstell\8_Gewaehr\Aufwandserfassung(CallCR)_KAERWM.xls" TargetMode="External"/><Relationship Id="rId27" Type="http://schemas.openxmlformats.org/officeDocument/2006/relationships/hyperlink" Target="file:///\\log-abg-fs1\LOG_Projekte\Mister%20Spex\5_SysErstell\8_Gewaehr\Aufwandserfassung(CallCR)_MSX.xlsm" TargetMode="External"/><Relationship Id="rId30" Type="http://schemas.openxmlformats.org/officeDocument/2006/relationships/hyperlink" Target="file:///\\log-abg-fs1\LOG_Projekte\PHD\5_SysErstell\8_Gewaehr\Aufwandserfassung(Call,CR)_PHD.xlsm" TargetMode="External"/><Relationship Id="rId35" Type="http://schemas.openxmlformats.org/officeDocument/2006/relationships/hyperlink" Target="file:///\\log-abg-fs1\LOG_Projekte\VGTCL\5_SysErstell\8_Gewaehr\VGTCL-Aufwandsabrechnung_PSI_TCL21A.lnk" TargetMode="External"/><Relationship Id="rId43" Type="http://schemas.openxmlformats.org/officeDocument/2006/relationships/hyperlink" Target="file:///\\LOG-ABG-FS1\LOG_Projekte\WUERTH\2_ProjektMgt\1_ProjStart\Telefon_W&#220;RTH.xls" TargetMode="External"/><Relationship Id="rId48" Type="http://schemas.openxmlformats.org/officeDocument/2006/relationships/hyperlink" Target="https://confluence.psi.de/pages/viewpage.action?pageId=555319475" TargetMode="External"/><Relationship Id="rId8" Type="http://schemas.openxmlformats.org/officeDocument/2006/relationships/hyperlink" Target="file:///\\log-abg-fs1\LOG_Projekte\DFB\5_SysErstell\8_Gewaehr\Aufwandserfassung(Call,CR)_DFB.xls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BG38"/>
  <sheetViews>
    <sheetView zoomScaleNormal="100" workbookViewId="0">
      <selection activeCell="AA9" sqref="AA9"/>
    </sheetView>
  </sheetViews>
  <sheetFormatPr baseColWidth="10" defaultColWidth="3.54296875" defaultRowHeight="14" x14ac:dyDescent="0.3"/>
  <cols>
    <col min="1" max="1" width="4.453125" style="1" customWidth="1"/>
    <col min="2" max="2" width="29.453125" style="1" customWidth="1"/>
    <col min="3" max="3" width="34.453125" style="1" hidden="1" customWidth="1"/>
    <col min="4" max="23" width="4.54296875" style="1" customWidth="1"/>
    <col min="24" max="24" width="4.453125" style="1" customWidth="1"/>
    <col min="25" max="57" width="4.54296875" style="1" customWidth="1"/>
    <col min="58" max="58" width="3.54296875" style="1" bestFit="1" customWidth="1"/>
    <col min="59" max="59" width="4.453125" style="1" bestFit="1" customWidth="1"/>
    <col min="60" max="16384" width="3.54296875" style="1"/>
  </cols>
  <sheetData>
    <row r="1" spans="2:59" ht="33.75" customHeight="1" x14ac:dyDescent="0.3">
      <c r="B1" s="45" t="s">
        <v>762</v>
      </c>
      <c r="C1" s="142"/>
      <c r="D1" s="140"/>
      <c r="Y1" s="2"/>
    </row>
    <row r="2" spans="2:59" ht="13.5" customHeight="1" thickBot="1" x14ac:dyDescent="0.35">
      <c r="B2" s="111">
        <v>45656</v>
      </c>
      <c r="C2" s="5"/>
      <c r="AA2" s="8"/>
      <c r="AC2" s="8"/>
    </row>
    <row r="3" spans="2:59" ht="21" customHeight="1" thickBot="1" x14ac:dyDescent="0.35">
      <c r="B3" s="4"/>
      <c r="C3" s="4"/>
      <c r="D3" s="141"/>
      <c r="E3" s="6" t="s">
        <v>0</v>
      </c>
      <c r="F3" s="423">
        <v>45660</v>
      </c>
      <c r="G3" s="424"/>
      <c r="H3" s="424"/>
      <c r="I3" s="425"/>
      <c r="N3" s="1" t="str">
        <f ca="1">IF(N5=WEEKNUM(TODAY()),"X","")</f>
        <v/>
      </c>
      <c r="Q3" s="1" t="str">
        <f ca="1">IF(Q5=WEEKNUM(TODAY()),"X","")</f>
        <v/>
      </c>
    </row>
    <row r="4" spans="2:59" ht="36" customHeight="1" thickBot="1" x14ac:dyDescent="0.35">
      <c r="C4" s="143"/>
      <c r="D4" s="314" t="str">
        <f ca="1">IF(D5=_xlfn.ISOWEEKNUM(TODAY()),"X","")</f>
        <v/>
      </c>
      <c r="E4" s="314" t="str">
        <f ca="1">IF(E5=_xlfn.ISOWEEKNUM(TODAY()),"X","")</f>
        <v/>
      </c>
      <c r="F4" s="314" t="str">
        <f t="shared" ref="F4:BF4" ca="1" si="0">IF(F5=_xlfn.ISOWEEKNUM(TODAY()),"X","")</f>
        <v/>
      </c>
      <c r="G4" s="314" t="str">
        <f t="shared" ca="1" si="0"/>
        <v/>
      </c>
      <c r="H4" s="314" t="str">
        <f t="shared" ca="1" si="0"/>
        <v/>
      </c>
      <c r="I4" s="314" t="str">
        <f t="shared" ca="1" si="0"/>
        <v/>
      </c>
      <c r="J4" s="314" t="str">
        <f t="shared" ca="1" si="0"/>
        <v/>
      </c>
      <c r="K4" s="314" t="str">
        <f t="shared" ca="1" si="0"/>
        <v/>
      </c>
      <c r="L4" s="314" t="str">
        <f t="shared" ca="1" si="0"/>
        <v/>
      </c>
      <c r="M4" s="314" t="str">
        <f t="shared" ca="1" si="0"/>
        <v/>
      </c>
      <c r="N4" s="314" t="str">
        <f t="shared" ca="1" si="0"/>
        <v/>
      </c>
      <c r="O4" s="314" t="str">
        <f t="shared" ca="1" si="0"/>
        <v/>
      </c>
      <c r="P4" s="314" t="str">
        <f t="shared" ca="1" si="0"/>
        <v/>
      </c>
      <c r="Q4" s="314" t="str">
        <f t="shared" ca="1" si="0"/>
        <v/>
      </c>
      <c r="R4" s="314" t="str">
        <f t="shared" ca="1" si="0"/>
        <v/>
      </c>
      <c r="S4" s="314" t="str">
        <f t="shared" ca="1" si="0"/>
        <v/>
      </c>
      <c r="T4" s="314" t="str">
        <f t="shared" ca="1" si="0"/>
        <v/>
      </c>
      <c r="U4" s="314" t="str">
        <f t="shared" ca="1" si="0"/>
        <v/>
      </c>
      <c r="V4" s="314" t="str">
        <f t="shared" ca="1" si="0"/>
        <v/>
      </c>
      <c r="W4" s="314" t="str">
        <f t="shared" ca="1" si="0"/>
        <v/>
      </c>
      <c r="X4" s="314" t="str">
        <f t="shared" ca="1" si="0"/>
        <v/>
      </c>
      <c r="Y4" s="314" t="str">
        <f t="shared" ca="1" si="0"/>
        <v/>
      </c>
      <c r="Z4" s="314" t="str">
        <f t="shared" ca="1" si="0"/>
        <v/>
      </c>
      <c r="AA4" s="314" t="str">
        <f t="shared" ca="1" si="0"/>
        <v/>
      </c>
      <c r="AB4" s="314" t="str">
        <f t="shared" ca="1" si="0"/>
        <v/>
      </c>
      <c r="AC4" s="314" t="str">
        <f t="shared" ca="1" si="0"/>
        <v>X</v>
      </c>
      <c r="AD4" s="314" t="str">
        <f t="shared" ca="1" si="0"/>
        <v/>
      </c>
      <c r="AE4" s="314" t="str">
        <f t="shared" ca="1" si="0"/>
        <v/>
      </c>
      <c r="AF4" s="314" t="str">
        <f t="shared" ca="1" si="0"/>
        <v/>
      </c>
      <c r="AG4" s="314" t="str">
        <f t="shared" ca="1" si="0"/>
        <v/>
      </c>
      <c r="AH4" s="314" t="str">
        <f t="shared" ca="1" si="0"/>
        <v/>
      </c>
      <c r="AI4" s="314" t="str">
        <f t="shared" ca="1" si="0"/>
        <v/>
      </c>
      <c r="AJ4" s="314" t="str">
        <f t="shared" ca="1" si="0"/>
        <v/>
      </c>
      <c r="AK4" s="314" t="str">
        <f t="shared" ca="1" si="0"/>
        <v/>
      </c>
      <c r="AL4" s="314" t="str">
        <f t="shared" ca="1" si="0"/>
        <v/>
      </c>
      <c r="AM4" s="314" t="str">
        <f t="shared" ca="1" si="0"/>
        <v/>
      </c>
      <c r="AN4" s="314" t="str">
        <f t="shared" ca="1" si="0"/>
        <v/>
      </c>
      <c r="AO4" s="314" t="str">
        <f t="shared" ca="1" si="0"/>
        <v/>
      </c>
      <c r="AP4" s="314" t="str">
        <f t="shared" ca="1" si="0"/>
        <v/>
      </c>
      <c r="AQ4" s="314" t="str">
        <f t="shared" ca="1" si="0"/>
        <v/>
      </c>
      <c r="AR4" s="314" t="str">
        <f t="shared" ca="1" si="0"/>
        <v/>
      </c>
      <c r="AS4" s="314" t="str">
        <f t="shared" ca="1" si="0"/>
        <v/>
      </c>
      <c r="AT4" s="314" t="str">
        <f t="shared" ca="1" si="0"/>
        <v/>
      </c>
      <c r="AU4" s="314" t="str">
        <f t="shared" ca="1" si="0"/>
        <v/>
      </c>
      <c r="AV4" s="314" t="str">
        <f t="shared" ca="1" si="0"/>
        <v/>
      </c>
      <c r="AW4" s="314" t="str">
        <f t="shared" ca="1" si="0"/>
        <v/>
      </c>
      <c r="AX4" s="314" t="str">
        <f t="shared" ca="1" si="0"/>
        <v/>
      </c>
      <c r="AY4" s="314" t="str">
        <f t="shared" ca="1" si="0"/>
        <v/>
      </c>
      <c r="AZ4" s="314" t="str">
        <f t="shared" ca="1" si="0"/>
        <v/>
      </c>
      <c r="BA4" s="314" t="str">
        <f t="shared" ca="1" si="0"/>
        <v/>
      </c>
      <c r="BB4" s="314" t="str">
        <f t="shared" ca="1" si="0"/>
        <v/>
      </c>
      <c r="BC4" s="314" t="str">
        <f t="shared" ca="1" si="0"/>
        <v/>
      </c>
      <c r="BD4" s="314" t="str">
        <f t="shared" ca="1" si="0"/>
        <v/>
      </c>
      <c r="BE4" s="314" t="str">
        <f t="shared" ca="1" si="0"/>
        <v/>
      </c>
      <c r="BF4" s="314" t="str">
        <f t="shared" ca="1" si="0"/>
        <v/>
      </c>
    </row>
    <row r="5" spans="2:59" s="319" customFormat="1" ht="18" customHeight="1" x14ac:dyDescent="0.3">
      <c r="B5" s="315" t="s">
        <v>675</v>
      </c>
      <c r="C5" s="316"/>
      <c r="D5" s="317">
        <v>2</v>
      </c>
      <c r="E5" s="318">
        <v>3</v>
      </c>
      <c r="F5" s="317">
        <v>4</v>
      </c>
      <c r="G5" s="318">
        <v>5</v>
      </c>
      <c r="H5" s="317">
        <v>6</v>
      </c>
      <c r="I5" s="318">
        <v>7</v>
      </c>
      <c r="J5" s="317">
        <v>8</v>
      </c>
      <c r="K5" s="318">
        <v>9</v>
      </c>
      <c r="L5" s="317">
        <v>10</v>
      </c>
      <c r="M5" s="318">
        <v>11</v>
      </c>
      <c r="N5" s="317">
        <v>12</v>
      </c>
      <c r="O5" s="318">
        <v>13</v>
      </c>
      <c r="P5" s="317">
        <v>14</v>
      </c>
      <c r="Q5" s="318">
        <v>15</v>
      </c>
      <c r="R5" s="317">
        <v>16</v>
      </c>
      <c r="S5" s="318">
        <v>17</v>
      </c>
      <c r="T5" s="317">
        <v>18</v>
      </c>
      <c r="U5" s="318">
        <v>19</v>
      </c>
      <c r="V5" s="317">
        <v>20</v>
      </c>
      <c r="W5" s="318">
        <v>21</v>
      </c>
      <c r="X5" s="317">
        <v>22</v>
      </c>
      <c r="Y5" s="318">
        <v>23</v>
      </c>
      <c r="Z5" s="317">
        <v>24</v>
      </c>
      <c r="AA5" s="318">
        <v>25</v>
      </c>
      <c r="AB5" s="317">
        <v>26</v>
      </c>
      <c r="AC5" s="318">
        <v>27</v>
      </c>
      <c r="AD5" s="317">
        <v>28</v>
      </c>
      <c r="AE5" s="318">
        <v>29</v>
      </c>
      <c r="AF5" s="317">
        <v>30</v>
      </c>
      <c r="AG5" s="318">
        <v>31</v>
      </c>
      <c r="AH5" s="317">
        <v>32</v>
      </c>
      <c r="AI5" s="318">
        <v>33</v>
      </c>
      <c r="AJ5" s="317">
        <v>34</v>
      </c>
      <c r="AK5" s="318">
        <v>35</v>
      </c>
      <c r="AL5" s="317">
        <v>36</v>
      </c>
      <c r="AM5" s="318">
        <v>37</v>
      </c>
      <c r="AN5" s="317">
        <v>38</v>
      </c>
      <c r="AO5" s="318">
        <v>39</v>
      </c>
      <c r="AP5" s="317">
        <v>40</v>
      </c>
      <c r="AQ5" s="318">
        <v>41</v>
      </c>
      <c r="AR5" s="317">
        <v>42</v>
      </c>
      <c r="AS5" s="318">
        <v>43</v>
      </c>
      <c r="AT5" s="317">
        <v>44</v>
      </c>
      <c r="AU5" s="318">
        <v>45</v>
      </c>
      <c r="AV5" s="317">
        <v>46</v>
      </c>
      <c r="AW5" s="318">
        <v>47</v>
      </c>
      <c r="AX5" s="317">
        <v>48</v>
      </c>
      <c r="AY5" s="318">
        <v>49</v>
      </c>
      <c r="AZ5" s="317">
        <v>50</v>
      </c>
      <c r="BA5" s="318">
        <v>51</v>
      </c>
      <c r="BB5" s="317">
        <v>52</v>
      </c>
      <c r="BC5" s="318">
        <v>1</v>
      </c>
      <c r="BD5" s="317">
        <v>2</v>
      </c>
      <c r="BE5" s="318">
        <v>3</v>
      </c>
      <c r="BF5" s="318">
        <v>4</v>
      </c>
    </row>
    <row r="6" spans="2:59" s="319" customFormat="1" ht="18" customHeight="1" x14ac:dyDescent="0.3">
      <c r="B6" s="426" t="s">
        <v>676</v>
      </c>
      <c r="C6" s="428" t="s">
        <v>677</v>
      </c>
      <c r="D6" s="320">
        <f>F3</f>
        <v>45660</v>
      </c>
      <c r="E6" s="321">
        <f>D6+7</f>
        <v>45667</v>
      </c>
      <c r="F6" s="320">
        <f>E6+7</f>
        <v>45674</v>
      </c>
      <c r="G6" s="321">
        <f t="shared" ref="G6:BE6" si="1">F6+7</f>
        <v>45681</v>
      </c>
      <c r="H6" s="320">
        <f t="shared" si="1"/>
        <v>45688</v>
      </c>
      <c r="I6" s="321">
        <f t="shared" si="1"/>
        <v>45695</v>
      </c>
      <c r="J6" s="320">
        <f t="shared" si="1"/>
        <v>45702</v>
      </c>
      <c r="K6" s="321">
        <f t="shared" si="1"/>
        <v>45709</v>
      </c>
      <c r="L6" s="320">
        <f t="shared" si="1"/>
        <v>45716</v>
      </c>
      <c r="M6" s="321">
        <f t="shared" si="1"/>
        <v>45723</v>
      </c>
      <c r="N6" s="320">
        <f t="shared" si="1"/>
        <v>45730</v>
      </c>
      <c r="O6" s="321">
        <f t="shared" si="1"/>
        <v>45737</v>
      </c>
      <c r="P6" s="320">
        <f t="shared" si="1"/>
        <v>45744</v>
      </c>
      <c r="Q6" s="321">
        <f t="shared" si="1"/>
        <v>45751</v>
      </c>
      <c r="R6" s="320">
        <f t="shared" si="1"/>
        <v>45758</v>
      </c>
      <c r="S6" s="321">
        <f t="shared" si="1"/>
        <v>45765</v>
      </c>
      <c r="T6" s="320">
        <f t="shared" si="1"/>
        <v>45772</v>
      </c>
      <c r="U6" s="321">
        <f t="shared" si="1"/>
        <v>45779</v>
      </c>
      <c r="V6" s="320">
        <f t="shared" si="1"/>
        <v>45786</v>
      </c>
      <c r="W6" s="321">
        <f t="shared" si="1"/>
        <v>45793</v>
      </c>
      <c r="X6" s="320">
        <f t="shared" si="1"/>
        <v>45800</v>
      </c>
      <c r="Y6" s="321">
        <f t="shared" si="1"/>
        <v>45807</v>
      </c>
      <c r="Z6" s="320">
        <f t="shared" si="1"/>
        <v>45814</v>
      </c>
      <c r="AA6" s="321">
        <f t="shared" si="1"/>
        <v>45821</v>
      </c>
      <c r="AB6" s="320">
        <f t="shared" si="1"/>
        <v>45828</v>
      </c>
      <c r="AC6" s="321">
        <f t="shared" si="1"/>
        <v>45835</v>
      </c>
      <c r="AD6" s="320">
        <f t="shared" si="1"/>
        <v>45842</v>
      </c>
      <c r="AE6" s="321">
        <f t="shared" si="1"/>
        <v>45849</v>
      </c>
      <c r="AF6" s="320">
        <f t="shared" si="1"/>
        <v>45856</v>
      </c>
      <c r="AG6" s="321">
        <f t="shared" si="1"/>
        <v>45863</v>
      </c>
      <c r="AH6" s="320">
        <f t="shared" si="1"/>
        <v>45870</v>
      </c>
      <c r="AI6" s="321">
        <f t="shared" si="1"/>
        <v>45877</v>
      </c>
      <c r="AJ6" s="320">
        <f t="shared" si="1"/>
        <v>45884</v>
      </c>
      <c r="AK6" s="321">
        <f t="shared" si="1"/>
        <v>45891</v>
      </c>
      <c r="AL6" s="320">
        <f t="shared" si="1"/>
        <v>45898</v>
      </c>
      <c r="AM6" s="321">
        <f t="shared" si="1"/>
        <v>45905</v>
      </c>
      <c r="AN6" s="320">
        <f t="shared" si="1"/>
        <v>45912</v>
      </c>
      <c r="AO6" s="321">
        <f t="shared" si="1"/>
        <v>45919</v>
      </c>
      <c r="AP6" s="320">
        <f t="shared" si="1"/>
        <v>45926</v>
      </c>
      <c r="AQ6" s="321">
        <f t="shared" si="1"/>
        <v>45933</v>
      </c>
      <c r="AR6" s="320">
        <f t="shared" si="1"/>
        <v>45940</v>
      </c>
      <c r="AS6" s="321">
        <f t="shared" si="1"/>
        <v>45947</v>
      </c>
      <c r="AT6" s="320">
        <f t="shared" si="1"/>
        <v>45954</v>
      </c>
      <c r="AU6" s="321">
        <f t="shared" si="1"/>
        <v>45961</v>
      </c>
      <c r="AV6" s="320">
        <f t="shared" si="1"/>
        <v>45968</v>
      </c>
      <c r="AW6" s="321">
        <f t="shared" si="1"/>
        <v>45975</v>
      </c>
      <c r="AX6" s="320">
        <f t="shared" si="1"/>
        <v>45982</v>
      </c>
      <c r="AY6" s="321">
        <f t="shared" si="1"/>
        <v>45989</v>
      </c>
      <c r="AZ6" s="320">
        <f t="shared" si="1"/>
        <v>45996</v>
      </c>
      <c r="BA6" s="321">
        <f t="shared" si="1"/>
        <v>46003</v>
      </c>
      <c r="BB6" s="320">
        <f t="shared" si="1"/>
        <v>46010</v>
      </c>
      <c r="BC6" s="321">
        <f t="shared" si="1"/>
        <v>46017</v>
      </c>
      <c r="BD6" s="320">
        <f t="shared" si="1"/>
        <v>46024</v>
      </c>
      <c r="BE6" s="321">
        <f t="shared" si="1"/>
        <v>46031</v>
      </c>
      <c r="BF6" s="321">
        <f>BE6+7</f>
        <v>46038</v>
      </c>
    </row>
    <row r="7" spans="2:59" s="319" customFormat="1" ht="18" customHeight="1" thickBot="1" x14ac:dyDescent="0.35">
      <c r="B7" s="427"/>
      <c r="C7" s="429"/>
      <c r="D7" s="322">
        <f>D6</f>
        <v>45660</v>
      </c>
      <c r="E7" s="323">
        <f t="shared" ref="E7:BF7" si="2">E6</f>
        <v>45667</v>
      </c>
      <c r="F7" s="322">
        <f t="shared" si="2"/>
        <v>45674</v>
      </c>
      <c r="G7" s="323">
        <f t="shared" si="2"/>
        <v>45681</v>
      </c>
      <c r="H7" s="322">
        <f t="shared" si="2"/>
        <v>45688</v>
      </c>
      <c r="I7" s="323">
        <f t="shared" si="2"/>
        <v>45695</v>
      </c>
      <c r="J7" s="322">
        <f t="shared" si="2"/>
        <v>45702</v>
      </c>
      <c r="K7" s="323">
        <f t="shared" si="2"/>
        <v>45709</v>
      </c>
      <c r="L7" s="322">
        <f t="shared" si="2"/>
        <v>45716</v>
      </c>
      <c r="M7" s="323">
        <f t="shared" si="2"/>
        <v>45723</v>
      </c>
      <c r="N7" s="322">
        <f t="shared" si="2"/>
        <v>45730</v>
      </c>
      <c r="O7" s="323">
        <f t="shared" si="2"/>
        <v>45737</v>
      </c>
      <c r="P7" s="322">
        <f t="shared" si="2"/>
        <v>45744</v>
      </c>
      <c r="Q7" s="323">
        <f t="shared" si="2"/>
        <v>45751</v>
      </c>
      <c r="R7" s="322">
        <f t="shared" si="2"/>
        <v>45758</v>
      </c>
      <c r="S7" s="323">
        <f t="shared" si="2"/>
        <v>45765</v>
      </c>
      <c r="T7" s="322">
        <f t="shared" si="2"/>
        <v>45772</v>
      </c>
      <c r="U7" s="323">
        <f t="shared" si="2"/>
        <v>45779</v>
      </c>
      <c r="V7" s="322">
        <f t="shared" si="2"/>
        <v>45786</v>
      </c>
      <c r="W7" s="323">
        <f t="shared" si="2"/>
        <v>45793</v>
      </c>
      <c r="X7" s="322">
        <f t="shared" si="2"/>
        <v>45800</v>
      </c>
      <c r="Y7" s="323">
        <f t="shared" si="2"/>
        <v>45807</v>
      </c>
      <c r="Z7" s="322">
        <f t="shared" si="2"/>
        <v>45814</v>
      </c>
      <c r="AA7" s="323">
        <f t="shared" si="2"/>
        <v>45821</v>
      </c>
      <c r="AB7" s="322">
        <f t="shared" si="2"/>
        <v>45828</v>
      </c>
      <c r="AC7" s="323">
        <f t="shared" si="2"/>
        <v>45835</v>
      </c>
      <c r="AD7" s="322">
        <f t="shared" si="2"/>
        <v>45842</v>
      </c>
      <c r="AE7" s="323">
        <f t="shared" si="2"/>
        <v>45849</v>
      </c>
      <c r="AF7" s="322">
        <f t="shared" si="2"/>
        <v>45856</v>
      </c>
      <c r="AG7" s="323">
        <f t="shared" si="2"/>
        <v>45863</v>
      </c>
      <c r="AH7" s="322">
        <f t="shared" si="2"/>
        <v>45870</v>
      </c>
      <c r="AI7" s="323">
        <f t="shared" si="2"/>
        <v>45877</v>
      </c>
      <c r="AJ7" s="322">
        <f t="shared" si="2"/>
        <v>45884</v>
      </c>
      <c r="AK7" s="323">
        <f t="shared" si="2"/>
        <v>45891</v>
      </c>
      <c r="AL7" s="322">
        <f t="shared" si="2"/>
        <v>45898</v>
      </c>
      <c r="AM7" s="323">
        <f t="shared" si="2"/>
        <v>45905</v>
      </c>
      <c r="AN7" s="322">
        <f t="shared" si="2"/>
        <v>45912</v>
      </c>
      <c r="AO7" s="323">
        <f t="shared" si="2"/>
        <v>45919</v>
      </c>
      <c r="AP7" s="322">
        <f t="shared" si="2"/>
        <v>45926</v>
      </c>
      <c r="AQ7" s="323">
        <f t="shared" si="2"/>
        <v>45933</v>
      </c>
      <c r="AR7" s="322">
        <f t="shared" si="2"/>
        <v>45940</v>
      </c>
      <c r="AS7" s="323">
        <f t="shared" si="2"/>
        <v>45947</v>
      </c>
      <c r="AT7" s="322">
        <f t="shared" si="2"/>
        <v>45954</v>
      </c>
      <c r="AU7" s="323">
        <f t="shared" si="2"/>
        <v>45961</v>
      </c>
      <c r="AV7" s="322">
        <f t="shared" si="2"/>
        <v>45968</v>
      </c>
      <c r="AW7" s="323">
        <f t="shared" si="2"/>
        <v>45975</v>
      </c>
      <c r="AX7" s="322">
        <f t="shared" si="2"/>
        <v>45982</v>
      </c>
      <c r="AY7" s="323">
        <f t="shared" si="2"/>
        <v>45989</v>
      </c>
      <c r="AZ7" s="322">
        <f t="shared" si="2"/>
        <v>45996</v>
      </c>
      <c r="BA7" s="323">
        <f t="shared" si="2"/>
        <v>46003</v>
      </c>
      <c r="BB7" s="322">
        <f t="shared" si="2"/>
        <v>46010</v>
      </c>
      <c r="BC7" s="323">
        <f t="shared" si="2"/>
        <v>46017</v>
      </c>
      <c r="BD7" s="322">
        <f t="shared" si="2"/>
        <v>46024</v>
      </c>
      <c r="BE7" s="323">
        <f t="shared" si="2"/>
        <v>46031</v>
      </c>
      <c r="BF7" s="323">
        <f t="shared" si="2"/>
        <v>46038</v>
      </c>
    </row>
    <row r="8" spans="2:59" s="319" customFormat="1" ht="18" customHeight="1" thickBot="1" x14ac:dyDescent="0.35">
      <c r="B8" s="315" t="s">
        <v>678</v>
      </c>
      <c r="C8" s="324" t="e">
        <f>SUM(#REF!)</f>
        <v>#REF!</v>
      </c>
      <c r="D8" s="325" t="s">
        <v>156</v>
      </c>
      <c r="E8" s="326"/>
      <c r="F8" s="325"/>
      <c r="G8" s="326"/>
      <c r="H8" s="325"/>
      <c r="I8" s="326"/>
      <c r="J8" s="325"/>
      <c r="K8" s="326"/>
      <c r="L8" s="325"/>
      <c r="M8" s="326"/>
      <c r="N8" s="325"/>
      <c r="O8" s="326"/>
      <c r="P8" s="325"/>
      <c r="Q8" s="326"/>
      <c r="R8" s="325"/>
      <c r="S8" s="326" t="s">
        <v>156</v>
      </c>
      <c r="T8" s="325" t="s">
        <v>156</v>
      </c>
      <c r="U8" s="326"/>
      <c r="V8" s="325"/>
      <c r="W8" s="326"/>
      <c r="X8" s="325" t="s">
        <v>156</v>
      </c>
      <c r="Y8" s="326"/>
      <c r="Z8" s="325" t="s">
        <v>156</v>
      </c>
      <c r="AA8" s="326" t="s">
        <v>156</v>
      </c>
      <c r="AB8" s="325"/>
      <c r="AC8" s="326"/>
      <c r="AD8" s="325"/>
      <c r="AE8" s="326"/>
      <c r="AF8" s="325"/>
      <c r="AG8" s="326"/>
      <c r="AH8" s="325"/>
      <c r="AI8" s="326"/>
      <c r="AJ8" s="325" t="s">
        <v>156</v>
      </c>
      <c r="AK8" s="326"/>
      <c r="AL8" s="325"/>
      <c r="AM8" s="326"/>
      <c r="AN8" s="325"/>
      <c r="AO8" s="326"/>
      <c r="AP8" s="325"/>
      <c r="AQ8" s="326" t="s">
        <v>156</v>
      </c>
      <c r="AR8" s="325"/>
      <c r="AS8" s="326"/>
      <c r="AT8" s="325"/>
      <c r="AU8" s="326" t="s">
        <v>156</v>
      </c>
      <c r="AV8" s="325"/>
      <c r="AW8" s="326"/>
      <c r="AX8" s="325"/>
      <c r="AY8" s="326"/>
      <c r="AZ8" s="325"/>
      <c r="BA8" s="326"/>
      <c r="BB8" s="325" t="s">
        <v>156</v>
      </c>
      <c r="BC8" s="326" t="s">
        <v>156</v>
      </c>
      <c r="BD8" s="325" t="s">
        <v>156</v>
      </c>
      <c r="BE8" s="326"/>
      <c r="BF8" s="326"/>
    </row>
    <row r="9" spans="2:59" ht="21" customHeight="1" x14ac:dyDescent="0.3">
      <c r="B9" s="12" t="s">
        <v>201</v>
      </c>
      <c r="C9" s="327">
        <f>SUM(D9:BC9)</f>
        <v>73</v>
      </c>
      <c r="D9" s="328"/>
      <c r="E9" s="328"/>
      <c r="F9" s="328">
        <v>3</v>
      </c>
      <c r="G9" s="328"/>
      <c r="H9" s="328"/>
      <c r="K9" s="328"/>
      <c r="M9" s="328">
        <v>7</v>
      </c>
      <c r="O9" s="328" t="s">
        <v>83</v>
      </c>
      <c r="P9" s="328" t="s">
        <v>83</v>
      </c>
      <c r="Q9" s="328">
        <v>7</v>
      </c>
      <c r="R9" s="328" t="s">
        <v>83</v>
      </c>
      <c r="S9" s="328" t="s">
        <v>83</v>
      </c>
      <c r="T9" s="328"/>
      <c r="U9" s="328"/>
      <c r="X9" s="328"/>
      <c r="Y9" s="328"/>
      <c r="AA9" s="328">
        <v>7</v>
      </c>
      <c r="AB9" s="201"/>
      <c r="AC9" s="328"/>
      <c r="AD9" s="328">
        <v>7</v>
      </c>
      <c r="AE9" s="328"/>
      <c r="AF9" s="328"/>
      <c r="AG9" s="328"/>
      <c r="AH9" s="328">
        <v>7</v>
      </c>
      <c r="AJ9" s="328"/>
      <c r="AL9" s="328">
        <v>7</v>
      </c>
      <c r="AM9" s="328"/>
      <c r="AN9" s="328"/>
      <c r="AO9" s="328"/>
      <c r="AP9" s="328">
        <v>7</v>
      </c>
      <c r="AQ9" s="328"/>
      <c r="AR9" s="328"/>
      <c r="AS9" s="328"/>
      <c r="AT9" s="328">
        <v>7</v>
      </c>
      <c r="AU9" s="328"/>
      <c r="AV9" s="328"/>
      <c r="AX9" s="328">
        <v>7</v>
      </c>
      <c r="AY9" s="328"/>
      <c r="AZ9" s="328"/>
      <c r="BB9" s="328">
        <v>7</v>
      </c>
      <c r="BC9" s="328"/>
      <c r="BD9" s="328"/>
      <c r="BE9" s="329"/>
      <c r="BF9" s="329"/>
      <c r="BG9" s="1">
        <f t="shared" ref="BG9:BG11" si="3">SUM(D9:BF9)</f>
        <v>73</v>
      </c>
    </row>
    <row r="10" spans="2:59" ht="21" customHeight="1" x14ac:dyDescent="0.3">
      <c r="B10" s="12" t="s">
        <v>202</v>
      </c>
      <c r="C10" s="327">
        <f>SUM(D10:BC10)</f>
        <v>109</v>
      </c>
      <c r="E10" s="328">
        <v>7</v>
      </c>
      <c r="F10" s="328">
        <v>4</v>
      </c>
      <c r="I10" s="328">
        <v>7</v>
      </c>
      <c r="J10" s="328">
        <v>7</v>
      </c>
      <c r="L10" s="328"/>
      <c r="N10" s="328">
        <v>7</v>
      </c>
      <c r="O10" s="328"/>
      <c r="P10" s="328">
        <v>7</v>
      </c>
      <c r="R10" s="328" t="s">
        <v>83</v>
      </c>
      <c r="S10" s="328" t="s">
        <v>83</v>
      </c>
      <c r="U10" s="328">
        <v>7</v>
      </c>
      <c r="V10" s="328">
        <v>7</v>
      </c>
      <c r="W10" s="328"/>
      <c r="X10" s="328"/>
      <c r="Y10" s="328">
        <v>7</v>
      </c>
      <c r="AA10" s="328"/>
      <c r="AB10" s="328" t="s">
        <v>83</v>
      </c>
      <c r="AC10" s="328">
        <v>7</v>
      </c>
      <c r="AE10" s="328"/>
      <c r="AG10" s="328">
        <v>7</v>
      </c>
      <c r="AI10" s="328"/>
      <c r="AJ10" s="328"/>
      <c r="AK10" s="328">
        <v>7</v>
      </c>
      <c r="AL10" s="328"/>
      <c r="AN10" s="328"/>
      <c r="AO10" s="328">
        <v>7</v>
      </c>
      <c r="AP10" s="328"/>
      <c r="AQ10" s="328"/>
      <c r="AR10" s="328"/>
      <c r="AS10" s="328">
        <v>7</v>
      </c>
      <c r="AT10" s="328"/>
      <c r="AU10" s="328"/>
      <c r="AV10" s="328"/>
      <c r="AW10" s="328">
        <v>7</v>
      </c>
      <c r="AY10" s="328"/>
      <c r="BA10" s="328">
        <v>7</v>
      </c>
      <c r="BC10" s="328"/>
      <c r="BD10" s="328"/>
      <c r="BE10" s="329"/>
      <c r="BF10" s="329"/>
      <c r="BG10" s="1">
        <f t="shared" si="3"/>
        <v>109</v>
      </c>
    </row>
    <row r="11" spans="2:59" ht="21" customHeight="1" x14ac:dyDescent="0.3">
      <c r="B11" s="12" t="s">
        <v>247</v>
      </c>
      <c r="C11" s="327"/>
      <c r="D11" s="328">
        <v>7</v>
      </c>
      <c r="F11" s="328"/>
      <c r="H11" s="328">
        <v>7</v>
      </c>
      <c r="I11" s="328"/>
      <c r="L11" s="328">
        <v>7</v>
      </c>
      <c r="O11" s="328"/>
      <c r="P11" s="328" t="s">
        <v>83</v>
      </c>
      <c r="Q11" s="328" t="s">
        <v>83</v>
      </c>
      <c r="R11" s="328">
        <v>7</v>
      </c>
      <c r="S11" s="328"/>
      <c r="T11" s="328">
        <v>7</v>
      </c>
      <c r="W11" s="328">
        <v>7</v>
      </c>
      <c r="Y11" s="328"/>
      <c r="AA11" s="328"/>
      <c r="AB11" s="328">
        <v>7</v>
      </c>
      <c r="AE11" s="328"/>
      <c r="AF11" s="328">
        <v>7</v>
      </c>
      <c r="AJ11" s="328">
        <v>7</v>
      </c>
      <c r="AK11" s="328"/>
      <c r="AL11" s="328"/>
      <c r="AM11" s="328"/>
      <c r="AN11" s="328">
        <v>7</v>
      </c>
      <c r="AO11" s="328"/>
      <c r="AP11" s="328"/>
      <c r="AR11" s="328">
        <v>7</v>
      </c>
      <c r="AT11" s="328"/>
      <c r="AU11" s="328"/>
      <c r="AV11" s="328">
        <v>7</v>
      </c>
      <c r="AW11" s="328"/>
      <c r="AX11" s="328"/>
      <c r="AY11" s="328"/>
      <c r="AZ11" s="328">
        <v>7</v>
      </c>
      <c r="BA11" s="328"/>
      <c r="BB11" s="328"/>
      <c r="BC11" s="328"/>
      <c r="BD11" s="328">
        <v>7</v>
      </c>
      <c r="BE11" s="329"/>
      <c r="BF11" s="329"/>
      <c r="BG11" s="1">
        <f t="shared" si="3"/>
        <v>98</v>
      </c>
    </row>
    <row r="12" spans="2:59" ht="21" customHeight="1" x14ac:dyDescent="0.3">
      <c r="B12" s="12" t="s">
        <v>729</v>
      </c>
      <c r="C12" s="327"/>
      <c r="E12" s="328"/>
      <c r="F12" s="328"/>
      <c r="G12" s="328">
        <v>7</v>
      </c>
      <c r="H12" s="328"/>
      <c r="I12" s="328"/>
      <c r="J12" s="328"/>
      <c r="K12" s="328">
        <v>7</v>
      </c>
      <c r="L12" s="328"/>
      <c r="N12" s="328"/>
      <c r="O12" s="328">
        <v>7</v>
      </c>
      <c r="P12" s="328"/>
      <c r="Q12" s="328"/>
      <c r="R12" s="328"/>
      <c r="S12" s="328">
        <v>7</v>
      </c>
      <c r="T12" s="328"/>
      <c r="U12" s="328"/>
      <c r="V12" s="328"/>
      <c r="X12" s="328">
        <v>7</v>
      </c>
      <c r="Y12" s="328"/>
      <c r="Z12" s="328">
        <v>7</v>
      </c>
      <c r="AB12" s="328"/>
      <c r="AC12" s="328"/>
      <c r="AD12" s="328"/>
      <c r="AE12" s="328">
        <v>7</v>
      </c>
      <c r="AF12" s="328"/>
      <c r="AG12" s="328"/>
      <c r="AI12" s="328">
        <v>7</v>
      </c>
      <c r="AJ12" s="328"/>
      <c r="AK12" s="328"/>
      <c r="AM12" s="328">
        <v>7</v>
      </c>
      <c r="AN12" s="328"/>
      <c r="AO12" s="328"/>
      <c r="AP12" s="328"/>
      <c r="AQ12" s="328">
        <v>7</v>
      </c>
      <c r="AR12" s="328"/>
      <c r="AS12" s="328"/>
      <c r="AT12" s="328"/>
      <c r="AU12" s="328">
        <v>7</v>
      </c>
      <c r="AV12" s="328"/>
      <c r="AW12" s="328"/>
      <c r="AX12" s="328"/>
      <c r="AY12" s="328">
        <v>7</v>
      </c>
      <c r="AZ12" s="328"/>
      <c r="BA12" s="328"/>
      <c r="BB12" s="328"/>
      <c r="BC12" s="328">
        <v>7</v>
      </c>
      <c r="BE12" s="329"/>
      <c r="BF12" s="329"/>
      <c r="BG12" s="1">
        <f>SUM(D12:BF12)</f>
        <v>91</v>
      </c>
    </row>
    <row r="13" spans="2:59" x14ac:dyDescent="0.3">
      <c r="D13" s="330">
        <f t="shared" ref="D13:BF13" si="4">SUM(D9:D12)</f>
        <v>7</v>
      </c>
      <c r="E13" s="330">
        <f t="shared" si="4"/>
        <v>7</v>
      </c>
      <c r="F13" s="330">
        <f t="shared" si="4"/>
        <v>7</v>
      </c>
      <c r="G13" s="330">
        <f t="shared" si="4"/>
        <v>7</v>
      </c>
      <c r="H13" s="330">
        <f t="shared" si="4"/>
        <v>7</v>
      </c>
      <c r="I13" s="330">
        <f t="shared" si="4"/>
        <v>7</v>
      </c>
      <c r="J13" s="330">
        <f>SUM(J10:J12)</f>
        <v>7</v>
      </c>
      <c r="K13" s="330">
        <f t="shared" si="4"/>
        <v>7</v>
      </c>
      <c r="L13" s="330">
        <f t="shared" si="4"/>
        <v>7</v>
      </c>
      <c r="M13" s="330">
        <f>SUM(M9:M12)</f>
        <v>7</v>
      </c>
      <c r="N13" s="330">
        <f>SUM(N10:N12)</f>
        <v>7</v>
      </c>
      <c r="O13" s="330">
        <f t="shared" si="4"/>
        <v>7</v>
      </c>
      <c r="P13" s="330">
        <f t="shared" si="4"/>
        <v>7</v>
      </c>
      <c r="Q13" s="330">
        <f>SUM(Q9:Q12)</f>
        <v>7</v>
      </c>
      <c r="R13" s="330">
        <f t="shared" si="4"/>
        <v>7</v>
      </c>
      <c r="S13" s="330">
        <f t="shared" si="4"/>
        <v>7</v>
      </c>
      <c r="T13" s="330">
        <f t="shared" si="4"/>
        <v>7</v>
      </c>
      <c r="U13" s="330">
        <f t="shared" si="4"/>
        <v>7</v>
      </c>
      <c r="V13" s="330">
        <f>SUM(V10:V12)</f>
        <v>7</v>
      </c>
      <c r="W13" s="330">
        <f t="shared" si="4"/>
        <v>7</v>
      </c>
      <c r="X13" s="330">
        <f>SUM(X9:X12)</f>
        <v>7</v>
      </c>
      <c r="Y13" s="330">
        <f>SUM(Y9:Y12)</f>
        <v>7</v>
      </c>
      <c r="Z13" s="330">
        <f>SUM(Z9:Z12)</f>
        <v>7</v>
      </c>
      <c r="AA13" s="330">
        <f>SUM(AA9:AA12)</f>
        <v>7</v>
      </c>
      <c r="AB13" s="330">
        <f t="shared" si="4"/>
        <v>7</v>
      </c>
      <c r="AC13" s="330">
        <f t="shared" si="4"/>
        <v>7</v>
      </c>
      <c r="AD13" s="330">
        <f t="shared" si="4"/>
        <v>7</v>
      </c>
      <c r="AE13" s="330">
        <f t="shared" si="4"/>
        <v>7</v>
      </c>
      <c r="AF13" s="330">
        <f t="shared" si="4"/>
        <v>7</v>
      </c>
      <c r="AG13" s="330">
        <f t="shared" si="4"/>
        <v>7</v>
      </c>
      <c r="AH13" s="330">
        <f t="shared" si="4"/>
        <v>7</v>
      </c>
      <c r="AI13" s="330">
        <f t="shared" si="4"/>
        <v>7</v>
      </c>
      <c r="AJ13" s="330">
        <f t="shared" si="4"/>
        <v>7</v>
      </c>
      <c r="AK13" s="330">
        <f t="shared" si="4"/>
        <v>7</v>
      </c>
      <c r="AL13" s="330">
        <f t="shared" si="4"/>
        <v>7</v>
      </c>
      <c r="AM13" s="330">
        <f t="shared" si="4"/>
        <v>7</v>
      </c>
      <c r="AN13" s="330">
        <f t="shared" si="4"/>
        <v>7</v>
      </c>
      <c r="AO13" s="330">
        <f t="shared" si="4"/>
        <v>7</v>
      </c>
      <c r="AP13" s="330">
        <f t="shared" si="4"/>
        <v>7</v>
      </c>
      <c r="AQ13" s="330">
        <f t="shared" si="4"/>
        <v>7</v>
      </c>
      <c r="AR13" s="330">
        <f t="shared" si="4"/>
        <v>7</v>
      </c>
      <c r="AS13" s="330">
        <f t="shared" si="4"/>
        <v>7</v>
      </c>
      <c r="AT13" s="330">
        <f t="shared" si="4"/>
        <v>7</v>
      </c>
      <c r="AU13" s="330">
        <f t="shared" si="4"/>
        <v>7</v>
      </c>
      <c r="AV13" s="330">
        <f t="shared" si="4"/>
        <v>7</v>
      </c>
      <c r="AW13" s="330">
        <f t="shared" si="4"/>
        <v>7</v>
      </c>
      <c r="AX13" s="330">
        <f t="shared" si="4"/>
        <v>7</v>
      </c>
      <c r="AY13" s="330">
        <f t="shared" si="4"/>
        <v>7</v>
      </c>
      <c r="AZ13" s="330">
        <f t="shared" si="4"/>
        <v>7</v>
      </c>
      <c r="BA13" s="330">
        <f t="shared" si="4"/>
        <v>7</v>
      </c>
      <c r="BB13" s="330">
        <f t="shared" si="4"/>
        <v>7</v>
      </c>
      <c r="BC13" s="330">
        <f t="shared" si="4"/>
        <v>7</v>
      </c>
      <c r="BD13" s="330">
        <f t="shared" si="4"/>
        <v>7</v>
      </c>
      <c r="BE13" s="330">
        <f t="shared" si="4"/>
        <v>0</v>
      </c>
      <c r="BF13" s="330">
        <f t="shared" si="4"/>
        <v>0</v>
      </c>
    </row>
    <row r="14" spans="2:59" x14ac:dyDescent="0.3">
      <c r="Y14" s="319"/>
    </row>
    <row r="17" spans="2:36" ht="14.5" thickBot="1" x14ac:dyDescent="0.35"/>
    <row r="18" spans="2:36" x14ac:dyDescent="0.3">
      <c r="B18" s="9" t="s">
        <v>1</v>
      </c>
      <c r="C18" s="29"/>
      <c r="F18" s="30" t="s">
        <v>3</v>
      </c>
      <c r="G18" s="3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2"/>
    </row>
    <row r="19" spans="2:36" ht="14.5" thickBot="1" x14ac:dyDescent="0.35">
      <c r="B19" s="10" t="s">
        <v>679</v>
      </c>
      <c r="F19" s="33" t="s">
        <v>74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5"/>
    </row>
    <row r="20" spans="2:36" ht="14.5" thickBot="1" x14ac:dyDescent="0.35">
      <c r="B20" s="332" t="s">
        <v>79</v>
      </c>
    </row>
    <row r="24" spans="2:36" ht="14.5" thickBot="1" x14ac:dyDescent="0.35"/>
    <row r="25" spans="2:36" x14ac:dyDescent="0.3">
      <c r="B25" s="30" t="s">
        <v>763</v>
      </c>
      <c r="C25" s="31"/>
      <c r="D25" s="31"/>
      <c r="E25" s="32"/>
    </row>
    <row r="26" spans="2:36" x14ac:dyDescent="0.3">
      <c r="B26" s="36">
        <v>45658</v>
      </c>
      <c r="C26" s="19"/>
      <c r="D26" s="37"/>
      <c r="E26" s="38"/>
    </row>
    <row r="27" spans="2:36" x14ac:dyDescent="0.3">
      <c r="B27" s="36">
        <v>45663</v>
      </c>
      <c r="C27" s="19"/>
      <c r="D27" s="37"/>
      <c r="E27" s="38"/>
    </row>
    <row r="28" spans="2:36" x14ac:dyDescent="0.3">
      <c r="B28" s="36">
        <v>45765</v>
      </c>
      <c r="C28" s="19"/>
      <c r="D28" s="37"/>
      <c r="E28" s="38"/>
    </row>
    <row r="29" spans="2:36" x14ac:dyDescent="0.3">
      <c r="B29" s="36">
        <v>45768</v>
      </c>
      <c r="C29" s="24"/>
      <c r="D29" s="37"/>
      <c r="E29" s="38"/>
    </row>
    <row r="30" spans="2:36" x14ac:dyDescent="0.3">
      <c r="B30" s="36">
        <v>45778</v>
      </c>
      <c r="C30" s="19"/>
      <c r="D30" s="37"/>
      <c r="E30" s="38"/>
    </row>
    <row r="31" spans="2:36" x14ac:dyDescent="0.3">
      <c r="B31" s="36">
        <v>45806</v>
      </c>
      <c r="C31" s="19"/>
      <c r="D31" s="37"/>
      <c r="E31" s="38"/>
    </row>
    <row r="32" spans="2:36" x14ac:dyDescent="0.3">
      <c r="B32" s="36">
        <v>45817</v>
      </c>
      <c r="C32" s="19"/>
      <c r="D32" s="37"/>
      <c r="E32" s="38"/>
    </row>
    <row r="33" spans="2:5" x14ac:dyDescent="0.3">
      <c r="B33" s="36">
        <v>45827</v>
      </c>
      <c r="C33" s="19"/>
      <c r="D33" s="37"/>
      <c r="E33" s="38"/>
    </row>
    <row r="34" spans="2:5" x14ac:dyDescent="0.3">
      <c r="B34" s="36">
        <v>45884</v>
      </c>
      <c r="C34" s="24"/>
      <c r="D34" s="37"/>
      <c r="E34" s="38"/>
    </row>
    <row r="35" spans="2:5" x14ac:dyDescent="0.3">
      <c r="B35" s="36">
        <v>45933</v>
      </c>
      <c r="C35" s="19"/>
      <c r="D35" s="37"/>
      <c r="E35" s="38"/>
    </row>
    <row r="36" spans="2:5" x14ac:dyDescent="0.3">
      <c r="B36" s="36">
        <v>45962</v>
      </c>
      <c r="C36" s="19"/>
      <c r="D36" s="37"/>
      <c r="E36" s="38"/>
    </row>
    <row r="37" spans="2:5" x14ac:dyDescent="0.3">
      <c r="B37" s="36">
        <v>46016</v>
      </c>
      <c r="C37" s="19"/>
      <c r="D37" s="37"/>
      <c r="E37" s="38"/>
    </row>
    <row r="38" spans="2:5" x14ac:dyDescent="0.3">
      <c r="B38" s="333">
        <v>46017</v>
      </c>
      <c r="C38" s="334"/>
      <c r="D38" s="335"/>
      <c r="E38" s="336"/>
    </row>
  </sheetData>
  <mergeCells count="3">
    <mergeCell ref="F3:I3"/>
    <mergeCell ref="B6:B7"/>
    <mergeCell ref="C6:C7"/>
  </mergeCells>
  <conditionalFormatting sqref="D13:BF13">
    <cfRule type="cellIs" dxfId="403" priority="470" operator="greaterThan">
      <formula>6</formula>
    </cfRule>
    <cfRule type="cellIs" dxfId="402" priority="471" operator="lessThan">
      <formula>7</formula>
    </cfRule>
  </conditionalFormatting>
  <conditionalFormatting sqref="D11 E11:F12 G12 H11:I11 K12 L10:L11 N10:O10 O12 E10 G10 D9:H9 P9:Q9 U10:V10 K9 I10:J10 O11:P11">
    <cfRule type="cellIs" dxfId="401" priority="468" operator="equal">
      <formula>"u"</formula>
    </cfRule>
  </conditionalFormatting>
  <conditionalFormatting sqref="D11 E11:F12 G12 H11:I11 K12 L10:L11 N10:O10 O12 E10 G10 D9:H9 P9:Q9 U10:V10 K9 I10:J10 O11:P11">
    <cfRule type="cellIs" dxfId="400" priority="467" operator="between">
      <formula>1</formula>
      <formula>7</formula>
    </cfRule>
  </conditionalFormatting>
  <conditionalFormatting sqref="BF9">
    <cfRule type="cellIs" dxfId="399" priority="451" operator="between">
      <formula>1</formula>
      <formula>7</formula>
    </cfRule>
  </conditionalFormatting>
  <conditionalFormatting sqref="BE10">
    <cfRule type="cellIs" dxfId="398" priority="450" operator="equal">
      <formula>"u"</formula>
    </cfRule>
  </conditionalFormatting>
  <conditionalFormatting sqref="BE10">
    <cfRule type="cellIs" dxfId="397" priority="449" operator="between">
      <formula>1</formula>
      <formula>7</formula>
    </cfRule>
  </conditionalFormatting>
  <conditionalFormatting sqref="BF10">
    <cfRule type="cellIs" dxfId="396" priority="466" operator="equal">
      <formula>"u"</formula>
    </cfRule>
  </conditionalFormatting>
  <conditionalFormatting sqref="BF10">
    <cfRule type="cellIs" dxfId="395" priority="465" operator="between">
      <formula>1</formula>
      <formula>7</formula>
    </cfRule>
  </conditionalFormatting>
  <conditionalFormatting sqref="BE11:BE12">
    <cfRule type="cellIs" dxfId="394" priority="464" operator="equal">
      <formula>"u"</formula>
    </cfRule>
  </conditionalFormatting>
  <conditionalFormatting sqref="BE11:BE12">
    <cfRule type="cellIs" dxfId="393" priority="463" operator="between">
      <formula>1</formula>
      <formula>7</formula>
    </cfRule>
  </conditionalFormatting>
  <conditionalFormatting sqref="BF11:BF12">
    <cfRule type="cellIs" dxfId="392" priority="462" operator="equal">
      <formula>"u"</formula>
    </cfRule>
  </conditionalFormatting>
  <conditionalFormatting sqref="BF11:BF12">
    <cfRule type="cellIs" dxfId="391" priority="461" operator="between">
      <formula>1</formula>
      <formula>7</formula>
    </cfRule>
  </conditionalFormatting>
  <conditionalFormatting sqref="BE9">
    <cfRule type="cellIs" dxfId="390" priority="454" operator="equal">
      <formula>"u"</formula>
    </cfRule>
  </conditionalFormatting>
  <conditionalFormatting sqref="BE9">
    <cfRule type="cellIs" dxfId="389" priority="453" operator="between">
      <formula>1</formula>
      <formula>7</formula>
    </cfRule>
  </conditionalFormatting>
  <conditionalFormatting sqref="BF9">
    <cfRule type="cellIs" dxfId="388" priority="452" operator="equal">
      <formula>"u"</formula>
    </cfRule>
  </conditionalFormatting>
  <conditionalFormatting sqref="H12:J12">
    <cfRule type="cellIs" dxfId="387" priority="444" operator="equal">
      <formula>"u"</formula>
    </cfRule>
  </conditionalFormatting>
  <conditionalFormatting sqref="H12:J12">
    <cfRule type="cellIs" dxfId="386" priority="443" operator="between">
      <formula>1</formula>
      <formula>7</formula>
    </cfRule>
  </conditionalFormatting>
  <conditionalFormatting sqref="K11 L12:M12 M9">
    <cfRule type="cellIs" dxfId="385" priority="438" operator="equal">
      <formula>"u"</formula>
    </cfRule>
  </conditionalFormatting>
  <conditionalFormatting sqref="K11 L12 M9">
    <cfRule type="cellIs" dxfId="384" priority="437" operator="between">
      <formula>1</formula>
      <formula>7</formula>
    </cfRule>
  </conditionalFormatting>
  <conditionalFormatting sqref="N11:N12 P12">
    <cfRule type="cellIs" dxfId="383" priority="432" operator="equal">
      <formula>"u"</formula>
    </cfRule>
  </conditionalFormatting>
  <conditionalFormatting sqref="N11:N12 P12">
    <cfRule type="cellIs" dxfId="382" priority="431" operator="between">
      <formula>1</formula>
      <formula>7</formula>
    </cfRule>
  </conditionalFormatting>
  <conditionalFormatting sqref="Q12:R12">
    <cfRule type="cellIs" dxfId="381" priority="426" operator="equal">
      <formula>"u"</formula>
    </cfRule>
  </conditionalFormatting>
  <conditionalFormatting sqref="Q12:R12">
    <cfRule type="cellIs" dxfId="380" priority="425" operator="between">
      <formula>1</formula>
      <formula>7</formula>
    </cfRule>
  </conditionalFormatting>
  <conditionalFormatting sqref="AT10">
    <cfRule type="cellIs" dxfId="379" priority="375" operator="equal">
      <formula>"u"</formula>
    </cfRule>
  </conditionalFormatting>
  <conditionalFormatting sqref="AT10">
    <cfRule type="cellIs" dxfId="378" priority="376" operator="between">
      <formula>1</formula>
      <formula>7</formula>
    </cfRule>
  </conditionalFormatting>
  <conditionalFormatting sqref="AR12:AT12 AT11">
    <cfRule type="cellIs" dxfId="377" priority="372" operator="equal">
      <formula>"u"</formula>
    </cfRule>
  </conditionalFormatting>
  <conditionalFormatting sqref="AR12:AT12 AT11">
    <cfRule type="cellIs" dxfId="376" priority="371" operator="between">
      <formula>1</formula>
      <formula>7</formula>
    </cfRule>
  </conditionalFormatting>
  <conditionalFormatting sqref="AU9:AV9">
    <cfRule type="cellIs" dxfId="375" priority="368" operator="equal">
      <formula>"u"</formula>
    </cfRule>
  </conditionalFormatting>
  <conditionalFormatting sqref="AU9:AV9">
    <cfRule type="cellIs" dxfId="374" priority="367" operator="between">
      <formula>1</formula>
      <formula>7</formula>
    </cfRule>
  </conditionalFormatting>
  <conditionalFormatting sqref="AU10:AV10">
    <cfRule type="cellIs" dxfId="373" priority="369" operator="equal">
      <formula>"u"</formula>
    </cfRule>
  </conditionalFormatting>
  <conditionalFormatting sqref="AU10:AV10">
    <cfRule type="cellIs" dxfId="372" priority="370" operator="between">
      <formula>1</formula>
      <formula>7</formula>
    </cfRule>
  </conditionalFormatting>
  <conditionalFormatting sqref="AV12:AW12 AW11">
    <cfRule type="cellIs" dxfId="371" priority="366" operator="equal">
      <formula>"u"</formula>
    </cfRule>
  </conditionalFormatting>
  <conditionalFormatting sqref="AV12:AW12 AW11">
    <cfRule type="cellIs" dxfId="370" priority="365" operator="between">
      <formula>1</formula>
      <formula>7</formula>
    </cfRule>
  </conditionalFormatting>
  <conditionalFormatting sqref="AY9:AZ9">
    <cfRule type="cellIs" dxfId="369" priority="362" operator="equal">
      <formula>"u"</formula>
    </cfRule>
  </conditionalFormatting>
  <conditionalFormatting sqref="AY9:AZ9">
    <cfRule type="cellIs" dxfId="368" priority="361" operator="between">
      <formula>1</formula>
      <formula>7</formula>
    </cfRule>
  </conditionalFormatting>
  <conditionalFormatting sqref="AY10">
    <cfRule type="cellIs" dxfId="367" priority="363" operator="equal">
      <formula>"u"</formula>
    </cfRule>
  </conditionalFormatting>
  <conditionalFormatting sqref="AY10">
    <cfRule type="cellIs" dxfId="366" priority="364" operator="between">
      <formula>1</formula>
      <formula>7</formula>
    </cfRule>
  </conditionalFormatting>
  <conditionalFormatting sqref="AX12 AX11:AY11 AZ12">
    <cfRule type="cellIs" dxfId="365" priority="360" operator="equal">
      <formula>"u"</formula>
    </cfRule>
  </conditionalFormatting>
  <conditionalFormatting sqref="AX12 AX11:AY11 AZ12">
    <cfRule type="cellIs" dxfId="364" priority="359" operator="between">
      <formula>1</formula>
      <formula>7</formula>
    </cfRule>
  </conditionalFormatting>
  <conditionalFormatting sqref="BD10">
    <cfRule type="cellIs" dxfId="363" priority="352" operator="equal">
      <formula>"u"</formula>
    </cfRule>
  </conditionalFormatting>
  <conditionalFormatting sqref="BD10">
    <cfRule type="cellIs" dxfId="362" priority="351" operator="between">
      <formula>1</formula>
      <formula>7</formula>
    </cfRule>
  </conditionalFormatting>
  <conditionalFormatting sqref="BA11:BC11 BA12:BB12">
    <cfRule type="cellIs" dxfId="361" priority="354" operator="equal">
      <formula>"u"</formula>
    </cfRule>
  </conditionalFormatting>
  <conditionalFormatting sqref="BA11:BC11 BA12:BB12">
    <cfRule type="cellIs" dxfId="360" priority="353" operator="between">
      <formula>1</formula>
      <formula>7</formula>
    </cfRule>
  </conditionalFormatting>
  <conditionalFormatting sqref="BC10">
    <cfRule type="cellIs" dxfId="359" priority="324" operator="equal">
      <formula>"u"</formula>
    </cfRule>
  </conditionalFormatting>
  <conditionalFormatting sqref="BC10">
    <cfRule type="cellIs" dxfId="358" priority="323" operator="between">
      <formula>1</formula>
      <formula>7</formula>
    </cfRule>
  </conditionalFormatting>
  <conditionalFormatting sqref="AU11">
    <cfRule type="cellIs" dxfId="357" priority="330" operator="equal">
      <formula>"u"</formula>
    </cfRule>
  </conditionalFormatting>
  <conditionalFormatting sqref="AU11">
    <cfRule type="cellIs" dxfId="356" priority="329" operator="between">
      <formula>1</formula>
      <formula>7</formula>
    </cfRule>
  </conditionalFormatting>
  <conditionalFormatting sqref="I11 K12">
    <cfRule type="cellIs" dxfId="355" priority="322" operator="equal">
      <formula>"u"</formula>
    </cfRule>
  </conditionalFormatting>
  <conditionalFormatting sqref="I11 K12">
    <cfRule type="cellIs" dxfId="354" priority="321" operator="between">
      <formula>1</formula>
      <formula>7</formula>
    </cfRule>
  </conditionalFormatting>
  <conditionalFormatting sqref="O11 Q9">
    <cfRule type="cellIs" dxfId="353" priority="320" operator="equal">
      <formula>"u"</formula>
    </cfRule>
  </conditionalFormatting>
  <conditionalFormatting sqref="O11 Q9">
    <cfRule type="cellIs" dxfId="352" priority="319" operator="between">
      <formula>1</formula>
      <formula>7</formula>
    </cfRule>
  </conditionalFormatting>
  <conditionalFormatting sqref="AR9">
    <cfRule type="cellIs" dxfId="351" priority="232" operator="equal">
      <formula>"u"</formula>
    </cfRule>
  </conditionalFormatting>
  <conditionalFormatting sqref="AR9">
    <cfRule type="cellIs" dxfId="350" priority="231" operator="between">
      <formula>1</formula>
      <formula>7</formula>
    </cfRule>
  </conditionalFormatting>
  <conditionalFormatting sqref="AR10">
    <cfRule type="cellIs" dxfId="349" priority="225" operator="equal">
      <formula>"u"</formula>
    </cfRule>
  </conditionalFormatting>
  <conditionalFormatting sqref="AR10">
    <cfRule type="cellIs" dxfId="348" priority="226" operator="between">
      <formula>1</formula>
      <formula>7</formula>
    </cfRule>
  </conditionalFormatting>
  <conditionalFormatting sqref="AS9">
    <cfRule type="cellIs" dxfId="347" priority="223" operator="equal">
      <formula>"u"</formula>
    </cfRule>
  </conditionalFormatting>
  <conditionalFormatting sqref="AS9">
    <cfRule type="cellIs" dxfId="346" priority="224" operator="between">
      <formula>1</formula>
      <formula>7</formula>
    </cfRule>
  </conditionalFormatting>
  <conditionalFormatting sqref="S11:T11 T9 S12">
    <cfRule type="cellIs" dxfId="345" priority="220" operator="equal">
      <formula>"u"</formula>
    </cfRule>
  </conditionalFormatting>
  <conditionalFormatting sqref="S11:T11 T9 S12">
    <cfRule type="cellIs" dxfId="344" priority="219" operator="between">
      <formula>1</formula>
      <formula>7</formula>
    </cfRule>
  </conditionalFormatting>
  <conditionalFormatting sqref="T10 T12">
    <cfRule type="cellIs" dxfId="343" priority="218" operator="equal">
      <formula>"u"</formula>
    </cfRule>
  </conditionalFormatting>
  <conditionalFormatting sqref="T10 T12">
    <cfRule type="cellIs" dxfId="342" priority="217" operator="between">
      <formula>1</formula>
      <formula>7</formula>
    </cfRule>
  </conditionalFormatting>
  <conditionalFormatting sqref="U12:V12">
    <cfRule type="cellIs" dxfId="341" priority="216" operator="equal">
      <formula>"u"</formula>
    </cfRule>
  </conditionalFormatting>
  <conditionalFormatting sqref="U12:V12">
    <cfRule type="cellIs" dxfId="340" priority="215" operator="between">
      <formula>1</formula>
      <formula>7</formula>
    </cfRule>
  </conditionalFormatting>
  <conditionalFormatting sqref="S11 U10">
    <cfRule type="cellIs" dxfId="339" priority="214" operator="equal">
      <formula>"u"</formula>
    </cfRule>
  </conditionalFormatting>
  <conditionalFormatting sqref="S11 U10">
    <cfRule type="cellIs" dxfId="338" priority="213" operator="between">
      <formula>1</formula>
      <formula>7</formula>
    </cfRule>
  </conditionalFormatting>
  <conditionalFormatting sqref="U11">
    <cfRule type="cellIs" dxfId="337" priority="212" operator="equal">
      <formula>"u"</formula>
    </cfRule>
  </conditionalFormatting>
  <conditionalFormatting sqref="U11">
    <cfRule type="cellIs" dxfId="336" priority="211" operator="between">
      <formula>1</formula>
      <formula>7</formula>
    </cfRule>
  </conditionalFormatting>
  <conditionalFormatting sqref="V11">
    <cfRule type="cellIs" dxfId="335" priority="210" operator="equal">
      <formula>"u"</formula>
    </cfRule>
  </conditionalFormatting>
  <conditionalFormatting sqref="V11">
    <cfRule type="cellIs" dxfId="334" priority="209" operator="between">
      <formula>1</formula>
      <formula>7</formula>
    </cfRule>
  </conditionalFormatting>
  <conditionalFormatting sqref="U9">
    <cfRule type="cellIs" dxfId="333" priority="208" operator="equal">
      <formula>"u"</formula>
    </cfRule>
  </conditionalFormatting>
  <conditionalFormatting sqref="U9">
    <cfRule type="cellIs" dxfId="332" priority="207" operator="between">
      <formula>1</formula>
      <formula>7</formula>
    </cfRule>
  </conditionalFormatting>
  <conditionalFormatting sqref="W10 X9:X10 Y9 X12">
    <cfRule type="cellIs" dxfId="331" priority="206" operator="equal">
      <formula>"u"</formula>
    </cfRule>
  </conditionalFormatting>
  <conditionalFormatting sqref="W10 X9:X10 Y9 X12">
    <cfRule type="cellIs" dxfId="330" priority="205" operator="between">
      <formula>1</formula>
      <formula>7</formula>
    </cfRule>
  </conditionalFormatting>
  <conditionalFormatting sqref="Y12">
    <cfRule type="cellIs" dxfId="329" priority="202" operator="equal">
      <formula>"u"</formula>
    </cfRule>
  </conditionalFormatting>
  <conditionalFormatting sqref="Y12">
    <cfRule type="cellIs" dxfId="328" priority="201" operator="between">
      <formula>1</formula>
      <formula>7</formula>
    </cfRule>
  </conditionalFormatting>
  <conditionalFormatting sqref="X10">
    <cfRule type="cellIs" dxfId="327" priority="200" operator="equal">
      <formula>"u"</formula>
    </cfRule>
  </conditionalFormatting>
  <conditionalFormatting sqref="X10">
    <cfRule type="cellIs" dxfId="326" priority="199" operator="between">
      <formula>1</formula>
      <formula>7</formula>
    </cfRule>
  </conditionalFormatting>
  <conditionalFormatting sqref="AA11:AB11 AA10 Z12 AC10 AD9">
    <cfRule type="cellIs" dxfId="325" priority="192" operator="equal">
      <formula>"u"</formula>
    </cfRule>
  </conditionalFormatting>
  <conditionalFormatting sqref="AA11:AB11 AA10 Z12 AC10 AD9">
    <cfRule type="cellIs" dxfId="324" priority="191" operator="between">
      <formula>1</formula>
      <formula>7</formula>
    </cfRule>
  </conditionalFormatting>
  <conditionalFormatting sqref="AB12">
    <cfRule type="cellIs" dxfId="323" priority="190" operator="equal">
      <formula>"u"</formula>
    </cfRule>
  </conditionalFormatting>
  <conditionalFormatting sqref="AB12">
    <cfRule type="cellIs" dxfId="322" priority="189" operator="between">
      <formula>1</formula>
      <formula>7</formula>
    </cfRule>
  </conditionalFormatting>
  <conditionalFormatting sqref="AC12:AD12">
    <cfRule type="cellIs" dxfId="321" priority="188" operator="equal">
      <formula>"u"</formula>
    </cfRule>
  </conditionalFormatting>
  <conditionalFormatting sqref="AC12:AD12">
    <cfRule type="cellIs" dxfId="320" priority="187" operator="between">
      <formula>1</formula>
      <formula>7</formula>
    </cfRule>
  </conditionalFormatting>
  <conditionalFormatting sqref="AA11 AC10">
    <cfRule type="cellIs" dxfId="319" priority="186" operator="equal">
      <formula>"u"</formula>
    </cfRule>
  </conditionalFormatting>
  <conditionalFormatting sqref="AA11 AC10">
    <cfRule type="cellIs" dxfId="318" priority="185" operator="between">
      <formula>1</formula>
      <formula>7</formula>
    </cfRule>
  </conditionalFormatting>
  <conditionalFormatting sqref="AC11">
    <cfRule type="cellIs" dxfId="317" priority="184" operator="equal">
      <formula>"u"</formula>
    </cfRule>
  </conditionalFormatting>
  <conditionalFormatting sqref="AC11">
    <cfRule type="cellIs" dxfId="316" priority="183" operator="between">
      <formula>1</formula>
      <formula>7</formula>
    </cfRule>
  </conditionalFormatting>
  <conditionalFormatting sqref="AD11">
    <cfRule type="cellIs" dxfId="315" priority="182" operator="equal">
      <formula>"u"</formula>
    </cfRule>
  </conditionalFormatting>
  <conditionalFormatting sqref="AD11">
    <cfRule type="cellIs" dxfId="314" priority="181" operator="between">
      <formula>1</formula>
      <formula>7</formula>
    </cfRule>
  </conditionalFormatting>
  <conditionalFormatting sqref="AC9">
    <cfRule type="cellIs" dxfId="313" priority="180" operator="equal">
      <formula>"u"</formula>
    </cfRule>
  </conditionalFormatting>
  <conditionalFormatting sqref="AC9">
    <cfRule type="cellIs" dxfId="312" priority="179" operator="between">
      <formula>1</formula>
      <formula>7</formula>
    </cfRule>
  </conditionalFormatting>
  <conditionalFormatting sqref="AE11:AF11 AE10 AE12 AG10 AH9">
    <cfRule type="cellIs" dxfId="311" priority="178" operator="equal">
      <formula>"u"</formula>
    </cfRule>
  </conditionalFormatting>
  <conditionalFormatting sqref="AE11:AF11 AE10 AE12 AG10 AH9">
    <cfRule type="cellIs" dxfId="310" priority="177" operator="between">
      <formula>1</formula>
      <formula>7</formula>
    </cfRule>
  </conditionalFormatting>
  <conditionalFormatting sqref="AF10 AF12">
    <cfRule type="cellIs" dxfId="309" priority="176" operator="equal">
      <formula>"u"</formula>
    </cfRule>
  </conditionalFormatting>
  <conditionalFormatting sqref="AF10 AF12">
    <cfRule type="cellIs" dxfId="308" priority="175" operator="between">
      <formula>1</formula>
      <formula>7</formula>
    </cfRule>
  </conditionalFormatting>
  <conditionalFormatting sqref="AG12">
    <cfRule type="cellIs" dxfId="307" priority="174" operator="equal">
      <formula>"u"</formula>
    </cfRule>
  </conditionalFormatting>
  <conditionalFormatting sqref="AG12">
    <cfRule type="cellIs" dxfId="306" priority="173" operator="between">
      <formula>1</formula>
      <formula>7</formula>
    </cfRule>
  </conditionalFormatting>
  <conditionalFormatting sqref="AE11 AG10">
    <cfRule type="cellIs" dxfId="305" priority="172" operator="equal">
      <formula>"u"</formula>
    </cfRule>
  </conditionalFormatting>
  <conditionalFormatting sqref="AE11 AG10">
    <cfRule type="cellIs" dxfId="304" priority="171" operator="between">
      <formula>1</formula>
      <formula>7</formula>
    </cfRule>
  </conditionalFormatting>
  <conditionalFormatting sqref="AG11">
    <cfRule type="cellIs" dxfId="303" priority="170" operator="equal">
      <formula>"u"</formula>
    </cfRule>
  </conditionalFormatting>
  <conditionalFormatting sqref="AG11">
    <cfRule type="cellIs" dxfId="302" priority="169" operator="between">
      <formula>1</formula>
      <formula>7</formula>
    </cfRule>
  </conditionalFormatting>
  <conditionalFormatting sqref="AH11">
    <cfRule type="cellIs" dxfId="301" priority="168" operator="equal">
      <formula>"u"</formula>
    </cfRule>
  </conditionalFormatting>
  <conditionalFormatting sqref="AH11">
    <cfRule type="cellIs" dxfId="300" priority="167" operator="between">
      <formula>1</formula>
      <formula>7</formula>
    </cfRule>
  </conditionalFormatting>
  <conditionalFormatting sqref="AG9">
    <cfRule type="cellIs" dxfId="299" priority="166" operator="equal">
      <formula>"u"</formula>
    </cfRule>
  </conditionalFormatting>
  <conditionalFormatting sqref="AG9">
    <cfRule type="cellIs" dxfId="298" priority="165" operator="between">
      <formula>1</formula>
      <formula>7</formula>
    </cfRule>
  </conditionalFormatting>
  <conditionalFormatting sqref="AJ12 AK11">
    <cfRule type="cellIs" dxfId="297" priority="160" operator="equal">
      <formula>"u"</formula>
    </cfRule>
  </conditionalFormatting>
  <conditionalFormatting sqref="AJ12 AK11">
    <cfRule type="cellIs" dxfId="296" priority="159" operator="between">
      <formula>1</formula>
      <formula>7</formula>
    </cfRule>
  </conditionalFormatting>
  <conditionalFormatting sqref="AM9:AN9">
    <cfRule type="cellIs" dxfId="295" priority="156" operator="equal">
      <formula>"u"</formula>
    </cfRule>
  </conditionalFormatting>
  <conditionalFormatting sqref="AM9:AN9">
    <cfRule type="cellIs" dxfId="294" priority="155" operator="between">
      <formula>1</formula>
      <formula>7</formula>
    </cfRule>
  </conditionalFormatting>
  <conditionalFormatting sqref="AL10">
    <cfRule type="cellIs" dxfId="293" priority="157" operator="equal">
      <formula>"u"</formula>
    </cfRule>
  </conditionalFormatting>
  <conditionalFormatting sqref="AL10">
    <cfRule type="cellIs" dxfId="292" priority="158" operator="between">
      <formula>1</formula>
      <formula>7</formula>
    </cfRule>
  </conditionalFormatting>
  <conditionalFormatting sqref="AN12">
    <cfRule type="cellIs" dxfId="291" priority="154" operator="equal">
      <formula>"u"</formula>
    </cfRule>
  </conditionalFormatting>
  <conditionalFormatting sqref="AN12">
    <cfRule type="cellIs" dxfId="290" priority="153" operator="between">
      <formula>1</formula>
      <formula>7</formula>
    </cfRule>
  </conditionalFormatting>
  <conditionalFormatting sqref="AO9">
    <cfRule type="cellIs" dxfId="289" priority="150" operator="equal">
      <formula>"u"</formula>
    </cfRule>
  </conditionalFormatting>
  <conditionalFormatting sqref="AO9">
    <cfRule type="cellIs" dxfId="288" priority="149" operator="between">
      <formula>1</formula>
      <formula>7</formula>
    </cfRule>
  </conditionalFormatting>
  <conditionalFormatting sqref="AP10">
    <cfRule type="cellIs" dxfId="287" priority="151" operator="equal">
      <formula>"u"</formula>
    </cfRule>
  </conditionalFormatting>
  <conditionalFormatting sqref="AP10">
    <cfRule type="cellIs" dxfId="286" priority="152" operator="between">
      <formula>1</formula>
      <formula>7</formula>
    </cfRule>
  </conditionalFormatting>
  <conditionalFormatting sqref="AO11:AP12">
    <cfRule type="cellIs" dxfId="285" priority="148" operator="equal">
      <formula>"u"</formula>
    </cfRule>
  </conditionalFormatting>
  <conditionalFormatting sqref="AO11:AP12">
    <cfRule type="cellIs" dxfId="284" priority="147" operator="between">
      <formula>1</formula>
      <formula>7</formula>
    </cfRule>
  </conditionalFormatting>
  <conditionalFormatting sqref="AN10">
    <cfRule type="cellIs" dxfId="283" priority="146" operator="equal">
      <formula>"u"</formula>
    </cfRule>
  </conditionalFormatting>
  <conditionalFormatting sqref="AN10">
    <cfRule type="cellIs" dxfId="282" priority="145" operator="between">
      <formula>1</formula>
      <formula>7</formula>
    </cfRule>
  </conditionalFormatting>
  <conditionalFormatting sqref="AM11">
    <cfRule type="cellIs" dxfId="281" priority="143" operator="equal">
      <formula>"u"</formula>
    </cfRule>
  </conditionalFormatting>
  <conditionalFormatting sqref="AM11">
    <cfRule type="cellIs" dxfId="280" priority="144" operator="between">
      <formula>1</formula>
      <formula>7</formula>
    </cfRule>
  </conditionalFormatting>
  <conditionalFormatting sqref="AL11">
    <cfRule type="cellIs" dxfId="279" priority="142" operator="equal">
      <formula>"u"</formula>
    </cfRule>
  </conditionalFormatting>
  <conditionalFormatting sqref="AL11">
    <cfRule type="cellIs" dxfId="278" priority="141" operator="between">
      <formula>1</formula>
      <formula>7</formula>
    </cfRule>
  </conditionalFormatting>
  <conditionalFormatting sqref="AQ9">
    <cfRule type="cellIs" dxfId="277" priority="138" operator="equal">
      <formula>"u"</formula>
    </cfRule>
  </conditionalFormatting>
  <conditionalFormatting sqref="AQ9">
    <cfRule type="cellIs" dxfId="276" priority="137" operator="between">
      <formula>1</formula>
      <formula>7</formula>
    </cfRule>
  </conditionalFormatting>
  <conditionalFormatting sqref="AQ10">
    <cfRule type="cellIs" dxfId="275" priority="135" operator="equal">
      <formula>"u"</formula>
    </cfRule>
  </conditionalFormatting>
  <conditionalFormatting sqref="AQ10">
    <cfRule type="cellIs" dxfId="274" priority="136" operator="between">
      <formula>1</formula>
      <formula>7</formula>
    </cfRule>
  </conditionalFormatting>
  <conditionalFormatting sqref="AJ9">
    <cfRule type="cellIs" dxfId="273" priority="133" operator="equal">
      <formula>"u"</formula>
    </cfRule>
  </conditionalFormatting>
  <conditionalFormatting sqref="AJ9">
    <cfRule type="cellIs" dxfId="272" priority="134" operator="between">
      <formula>1</formula>
      <formula>7</formula>
    </cfRule>
  </conditionalFormatting>
  <conditionalFormatting sqref="AK10">
    <cfRule type="cellIs" dxfId="271" priority="120" operator="equal">
      <formula>"u"</formula>
    </cfRule>
  </conditionalFormatting>
  <conditionalFormatting sqref="AK10">
    <cfRule type="cellIs" dxfId="270" priority="119" operator="between">
      <formula>1</formula>
      <formula>7</formula>
    </cfRule>
  </conditionalFormatting>
  <conditionalFormatting sqref="AB9">
    <cfRule type="cellIs" dxfId="269" priority="130" operator="equal">
      <formula>"u"</formula>
    </cfRule>
  </conditionalFormatting>
  <conditionalFormatting sqref="AB9">
    <cfRule type="cellIs" dxfId="268" priority="129" operator="between">
      <formula>1</formula>
      <formula>7</formula>
    </cfRule>
  </conditionalFormatting>
  <conditionalFormatting sqref="AJ11">
    <cfRule type="cellIs" dxfId="267" priority="124" operator="equal">
      <formula>"u"</formula>
    </cfRule>
  </conditionalFormatting>
  <conditionalFormatting sqref="AJ11">
    <cfRule type="cellIs" dxfId="266" priority="123" operator="between">
      <formula>1</formula>
      <formula>7</formula>
    </cfRule>
  </conditionalFormatting>
  <conditionalFormatting sqref="AO10">
    <cfRule type="cellIs" dxfId="265" priority="114" operator="equal">
      <formula>"u"</formula>
    </cfRule>
  </conditionalFormatting>
  <conditionalFormatting sqref="AO10">
    <cfRule type="cellIs" dxfId="264" priority="113" operator="between">
      <formula>1</formula>
      <formula>7</formula>
    </cfRule>
  </conditionalFormatting>
  <conditionalFormatting sqref="AP9">
    <cfRule type="cellIs" dxfId="263" priority="112" operator="equal">
      <formula>"u"</formula>
    </cfRule>
  </conditionalFormatting>
  <conditionalFormatting sqref="AP9">
    <cfRule type="cellIs" dxfId="262" priority="111" operator="between">
      <formula>1</formula>
      <formula>7</formula>
    </cfRule>
  </conditionalFormatting>
  <conditionalFormatting sqref="AN11">
    <cfRule type="cellIs" dxfId="261" priority="116" operator="equal">
      <formula>"u"</formula>
    </cfRule>
  </conditionalFormatting>
  <conditionalFormatting sqref="AN11">
    <cfRule type="cellIs" dxfId="260" priority="115" operator="between">
      <formula>1</formula>
      <formula>7</formula>
    </cfRule>
  </conditionalFormatting>
  <conditionalFormatting sqref="AQ12">
    <cfRule type="cellIs" dxfId="259" priority="110" operator="equal">
      <formula>"u"</formula>
    </cfRule>
  </conditionalFormatting>
  <conditionalFormatting sqref="AQ12">
    <cfRule type="cellIs" dxfId="258" priority="109" operator="between">
      <formula>1</formula>
      <formula>7</formula>
    </cfRule>
  </conditionalFormatting>
  <conditionalFormatting sqref="AR11">
    <cfRule type="cellIs" dxfId="257" priority="108" operator="equal">
      <formula>"u"</formula>
    </cfRule>
  </conditionalFormatting>
  <conditionalFormatting sqref="AR11">
    <cfRule type="cellIs" dxfId="256" priority="107" operator="between">
      <formula>1</formula>
      <formula>7</formula>
    </cfRule>
  </conditionalFormatting>
  <conditionalFormatting sqref="AS10">
    <cfRule type="cellIs" dxfId="255" priority="106" operator="equal">
      <formula>"u"</formula>
    </cfRule>
  </conditionalFormatting>
  <conditionalFormatting sqref="AS10">
    <cfRule type="cellIs" dxfId="254" priority="105" operator="between">
      <formula>1</formula>
      <formula>7</formula>
    </cfRule>
  </conditionalFormatting>
  <conditionalFormatting sqref="AT9">
    <cfRule type="cellIs" dxfId="253" priority="104" operator="equal">
      <formula>"u"</formula>
    </cfRule>
  </conditionalFormatting>
  <conditionalFormatting sqref="AT9">
    <cfRule type="cellIs" dxfId="252" priority="103" operator="between">
      <formula>1</formula>
      <formula>7</formula>
    </cfRule>
  </conditionalFormatting>
  <conditionalFormatting sqref="AU12">
    <cfRule type="cellIs" dxfId="251" priority="102" operator="equal">
      <formula>"u"</formula>
    </cfRule>
  </conditionalFormatting>
  <conditionalFormatting sqref="AU12">
    <cfRule type="cellIs" dxfId="250" priority="101" operator="between">
      <formula>1</formula>
      <formula>7</formula>
    </cfRule>
  </conditionalFormatting>
  <conditionalFormatting sqref="AV11">
    <cfRule type="cellIs" dxfId="249" priority="100" operator="equal">
      <formula>"u"</formula>
    </cfRule>
  </conditionalFormatting>
  <conditionalFormatting sqref="AV11">
    <cfRule type="cellIs" dxfId="248" priority="99" operator="between">
      <formula>1</formula>
      <formula>7</formula>
    </cfRule>
  </conditionalFormatting>
  <conditionalFormatting sqref="AX9">
    <cfRule type="cellIs" dxfId="247" priority="98" operator="equal">
      <formula>"u"</formula>
    </cfRule>
  </conditionalFormatting>
  <conditionalFormatting sqref="AX9">
    <cfRule type="cellIs" dxfId="246" priority="97" operator="between">
      <formula>1</formula>
      <formula>7</formula>
    </cfRule>
  </conditionalFormatting>
  <conditionalFormatting sqref="BC12">
    <cfRule type="cellIs" dxfId="245" priority="86" operator="equal">
      <formula>"u"</formula>
    </cfRule>
  </conditionalFormatting>
  <conditionalFormatting sqref="BC12">
    <cfRule type="cellIs" dxfId="244" priority="85" operator="between">
      <formula>1</formula>
      <formula>7</formula>
    </cfRule>
  </conditionalFormatting>
  <conditionalFormatting sqref="AY12">
    <cfRule type="cellIs" dxfId="243" priority="94" operator="equal">
      <formula>"u"</formula>
    </cfRule>
  </conditionalFormatting>
  <conditionalFormatting sqref="AY12">
    <cfRule type="cellIs" dxfId="242" priority="93" operator="between">
      <formula>1</formula>
      <formula>7</formula>
    </cfRule>
  </conditionalFormatting>
  <conditionalFormatting sqref="AZ11">
    <cfRule type="cellIs" dxfId="241" priority="92" operator="equal">
      <formula>"u"</formula>
    </cfRule>
  </conditionalFormatting>
  <conditionalFormatting sqref="AZ11">
    <cfRule type="cellIs" dxfId="240" priority="91" operator="between">
      <formula>1</formula>
      <formula>7</formula>
    </cfRule>
  </conditionalFormatting>
  <conditionalFormatting sqref="BA10">
    <cfRule type="cellIs" dxfId="239" priority="90" operator="equal">
      <formula>"u"</formula>
    </cfRule>
  </conditionalFormatting>
  <conditionalFormatting sqref="BA10">
    <cfRule type="cellIs" dxfId="238" priority="89" operator="between">
      <formula>1</formula>
      <formula>7</formula>
    </cfRule>
  </conditionalFormatting>
  <conditionalFormatting sqref="AK12">
    <cfRule type="cellIs" dxfId="237" priority="72" operator="equal">
      <formula>"u"</formula>
    </cfRule>
  </conditionalFormatting>
  <conditionalFormatting sqref="AK12">
    <cfRule type="cellIs" dxfId="236" priority="71" operator="between">
      <formula>1</formula>
      <formula>7</formula>
    </cfRule>
  </conditionalFormatting>
  <conditionalFormatting sqref="BD11">
    <cfRule type="cellIs" dxfId="235" priority="84" operator="equal">
      <formula>"u"</formula>
    </cfRule>
  </conditionalFormatting>
  <conditionalFormatting sqref="BD11">
    <cfRule type="cellIs" dxfId="234" priority="83" operator="between">
      <formula>1</formula>
      <formula>7</formula>
    </cfRule>
  </conditionalFormatting>
  <conditionalFormatting sqref="AM12">
    <cfRule type="cellIs" dxfId="233" priority="70" operator="equal">
      <formula>"u"</formula>
    </cfRule>
  </conditionalFormatting>
  <conditionalFormatting sqref="AM12">
    <cfRule type="cellIs" dxfId="232" priority="69" operator="between">
      <formula>1</formula>
      <formula>7</formula>
    </cfRule>
  </conditionalFormatting>
  <conditionalFormatting sqref="AI12">
    <cfRule type="cellIs" dxfId="231" priority="74" operator="equal">
      <formula>"u"</formula>
    </cfRule>
  </conditionalFormatting>
  <conditionalFormatting sqref="AI12">
    <cfRule type="cellIs" dxfId="230" priority="73" operator="between">
      <formula>1</formula>
      <formula>7</formula>
    </cfRule>
  </conditionalFormatting>
  <conditionalFormatting sqref="AL9">
    <cfRule type="cellIs" dxfId="229" priority="68" operator="equal">
      <formula>"u"</formula>
    </cfRule>
  </conditionalFormatting>
  <conditionalFormatting sqref="AL9">
    <cfRule type="cellIs" dxfId="228" priority="67" operator="between">
      <formula>1</formula>
      <formula>7</formula>
    </cfRule>
  </conditionalFormatting>
  <conditionalFormatting sqref="AW10">
    <cfRule type="cellIs" dxfId="227" priority="54" operator="equal">
      <formula>"u"</formula>
    </cfRule>
  </conditionalFormatting>
  <conditionalFormatting sqref="AW10">
    <cfRule type="cellIs" dxfId="226" priority="53" operator="between">
      <formula>1</formula>
      <formula>7</formula>
    </cfRule>
  </conditionalFormatting>
  <conditionalFormatting sqref="BB9">
    <cfRule type="cellIs" dxfId="225" priority="56" operator="equal">
      <formula>"u"</formula>
    </cfRule>
  </conditionalFormatting>
  <conditionalFormatting sqref="BB9">
    <cfRule type="cellIs" dxfId="224" priority="55" operator="between">
      <formula>1</formula>
      <formula>7</formula>
    </cfRule>
  </conditionalFormatting>
  <conditionalFormatting sqref="AF9">
    <cfRule type="cellIs" dxfId="223" priority="52" operator="equal">
      <formula>"u"</formula>
    </cfRule>
  </conditionalFormatting>
  <conditionalFormatting sqref="AF9">
    <cfRule type="cellIs" dxfId="222" priority="51" operator="between">
      <formula>1</formula>
      <formula>7</formula>
    </cfRule>
  </conditionalFormatting>
  <conditionalFormatting sqref="AE9">
    <cfRule type="cellIs" dxfId="221" priority="50" operator="equal">
      <formula>"u"</formula>
    </cfRule>
  </conditionalFormatting>
  <conditionalFormatting sqref="AE9">
    <cfRule type="cellIs" dxfId="220" priority="49" operator="between">
      <formula>1</formula>
      <formula>7</formula>
    </cfRule>
  </conditionalFormatting>
  <conditionalFormatting sqref="AI10">
    <cfRule type="cellIs" dxfId="219" priority="48" operator="equal">
      <formula>"u"</formula>
    </cfRule>
  </conditionalFormatting>
  <conditionalFormatting sqref="AI10">
    <cfRule type="cellIs" dxfId="218" priority="47" operator="between">
      <formula>1</formula>
      <formula>7</formula>
    </cfRule>
  </conditionalFormatting>
  <conditionalFormatting sqref="AJ10">
    <cfRule type="cellIs" dxfId="217" priority="46" operator="equal">
      <formula>"u"</formula>
    </cfRule>
  </conditionalFormatting>
  <conditionalFormatting sqref="AJ10">
    <cfRule type="cellIs" dxfId="216" priority="45" operator="between">
      <formula>1</formula>
      <formula>7</formula>
    </cfRule>
  </conditionalFormatting>
  <conditionalFormatting sqref="BC9">
    <cfRule type="cellIs" dxfId="215" priority="38" operator="equal">
      <formula>"u"</formula>
    </cfRule>
  </conditionalFormatting>
  <conditionalFormatting sqref="BC9">
    <cfRule type="cellIs" dxfId="214" priority="37" operator="between">
      <formula>1</formula>
      <formula>7</formula>
    </cfRule>
  </conditionalFormatting>
  <conditionalFormatting sqref="BD9">
    <cfRule type="cellIs" dxfId="213" priority="36" operator="equal">
      <formula>"u"</formula>
    </cfRule>
  </conditionalFormatting>
  <conditionalFormatting sqref="BD9">
    <cfRule type="cellIs" dxfId="212" priority="35" operator="between">
      <formula>1</formula>
      <formula>7</formula>
    </cfRule>
  </conditionalFormatting>
  <conditionalFormatting sqref="F10">
    <cfRule type="cellIs" dxfId="211" priority="34" operator="equal">
      <formula>"u"</formula>
    </cfRule>
  </conditionalFormatting>
  <conditionalFormatting sqref="F10">
    <cfRule type="cellIs" dxfId="210" priority="33" operator="between">
      <formula>1</formula>
      <formula>7</formula>
    </cfRule>
  </conditionalFormatting>
  <conditionalFormatting sqref="O9">
    <cfRule type="cellIs" dxfId="209" priority="32" operator="equal">
      <formula>"u"</formula>
    </cfRule>
  </conditionalFormatting>
  <conditionalFormatting sqref="O9">
    <cfRule type="cellIs" dxfId="208" priority="31" operator="between">
      <formula>1</formula>
      <formula>7</formula>
    </cfRule>
  </conditionalFormatting>
  <conditionalFormatting sqref="Q11">
    <cfRule type="cellIs" dxfId="207" priority="30" operator="equal">
      <formula>"u"</formula>
    </cfRule>
  </conditionalFormatting>
  <conditionalFormatting sqref="Q11">
    <cfRule type="cellIs" dxfId="206" priority="29" operator="between">
      <formula>1</formula>
      <formula>7</formula>
    </cfRule>
  </conditionalFormatting>
  <conditionalFormatting sqref="R10">
    <cfRule type="cellIs" dxfId="205" priority="28" operator="equal">
      <formula>"u"</formula>
    </cfRule>
  </conditionalFormatting>
  <conditionalFormatting sqref="R10">
    <cfRule type="cellIs" dxfId="204" priority="27" operator="between">
      <formula>1</formula>
      <formula>7</formula>
    </cfRule>
  </conditionalFormatting>
  <conditionalFormatting sqref="S10">
    <cfRule type="cellIs" dxfId="203" priority="26" operator="equal">
      <formula>"u"</formula>
    </cfRule>
  </conditionalFormatting>
  <conditionalFormatting sqref="S10">
    <cfRule type="cellIs" dxfId="202" priority="25" operator="between">
      <formula>1</formula>
      <formula>7</formula>
    </cfRule>
  </conditionalFormatting>
  <conditionalFormatting sqref="R9">
    <cfRule type="cellIs" dxfId="201" priority="24" operator="equal">
      <formula>"u"</formula>
    </cfRule>
  </conditionalFormatting>
  <conditionalFormatting sqref="R9">
    <cfRule type="cellIs" dxfId="200" priority="23" operator="between">
      <formula>1</formula>
      <formula>7</formula>
    </cfRule>
  </conditionalFormatting>
  <conditionalFormatting sqref="S9">
    <cfRule type="cellIs" dxfId="199" priority="22" operator="equal">
      <formula>"u"</formula>
    </cfRule>
  </conditionalFormatting>
  <conditionalFormatting sqref="S9">
    <cfRule type="cellIs" dxfId="198" priority="21" operator="between">
      <formula>1</formula>
      <formula>7</formula>
    </cfRule>
  </conditionalFormatting>
  <conditionalFormatting sqref="Y11">
    <cfRule type="cellIs" dxfId="197" priority="18" operator="equal">
      <formula>"u"</formula>
    </cfRule>
  </conditionalFormatting>
  <conditionalFormatting sqref="Y11">
    <cfRule type="cellIs" dxfId="196" priority="17" operator="between">
      <formula>1</formula>
      <formula>7</formula>
    </cfRule>
  </conditionalFormatting>
  <conditionalFormatting sqref="AB10">
    <cfRule type="cellIs" dxfId="195" priority="16" operator="equal">
      <formula>"u"</formula>
    </cfRule>
  </conditionalFormatting>
  <conditionalFormatting sqref="AB10">
    <cfRule type="cellIs" dxfId="194" priority="15" operator="between">
      <formula>1</formula>
      <formula>7</formula>
    </cfRule>
  </conditionalFormatting>
  <conditionalFormatting sqref="P10">
    <cfRule type="cellIs" dxfId="193" priority="14" operator="equal">
      <formula>"u"</formula>
    </cfRule>
  </conditionalFormatting>
  <conditionalFormatting sqref="P10">
    <cfRule type="cellIs" dxfId="192" priority="13" operator="between">
      <formula>1</formula>
      <formula>7</formula>
    </cfRule>
  </conditionalFormatting>
  <conditionalFormatting sqref="P10">
    <cfRule type="cellIs" dxfId="191" priority="12" operator="equal">
      <formula>"u"</formula>
    </cfRule>
  </conditionalFormatting>
  <conditionalFormatting sqref="P10">
    <cfRule type="cellIs" dxfId="190" priority="11" operator="between">
      <formula>1</formula>
      <formula>7</formula>
    </cfRule>
  </conditionalFormatting>
  <conditionalFormatting sqref="R11">
    <cfRule type="cellIs" dxfId="189" priority="10" operator="equal">
      <formula>"u"</formula>
    </cfRule>
  </conditionalFormatting>
  <conditionalFormatting sqref="R11">
    <cfRule type="cellIs" dxfId="188" priority="9" operator="between">
      <formula>1</formula>
      <formula>7</formula>
    </cfRule>
  </conditionalFormatting>
  <conditionalFormatting sqref="R11">
    <cfRule type="cellIs" dxfId="187" priority="8" operator="equal">
      <formula>"u"</formula>
    </cfRule>
  </conditionalFormatting>
  <conditionalFormatting sqref="R11">
    <cfRule type="cellIs" dxfId="186" priority="7" operator="between">
      <formula>1</formula>
      <formula>7</formula>
    </cfRule>
  </conditionalFormatting>
  <conditionalFormatting sqref="W11">
    <cfRule type="cellIs" dxfId="185" priority="6" operator="equal">
      <formula>"u"</formula>
    </cfRule>
  </conditionalFormatting>
  <conditionalFormatting sqref="W11">
    <cfRule type="cellIs" dxfId="184" priority="5" operator="between">
      <formula>1</formula>
      <formula>7</formula>
    </cfRule>
  </conditionalFormatting>
  <conditionalFormatting sqref="Y10">
    <cfRule type="cellIs" dxfId="183" priority="4" operator="equal">
      <formula>"u"</formula>
    </cfRule>
  </conditionalFormatting>
  <conditionalFormatting sqref="Y10">
    <cfRule type="cellIs" dxfId="182" priority="3" operator="between">
      <formula>1</formula>
      <formula>7</formula>
    </cfRule>
  </conditionalFormatting>
  <conditionalFormatting sqref="AA9">
    <cfRule type="cellIs" dxfId="181" priority="2" operator="equal">
      <formula>"u"</formula>
    </cfRule>
  </conditionalFormatting>
  <conditionalFormatting sqref="AA9">
    <cfRule type="cellIs" dxfId="180" priority="1" operator="between">
      <formula>1</formula>
      <formula>7</formula>
    </cfRule>
  </conditionalFormatting>
  <printOptions horizontalCentered="1"/>
  <pageMargins left="0.35433070866141736" right="0.35433070866141736" top="0.35433070866141736" bottom="0.35433070866141736" header="0.23622047244094491" footer="0.23622047244094491"/>
  <pageSetup paperSize="9" scale="48" orientation="landscape" r:id="rId1"/>
  <headerFooter>
    <oddHeader>&amp;A</oddHeader>
    <oddFooter>&amp;L&amp;B Vertraulich&amp;B&amp;C&amp;D&amp;RSeite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workbookViewId="0">
      <selection activeCell="C67" sqref="C67"/>
    </sheetView>
  </sheetViews>
  <sheetFormatPr baseColWidth="10" defaultRowHeight="12.5" x14ac:dyDescent="0.25"/>
  <cols>
    <col min="2" max="2" width="20.453125" customWidth="1"/>
    <col min="3" max="3" width="34.7265625" bestFit="1" customWidth="1"/>
    <col min="5" max="5" width="20.453125" bestFit="1" customWidth="1"/>
  </cols>
  <sheetData>
    <row r="1" spans="2:5" ht="13" thickBot="1" x14ac:dyDescent="0.3"/>
    <row r="2" spans="2:5" ht="13" thickBot="1" x14ac:dyDescent="0.3">
      <c r="B2" s="369" t="s">
        <v>730</v>
      </c>
      <c r="C2" s="394" t="s">
        <v>747</v>
      </c>
      <c r="D2" s="397" t="s">
        <v>731</v>
      </c>
      <c r="E2" s="406" t="s">
        <v>748</v>
      </c>
    </row>
    <row r="3" spans="2:5" x14ac:dyDescent="0.25">
      <c r="B3" s="370" t="s">
        <v>319</v>
      </c>
      <c r="C3" s="371">
        <v>26</v>
      </c>
      <c r="D3" s="398">
        <v>2</v>
      </c>
      <c r="E3" s="380"/>
    </row>
    <row r="4" spans="2:5" x14ac:dyDescent="0.25">
      <c r="B4" s="372" t="s">
        <v>331</v>
      </c>
      <c r="C4" s="373">
        <v>22</v>
      </c>
      <c r="D4" s="399">
        <v>2</v>
      </c>
      <c r="E4" s="380"/>
    </row>
    <row r="5" spans="2:5" x14ac:dyDescent="0.25">
      <c r="B5" s="372" t="s">
        <v>414</v>
      </c>
      <c r="C5" s="373">
        <v>4</v>
      </c>
      <c r="D5" s="399">
        <v>1</v>
      </c>
      <c r="E5" s="380"/>
    </row>
    <row r="6" spans="2:5" x14ac:dyDescent="0.25">
      <c r="B6" s="372" t="s">
        <v>324</v>
      </c>
      <c r="C6" s="373">
        <v>15</v>
      </c>
      <c r="D6" s="399">
        <v>1.75</v>
      </c>
      <c r="E6" s="380"/>
    </row>
    <row r="7" spans="2:5" x14ac:dyDescent="0.25">
      <c r="B7" s="372" t="s">
        <v>322</v>
      </c>
      <c r="C7" s="373">
        <v>15</v>
      </c>
      <c r="D7" s="399">
        <v>1.75</v>
      </c>
      <c r="E7" s="380"/>
    </row>
    <row r="8" spans="2:5" x14ac:dyDescent="0.25">
      <c r="B8" s="372" t="s">
        <v>329</v>
      </c>
      <c r="C8" s="373">
        <v>5</v>
      </c>
      <c r="D8" s="399">
        <v>1.25</v>
      </c>
      <c r="E8" s="380"/>
    </row>
    <row r="9" spans="2:5" x14ac:dyDescent="0.25">
      <c r="B9" s="372" t="s">
        <v>314</v>
      </c>
      <c r="C9" s="373">
        <v>11</v>
      </c>
      <c r="D9" s="399">
        <v>1.5</v>
      </c>
      <c r="E9" s="380"/>
    </row>
    <row r="10" spans="2:5" x14ac:dyDescent="0.25">
      <c r="B10" s="372" t="s">
        <v>323</v>
      </c>
      <c r="C10" s="373">
        <v>31</v>
      </c>
      <c r="D10" s="399">
        <v>2</v>
      </c>
      <c r="E10" s="380"/>
    </row>
    <row r="11" spans="2:5" x14ac:dyDescent="0.25">
      <c r="B11" s="372" t="s">
        <v>328</v>
      </c>
      <c r="C11" s="373">
        <v>5</v>
      </c>
      <c r="D11" s="399">
        <v>1.25</v>
      </c>
      <c r="E11" s="380"/>
    </row>
    <row r="12" spans="2:5" x14ac:dyDescent="0.25">
      <c r="B12" s="374" t="s">
        <v>399</v>
      </c>
      <c r="C12" s="373">
        <v>17</v>
      </c>
      <c r="D12" s="399">
        <v>1.75</v>
      </c>
      <c r="E12" s="380"/>
    </row>
    <row r="13" spans="2:5" x14ac:dyDescent="0.25">
      <c r="B13" s="372" t="s">
        <v>330</v>
      </c>
      <c r="C13" s="373">
        <v>15</v>
      </c>
      <c r="D13" s="399">
        <v>1.75</v>
      </c>
      <c r="E13" s="380"/>
    </row>
    <row r="14" spans="2:5" x14ac:dyDescent="0.25">
      <c r="B14" s="372" t="s">
        <v>321</v>
      </c>
      <c r="C14" s="373">
        <v>32</v>
      </c>
      <c r="D14" s="399">
        <v>2</v>
      </c>
      <c r="E14" s="380"/>
    </row>
    <row r="15" spans="2:5" x14ac:dyDescent="0.25">
      <c r="B15" s="372" t="s">
        <v>402</v>
      </c>
      <c r="C15" s="373">
        <v>18</v>
      </c>
      <c r="D15" s="399">
        <v>1.75</v>
      </c>
      <c r="E15" s="380"/>
    </row>
    <row r="16" spans="2:5" x14ac:dyDescent="0.25">
      <c r="B16" s="372" t="s">
        <v>327</v>
      </c>
      <c r="C16" s="373">
        <v>26</v>
      </c>
      <c r="D16" s="399">
        <v>2</v>
      </c>
      <c r="E16" s="380"/>
    </row>
    <row r="17" spans="2:5" ht="13" thickBot="1" x14ac:dyDescent="0.3">
      <c r="B17" s="375" t="s">
        <v>416</v>
      </c>
      <c r="C17" s="376">
        <v>6</v>
      </c>
      <c r="D17" s="400">
        <v>1.25</v>
      </c>
      <c r="E17" s="407"/>
    </row>
    <row r="18" spans="2:5" x14ac:dyDescent="0.25">
      <c r="B18" s="387" t="s">
        <v>736</v>
      </c>
      <c r="C18" s="388">
        <v>1</v>
      </c>
      <c r="D18" s="401">
        <v>1</v>
      </c>
      <c r="E18" s="389">
        <v>2023</v>
      </c>
    </row>
    <row r="19" spans="2:5" x14ac:dyDescent="0.25">
      <c r="B19" s="384" t="s">
        <v>737</v>
      </c>
      <c r="C19" s="386">
        <v>3</v>
      </c>
      <c r="D19" s="399">
        <v>1</v>
      </c>
      <c r="E19" s="380">
        <v>2023</v>
      </c>
    </row>
    <row r="20" spans="2:5" x14ac:dyDescent="0.25">
      <c r="B20" s="372" t="s">
        <v>417</v>
      </c>
      <c r="C20" s="373">
        <v>2</v>
      </c>
      <c r="D20" s="399">
        <v>1</v>
      </c>
      <c r="E20" s="380">
        <v>2023</v>
      </c>
    </row>
    <row r="21" spans="2:5" s="201" customFormat="1" x14ac:dyDescent="0.25">
      <c r="B21" s="372" t="s">
        <v>732</v>
      </c>
      <c r="C21" s="373">
        <v>1</v>
      </c>
      <c r="D21" s="399">
        <v>1</v>
      </c>
      <c r="E21" s="380">
        <v>2023</v>
      </c>
    </row>
    <row r="22" spans="2:5" x14ac:dyDescent="0.25">
      <c r="B22" s="404" t="s">
        <v>398</v>
      </c>
      <c r="C22" s="405">
        <v>5</v>
      </c>
      <c r="D22" s="400">
        <v>1</v>
      </c>
      <c r="E22" s="380">
        <v>2023</v>
      </c>
    </row>
    <row r="23" spans="2:5" x14ac:dyDescent="0.25">
      <c r="B23" s="384" t="s">
        <v>415</v>
      </c>
      <c r="C23" s="373">
        <v>1</v>
      </c>
      <c r="D23" s="373">
        <v>1</v>
      </c>
      <c r="E23" s="403">
        <v>2023</v>
      </c>
    </row>
    <row r="24" spans="2:5" ht="13" thickBot="1" x14ac:dyDescent="0.3">
      <c r="B24" s="395" t="s">
        <v>746</v>
      </c>
      <c r="C24" s="396">
        <v>1</v>
      </c>
      <c r="D24" s="402">
        <v>1</v>
      </c>
      <c r="E24" s="381">
        <v>2023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74"/>
  <sheetViews>
    <sheetView tabSelected="1" zoomScaleNormal="100" workbookViewId="0">
      <pane xSplit="7" ySplit="6" topLeftCell="H174" activePane="bottomRight" state="frozen"/>
      <selection pane="topRight" activeCell="H1" sqref="H1"/>
      <selection pane="bottomLeft" activeCell="A4" sqref="A4"/>
      <selection pane="bottomRight" activeCell="N197" sqref="N197"/>
    </sheetView>
  </sheetViews>
  <sheetFormatPr baseColWidth="10" defaultColWidth="10.54296875" defaultRowHeight="12.5" x14ac:dyDescent="0.25"/>
  <cols>
    <col min="1" max="1" width="11" customWidth="1"/>
    <col min="2" max="2" width="5.54296875" customWidth="1"/>
    <col min="3" max="3" width="5.453125" hidden="1" customWidth="1"/>
    <col min="4" max="4" width="4.54296875" customWidth="1"/>
    <col min="5" max="5" width="5.453125" style="201" customWidth="1"/>
    <col min="6" max="6" width="2.453125" customWidth="1"/>
    <col min="7" max="7" width="15" bestFit="1" customWidth="1"/>
    <col min="8" max="8" width="7" style="201" bestFit="1" customWidth="1"/>
    <col min="9" max="9" width="3.7265625" style="201" bestFit="1" customWidth="1"/>
    <col min="10" max="10" width="7" customWidth="1"/>
    <col min="11" max="11" width="3.81640625" bestFit="1" customWidth="1"/>
    <col min="12" max="12" width="6.453125" customWidth="1"/>
    <col min="13" max="13" width="4.453125" customWidth="1"/>
    <col min="14" max="14" width="6.453125" customWidth="1"/>
    <col min="15" max="15" width="5.1796875" customWidth="1"/>
    <col min="16" max="16" width="6.54296875" bestFit="1" customWidth="1"/>
    <col min="17" max="17" width="6" bestFit="1" customWidth="1"/>
    <col min="18" max="18" width="5.453125" style="201" customWidth="1"/>
    <col min="19" max="19" width="3.7265625" style="201" bestFit="1" customWidth="1"/>
    <col min="20" max="20" width="5.26953125" bestFit="1" customWidth="1"/>
    <col min="21" max="21" width="4.81640625" customWidth="1"/>
    <col min="22" max="22" width="6.1796875" bestFit="1" customWidth="1"/>
    <col min="23" max="23" width="3.7265625" customWidth="1"/>
    <col min="24" max="24" width="6.1796875" bestFit="1" customWidth="1"/>
    <col min="25" max="25" width="3.7265625" customWidth="1"/>
    <col min="26" max="26" width="6" customWidth="1"/>
    <col min="27" max="27" width="4.1796875" customWidth="1"/>
    <col min="28" max="28" width="4.26953125" customWidth="1"/>
    <col min="29" max="29" width="6" customWidth="1"/>
    <col min="30" max="30" width="6.453125" customWidth="1"/>
    <col min="31" max="31" width="3.7265625" customWidth="1"/>
    <col min="32" max="33" width="4.26953125" style="201" customWidth="1"/>
    <col min="34" max="34" width="6" bestFit="1" customWidth="1"/>
    <col min="35" max="35" width="3.7265625" customWidth="1"/>
    <col min="36" max="36" width="6.1796875" style="201" bestFit="1" customWidth="1"/>
    <col min="37" max="37" width="5" style="201" customWidth="1"/>
    <col min="38" max="38" width="4.453125" style="201" customWidth="1"/>
    <col min="39" max="39" width="3.7265625" style="201" customWidth="1"/>
    <col min="40" max="40" width="5.453125" customWidth="1"/>
    <col min="41" max="41" width="6" customWidth="1"/>
    <col min="42" max="42" width="7.453125" customWidth="1"/>
  </cols>
  <sheetData>
    <row r="1" spans="1:47" ht="94" x14ac:dyDescent="0.25">
      <c r="A1" s="266" t="s">
        <v>418</v>
      </c>
      <c r="B1" s="262"/>
      <c r="C1" s="262"/>
      <c r="D1" s="262"/>
      <c r="E1" s="262"/>
      <c r="F1" s="265">
        <f>COUNTA(AA1:AO1)</f>
        <v>8</v>
      </c>
      <c r="G1" s="262"/>
      <c r="H1" s="273"/>
      <c r="I1" s="274" t="s">
        <v>398</v>
      </c>
      <c r="J1" s="273"/>
      <c r="K1" s="274" t="s">
        <v>330</v>
      </c>
      <c r="L1" s="273"/>
      <c r="M1" s="274" t="s">
        <v>323</v>
      </c>
      <c r="N1" s="273"/>
      <c r="O1" s="274" t="s">
        <v>328</v>
      </c>
      <c r="P1" s="273"/>
      <c r="Q1" s="274" t="s">
        <v>324</v>
      </c>
      <c r="R1" s="273"/>
      <c r="S1" s="274" t="s">
        <v>414</v>
      </c>
      <c r="T1" s="273"/>
      <c r="U1" s="274" t="s">
        <v>314</v>
      </c>
      <c r="V1" s="273"/>
      <c r="W1" s="274" t="s">
        <v>319</v>
      </c>
      <c r="X1" s="273"/>
      <c r="Y1" s="274" t="s">
        <v>402</v>
      </c>
      <c r="Z1" s="273"/>
      <c r="AA1" s="274" t="s">
        <v>331</v>
      </c>
      <c r="AB1" s="273"/>
      <c r="AC1" s="274" t="s">
        <v>329</v>
      </c>
      <c r="AD1" s="273"/>
      <c r="AE1" s="274" t="s">
        <v>321</v>
      </c>
      <c r="AF1" s="344"/>
      <c r="AG1" s="274" t="s">
        <v>416</v>
      </c>
      <c r="AH1" s="273"/>
      <c r="AI1" s="274" t="s">
        <v>327</v>
      </c>
      <c r="AJ1" s="273"/>
      <c r="AK1" s="274" t="s">
        <v>399</v>
      </c>
      <c r="AL1" s="344"/>
      <c r="AM1" s="344" t="s">
        <v>732</v>
      </c>
      <c r="AN1" s="273"/>
      <c r="AO1" s="274" t="s">
        <v>322</v>
      </c>
      <c r="AP1" s="430"/>
      <c r="AQ1" s="431"/>
      <c r="AR1" s="431"/>
      <c r="AS1" s="431"/>
      <c r="AT1" s="431"/>
      <c r="AU1" s="431"/>
    </row>
    <row r="2" spans="1:47" s="23" customFormat="1" x14ac:dyDescent="0.25">
      <c r="A2" s="268" t="s">
        <v>419</v>
      </c>
      <c r="B2" s="268"/>
      <c r="C2" s="268"/>
      <c r="D2" s="268"/>
      <c r="E2" s="268"/>
      <c r="F2" s="268"/>
      <c r="G2" s="268"/>
      <c r="H2" s="269"/>
      <c r="I2" s="270">
        <v>1</v>
      </c>
      <c r="J2" s="269"/>
      <c r="K2" s="270">
        <v>3</v>
      </c>
      <c r="L2" s="269"/>
      <c r="M2" s="270">
        <v>3</v>
      </c>
      <c r="N2" s="269"/>
      <c r="O2" s="270">
        <v>3</v>
      </c>
      <c r="P2" s="269"/>
      <c r="Q2" s="270">
        <v>3</v>
      </c>
      <c r="R2" s="269"/>
      <c r="S2" s="270">
        <v>1</v>
      </c>
      <c r="T2" s="269"/>
      <c r="U2" s="270">
        <v>3</v>
      </c>
      <c r="V2" s="269"/>
      <c r="W2" s="270">
        <v>3</v>
      </c>
      <c r="X2" s="269"/>
      <c r="Y2" s="270">
        <v>3</v>
      </c>
      <c r="Z2" s="269"/>
      <c r="AA2" s="270">
        <v>3</v>
      </c>
      <c r="AB2" s="269"/>
      <c r="AC2" s="270">
        <v>3</v>
      </c>
      <c r="AD2" s="269"/>
      <c r="AE2" s="270">
        <v>3</v>
      </c>
      <c r="AF2" s="269"/>
      <c r="AG2" s="270">
        <v>3</v>
      </c>
      <c r="AH2" s="269"/>
      <c r="AI2" s="270">
        <v>3</v>
      </c>
      <c r="AJ2" s="269"/>
      <c r="AK2" s="269">
        <v>3</v>
      </c>
      <c r="AL2" s="377"/>
      <c r="AM2" s="378">
        <v>3</v>
      </c>
      <c r="AN2" s="269"/>
      <c r="AO2" s="270">
        <v>3</v>
      </c>
      <c r="AP2" s="184"/>
    </row>
    <row r="3" spans="1:47" s="23" customFormat="1" x14ac:dyDescent="0.25">
      <c r="A3" s="268" t="s">
        <v>413</v>
      </c>
      <c r="B3" s="268"/>
      <c r="C3" s="268"/>
      <c r="D3" s="268"/>
      <c r="E3" s="268"/>
      <c r="F3" s="268"/>
      <c r="G3" s="268"/>
      <c r="H3" s="269"/>
      <c r="I3" s="270">
        <v>0</v>
      </c>
      <c r="J3" s="269"/>
      <c r="K3" s="270">
        <v>0</v>
      </c>
      <c r="L3" s="269"/>
      <c r="M3" s="270">
        <v>0</v>
      </c>
      <c r="N3" s="269"/>
      <c r="O3" s="270">
        <v>0</v>
      </c>
      <c r="P3" s="269"/>
      <c r="Q3" s="270">
        <v>0</v>
      </c>
      <c r="R3" s="269"/>
      <c r="S3" s="270">
        <v>0</v>
      </c>
      <c r="T3" s="269"/>
      <c r="U3" s="270">
        <v>0</v>
      </c>
      <c r="V3" s="269"/>
      <c r="W3" s="270">
        <v>0</v>
      </c>
      <c r="X3" s="269"/>
      <c r="Y3" s="270">
        <v>0</v>
      </c>
      <c r="Z3" s="269"/>
      <c r="AA3" s="270">
        <v>0</v>
      </c>
      <c r="AB3" s="269"/>
      <c r="AC3" s="270">
        <v>0</v>
      </c>
      <c r="AD3" s="269"/>
      <c r="AE3" s="270">
        <v>0</v>
      </c>
      <c r="AF3" s="269"/>
      <c r="AG3" s="270">
        <v>0</v>
      </c>
      <c r="AH3" s="269"/>
      <c r="AI3" s="270">
        <v>0</v>
      </c>
      <c r="AJ3" s="269"/>
      <c r="AK3" s="269">
        <v>0</v>
      </c>
      <c r="AL3" s="379"/>
      <c r="AM3" s="270">
        <v>0</v>
      </c>
      <c r="AN3" s="269"/>
      <c r="AO3" s="270">
        <v>0</v>
      </c>
      <c r="AP3" s="184"/>
    </row>
    <row r="4" spans="1:47" ht="21" customHeight="1" x14ac:dyDescent="0.25">
      <c r="A4" s="260"/>
      <c r="B4" s="260"/>
      <c r="C4" s="260"/>
      <c r="D4" s="260"/>
      <c r="E4" s="260"/>
      <c r="F4" s="260"/>
      <c r="G4" s="264" t="s">
        <v>307</v>
      </c>
      <c r="H4" s="261"/>
      <c r="I4" s="267">
        <f>SUM(I7:I3354)</f>
        <v>0</v>
      </c>
      <c r="J4" s="267"/>
      <c r="K4" s="267">
        <f>SUM(K7:K3354)</f>
        <v>15</v>
      </c>
      <c r="L4" s="267"/>
      <c r="M4" s="267">
        <f>SUM(M7:M3354)</f>
        <v>0</v>
      </c>
      <c r="N4" s="267"/>
      <c r="O4" s="267">
        <f>SUM(O7:O3354)</f>
        <v>11</v>
      </c>
      <c r="P4" s="267"/>
      <c r="Q4" s="267">
        <f>SUM(Q7:Q3354)</f>
        <v>5</v>
      </c>
      <c r="R4" s="267"/>
      <c r="S4" s="267">
        <f>SUM(S7:S3354)</f>
        <v>14</v>
      </c>
      <c r="T4" s="267"/>
      <c r="U4" s="267">
        <f>SUM(U7:U3354)</f>
        <v>8</v>
      </c>
      <c r="V4" s="267"/>
      <c r="W4" s="267">
        <f>SUM(W7:W3354)</f>
        <v>6</v>
      </c>
      <c r="X4" s="267"/>
      <c r="Y4" s="267">
        <f>SUM(Y7:Y3354)</f>
        <v>7</v>
      </c>
      <c r="Z4" s="267"/>
      <c r="AA4" s="267">
        <f>SUM(AA7:AA3354)</f>
        <v>0</v>
      </c>
      <c r="AB4" s="267"/>
      <c r="AC4" s="267">
        <f>SUM(AC7:AC3354)</f>
        <v>4</v>
      </c>
      <c r="AD4" s="267"/>
      <c r="AE4" s="267">
        <f>SUM(AE7:AE3354)</f>
        <v>0</v>
      </c>
      <c r="AF4" s="267"/>
      <c r="AG4" s="267">
        <f>SUM(AG7:AG3354)</f>
        <v>402</v>
      </c>
      <c r="AH4" s="267"/>
      <c r="AI4" s="267">
        <f>SUM(AI7:AI3354)</f>
        <v>30</v>
      </c>
      <c r="AJ4" s="267"/>
      <c r="AK4" s="267">
        <f>SUM(AK7:AK3354)</f>
        <v>0</v>
      </c>
      <c r="AL4" s="267"/>
      <c r="AM4" s="267">
        <f>SUM(AM7:AM3354)</f>
        <v>39</v>
      </c>
      <c r="AN4" s="267"/>
      <c r="AO4" s="267">
        <f>SUM(AO7:AO3354)</f>
        <v>7</v>
      </c>
      <c r="AP4" s="267">
        <f>SUM(AP7:AP3354)</f>
        <v>57</v>
      </c>
    </row>
    <row r="5" spans="1:47" s="201" customFormat="1" ht="21" customHeight="1" x14ac:dyDescent="0.25">
      <c r="A5" s="260"/>
      <c r="B5" s="260"/>
      <c r="C5" s="260"/>
      <c r="D5" s="260"/>
      <c r="E5" s="260"/>
      <c r="F5" s="260"/>
      <c r="G5" s="264" t="s">
        <v>734</v>
      </c>
      <c r="H5" s="350"/>
      <c r="I5" s="267">
        <f>SUBTOTAL(9,I7:I374)*Teamfaktoren!D22</f>
        <v>0</v>
      </c>
      <c r="J5" s="350"/>
      <c r="K5" s="267">
        <f>SUBTOTAL(9,K7:K374)*Teamfaktoren!D13</f>
        <v>26.25</v>
      </c>
      <c r="L5" s="267"/>
      <c r="M5" s="267">
        <f>SUBTOTAL(9,M7:M374)*Teamfaktoren!D10</f>
        <v>0</v>
      </c>
      <c r="N5" s="267"/>
      <c r="O5" s="267">
        <f>SUBTOTAL(9,O7:O374)*Teamfaktoren!D11</f>
        <v>13.75</v>
      </c>
      <c r="P5" s="267"/>
      <c r="Q5" s="267">
        <f>SUBTOTAL(9,Q7:Q374)*Teamfaktoren!D6</f>
        <v>8.75</v>
      </c>
      <c r="R5" s="267"/>
      <c r="S5" s="267">
        <f>SUBTOTAL(9,S7:S374)*Teamfaktoren!D5</f>
        <v>14</v>
      </c>
      <c r="T5" s="267"/>
      <c r="U5" s="267">
        <f>SUBTOTAL(9,U7:U374)*Teamfaktoren!D9</f>
        <v>12</v>
      </c>
      <c r="V5" s="267"/>
      <c r="W5" s="267">
        <f>SUBTOTAL(9,W7:W374)*Teamfaktoren!D3</f>
        <v>12</v>
      </c>
      <c r="X5" s="267"/>
      <c r="Y5" s="267">
        <f>SUBTOTAL(9,Y7:Y374)*Teamfaktoren!D15</f>
        <v>12.25</v>
      </c>
      <c r="Z5" s="267"/>
      <c r="AA5" s="267">
        <f>SUBTOTAL(9,AA7:AA374)*Teamfaktoren!D4</f>
        <v>0</v>
      </c>
      <c r="AB5" s="267"/>
      <c r="AC5" s="267">
        <f>SUBTOTAL(9,AC7:AC374)*Teamfaktoren!D8</f>
        <v>5</v>
      </c>
      <c r="AD5" s="267"/>
      <c r="AE5" s="267">
        <f>SUBTOTAL(9,AE7:AE374)*Teamfaktoren!D14</f>
        <v>0</v>
      </c>
      <c r="AF5" s="267"/>
      <c r="AG5" s="267">
        <f>SUBTOTAL(9,AG7:AG371)*Teamfaktoren!D17</f>
        <v>497.5</v>
      </c>
      <c r="AH5" s="267"/>
      <c r="AI5" s="267">
        <f>SUBTOTAL(9,AI7:AI374)*Teamfaktoren!D16</f>
        <v>60</v>
      </c>
      <c r="AJ5" s="267"/>
      <c r="AK5" s="267">
        <f>SUBTOTAL(9,AK7:AK374)*Teamfaktoren!D12</f>
        <v>0</v>
      </c>
      <c r="AL5" s="267"/>
      <c r="AM5" s="267">
        <f>SUBTOTAL(9,AM7:AM374)*Teamfaktoren!D21</f>
        <v>39</v>
      </c>
      <c r="AN5" s="267"/>
      <c r="AO5" s="267">
        <f>SUBTOTAL(9,AO7:AO374)*Teamfaktoren!D7</f>
        <v>12.25</v>
      </c>
      <c r="AP5" s="272"/>
    </row>
    <row r="6" spans="1:47" ht="13" x14ac:dyDescent="0.3">
      <c r="A6" s="194" t="s">
        <v>298</v>
      </c>
      <c r="B6" s="194" t="s">
        <v>302</v>
      </c>
      <c r="C6" s="194" t="s">
        <v>66</v>
      </c>
      <c r="D6" s="194" t="s">
        <v>306</v>
      </c>
      <c r="E6" s="194" t="s">
        <v>422</v>
      </c>
      <c r="F6" s="263" t="s">
        <v>299</v>
      </c>
      <c r="G6" s="194" t="s">
        <v>307</v>
      </c>
      <c r="H6" s="194" t="s">
        <v>400</v>
      </c>
      <c r="I6" s="194"/>
      <c r="J6" s="194" t="s">
        <v>304</v>
      </c>
      <c r="K6" s="194"/>
      <c r="L6" s="194" t="s">
        <v>335</v>
      </c>
      <c r="M6" s="194"/>
      <c r="N6" s="194" t="s">
        <v>332</v>
      </c>
      <c r="O6" s="194"/>
      <c r="P6" s="194" t="s">
        <v>325</v>
      </c>
      <c r="Q6" s="194"/>
      <c r="R6" s="194" t="s">
        <v>420</v>
      </c>
      <c r="S6" s="194"/>
      <c r="T6" s="194" t="s">
        <v>315</v>
      </c>
      <c r="U6" s="194"/>
      <c r="V6" s="194" t="s">
        <v>317</v>
      </c>
      <c r="W6" s="194"/>
      <c r="X6" s="194" t="s">
        <v>403</v>
      </c>
      <c r="Y6" s="194"/>
      <c r="Z6" s="194" t="s">
        <v>303</v>
      </c>
      <c r="AA6" s="194"/>
      <c r="AB6" s="194" t="s">
        <v>333</v>
      </c>
      <c r="AC6" s="194"/>
      <c r="AD6" s="194" t="s">
        <v>334</v>
      </c>
      <c r="AE6" s="194"/>
      <c r="AF6" s="194" t="s">
        <v>421</v>
      </c>
      <c r="AG6" s="194"/>
      <c r="AH6" s="194" t="s">
        <v>305</v>
      </c>
      <c r="AI6" s="194"/>
      <c r="AJ6" s="194" t="s">
        <v>401</v>
      </c>
      <c r="AK6" s="194"/>
      <c r="AL6" s="194" t="s">
        <v>733</v>
      </c>
      <c r="AM6" s="194"/>
      <c r="AN6" s="194" t="s">
        <v>318</v>
      </c>
      <c r="AO6" s="194"/>
      <c r="AP6" s="194" t="s">
        <v>313</v>
      </c>
    </row>
    <row r="7" spans="1:47" x14ac:dyDescent="0.25">
      <c r="A7" s="205">
        <v>45657</v>
      </c>
      <c r="B7" s="206">
        <f t="shared" ref="B7:B38" si="0">A7</f>
        <v>45657</v>
      </c>
      <c r="C7" s="207">
        <f t="shared" ref="C7:C38" si="1">A7</f>
        <v>45657</v>
      </c>
      <c r="D7" s="271" t="s">
        <v>294</v>
      </c>
      <c r="E7" s="271" t="s">
        <v>423</v>
      </c>
      <c r="F7" s="209" t="str">
        <f t="shared" ref="F7" si="2">IF(NOT(ISNA(MATCH(A7,Feiertagsdatum,0))),VLOOKUP(A7,Feiertage,3,0),"n")</f>
        <v>n</v>
      </c>
      <c r="G7" s="208">
        <f>IF($F7="j",3,IF($F8="j",2,VLOOKUP(D7,VV!$T$41:$U$47,2)))</f>
        <v>2</v>
      </c>
      <c r="H7" s="408"/>
      <c r="I7" s="195">
        <f t="shared" ref="I7:I26" si="3">IF(H7="w",$G7,IF(H7="x",$G7,IF(H7="s",$G7 + 1,IF(H7="b",$G7,0))))</f>
        <v>0</v>
      </c>
      <c r="J7" s="408"/>
      <c r="K7" s="195">
        <f t="shared" ref="K7:K26" si="4">IF(J7="w",$G7,IF(J7="x",$G7,IF(J7="s",$G7 + 1,IF(J7="b",$G7,0))))</f>
        <v>0</v>
      </c>
      <c r="L7" s="408"/>
      <c r="M7" s="195">
        <f t="shared" ref="M7:M26" si="5">IF(L7="w",$G7,IF(L7="x",$G7,IF(L7="s",$G7 + 1,IF(L7="b",$G7,0))))</f>
        <v>0</v>
      </c>
      <c r="N7" s="408"/>
      <c r="O7" s="195">
        <f t="shared" ref="O7:O26" si="6">IF(N7="w",$G7,IF(N7="x",$G7,IF(N7="s",$G7 + 1,IF(N7="b",$G7,0))))</f>
        <v>0</v>
      </c>
      <c r="P7" s="408"/>
      <c r="Q7" s="195">
        <f t="shared" ref="Q7:Q26" si="7">IF(P7="w",$G7,IF(P7="x",$G7,IF(P7="s",$G7 + 1,IF(P7="b",$G7,0))))</f>
        <v>0</v>
      </c>
      <c r="R7" s="408"/>
      <c r="S7" s="195">
        <f t="shared" ref="S7:S26" si="8">IF(R7="w",$G7,IF(R7="x",$G7,IF(R7="s",$G7 + 1,IF(R7="b",$G7,0))))</f>
        <v>0</v>
      </c>
      <c r="T7" s="408" t="s">
        <v>83</v>
      </c>
      <c r="U7" s="195">
        <f t="shared" ref="U7:U26" si="9">IF(T7="w",$G7,IF(T7="x",$G7,IF(T7="s",$G7 + 1,IF(T7="b",$G7,0))))</f>
        <v>0</v>
      </c>
      <c r="V7" s="408" t="s">
        <v>83</v>
      </c>
      <c r="W7" s="195">
        <f t="shared" ref="W7:W26" si="10">IF(V7="w",$G7,IF(V7="x",$G7,IF(V7="s",$G7 + 1,IF(V7="b",$G7,0))))</f>
        <v>0</v>
      </c>
      <c r="X7" s="408"/>
      <c r="Y7" s="195">
        <f t="shared" ref="Y7" si="11">IF(X7="w",$G7,IF(X7="x",$G7,IF(X7="s",$G7 + 1,IF(X7="b",$G7,0))))</f>
        <v>0</v>
      </c>
      <c r="Z7" s="408"/>
      <c r="AA7" s="195">
        <f t="shared" ref="AA7:AA26" si="12">IF(Z7="w",$G7,IF(Z7="x",$G7,IF(Z7="s",$G7 + 1,IF(Z7="b",$G7,0))))</f>
        <v>0</v>
      </c>
      <c r="AB7" s="408"/>
      <c r="AC7" s="195">
        <f t="shared" ref="AC7" si="13">IF(AB7="w",$G7,IF(AB7="x",$G7,IF(AB7="s",$G7 + 1,IF(AB7="b",$G7,0))))</f>
        <v>0</v>
      </c>
      <c r="AD7" s="408"/>
      <c r="AE7" s="195">
        <f t="shared" ref="AE7" si="14">IF(AD7="w",$G7,IF(AD7="x",$G7,IF(AD7="s",$G7 + 1,IF(AD7="b",$G7,0))))</f>
        <v>0</v>
      </c>
      <c r="AF7" s="408" t="s">
        <v>309</v>
      </c>
      <c r="AG7" s="195">
        <f t="shared" ref="AG7" si="15">IF(AF7="w",$G7,IF(AF7="x",$G7,IF(AF7="s",$G7 + 1,IF(AF7="b",$G7,0))))</f>
        <v>2</v>
      </c>
      <c r="AH7" s="408"/>
      <c r="AI7" s="195">
        <f t="shared" ref="AI7" si="16">IF(AH7="w",$G7,IF(AH7="x",$G7,IF(AH7="s",$G7 + 1,IF(AH7="b",$G7,0))))</f>
        <v>0</v>
      </c>
      <c r="AJ7" s="408"/>
      <c r="AK7" s="195">
        <f t="shared" ref="AK7" si="17">IF(AJ7="w",$G7,IF(AJ7="x",$G7,IF(AJ7="s",$G7 + 1,IF(AJ7="b",$G7,0))))</f>
        <v>0</v>
      </c>
      <c r="AL7" s="408"/>
      <c r="AM7" s="195">
        <f t="shared" ref="AM7" si="18">IF(AL7="w",$G7,IF(AL7="x",$G7,IF(AL7="s",$G7 + 1,IF(AL7="b",$G7,0))))</f>
        <v>0</v>
      </c>
      <c r="AN7" s="408"/>
      <c r="AO7" s="195">
        <f t="shared" ref="AO7" si="19">IF(AN7="w",$G7,IF(AN7="x",$G7,IF(AN7="s",$G7 + 1,IF(AN7="b",$G7,0))))</f>
        <v>0</v>
      </c>
      <c r="AP7" s="204">
        <f>G7-K7-M7-O7-Q7-S7-U7-W7-Y7-AA7-AC7-AE7-AG7-AI7-AK7-AM7-AO7</f>
        <v>0</v>
      </c>
    </row>
    <row r="8" spans="1:47" x14ac:dyDescent="0.25">
      <c r="A8" s="205">
        <v>45658</v>
      </c>
      <c r="B8" s="206">
        <f t="shared" si="0"/>
        <v>45658</v>
      </c>
      <c r="C8" s="207">
        <f t="shared" si="1"/>
        <v>45658</v>
      </c>
      <c r="D8" s="271" t="s">
        <v>295</v>
      </c>
      <c r="E8" s="271" t="s">
        <v>423</v>
      </c>
      <c r="F8" s="209" t="str">
        <f>IF(NOT(ISNA(MATCH(A8,VV!$B$14:$B$26,0))),VLOOKUP(A8,VV!$B$14:$U$57,3),"n")</f>
        <v>j</v>
      </c>
      <c r="G8" s="208">
        <f>IF($F8="j",3,IF($F9="j",2,VLOOKUP(D8,VV!$T$41:$U$47,2)))</f>
        <v>3</v>
      </c>
      <c r="H8" s="408"/>
      <c r="I8" s="195">
        <f t="shared" si="3"/>
        <v>0</v>
      </c>
      <c r="J8" s="408"/>
      <c r="K8" s="195">
        <f t="shared" si="4"/>
        <v>0</v>
      </c>
      <c r="L8" s="408"/>
      <c r="M8" s="195">
        <f t="shared" si="5"/>
        <v>0</v>
      </c>
      <c r="N8" s="408"/>
      <c r="O8" s="195">
        <f t="shared" si="6"/>
        <v>0</v>
      </c>
      <c r="P8" s="408"/>
      <c r="Q8" s="195">
        <f t="shared" si="7"/>
        <v>0</v>
      </c>
      <c r="R8" s="408"/>
      <c r="S8" s="195">
        <f t="shared" si="8"/>
        <v>0</v>
      </c>
      <c r="T8" s="408" t="s">
        <v>83</v>
      </c>
      <c r="U8" s="195">
        <f t="shared" si="9"/>
        <v>0</v>
      </c>
      <c r="V8" s="408" t="s">
        <v>83</v>
      </c>
      <c r="W8" s="195">
        <f t="shared" si="10"/>
        <v>0</v>
      </c>
      <c r="X8" s="408"/>
      <c r="Y8" s="195">
        <f t="shared" ref="Y8" si="20">IF(X8="w",$G8,IF(X8="x",$G8,IF(X8="s",$G8 + 1,IF(X8="b",$G8,0))))</f>
        <v>0</v>
      </c>
      <c r="Z8" s="408"/>
      <c r="AA8" s="195">
        <f t="shared" si="12"/>
        <v>0</v>
      </c>
      <c r="AB8" s="408"/>
      <c r="AC8" s="195">
        <f t="shared" ref="AC8" si="21">IF(AB8="w",$G8,IF(AB8="x",$G8,IF(AB8="s",$G8 + 1,IF(AB8="b",$G8,0))))</f>
        <v>0</v>
      </c>
      <c r="AD8" s="408"/>
      <c r="AE8" s="195">
        <f t="shared" ref="AE8" si="22">IF(AD8="w",$G8,IF(AD8="x",$G8,IF(AD8="s",$G8 + 1,IF(AD8="b",$G8,0))))</f>
        <v>0</v>
      </c>
      <c r="AF8" s="408" t="s">
        <v>309</v>
      </c>
      <c r="AG8" s="195">
        <f t="shared" ref="AG8" si="23">IF(AF8="w",$G8,IF(AF8="x",$G8,IF(AF8="s",$G8 + 1,IF(AF8="b",$G8,0))))</f>
        <v>3</v>
      </c>
      <c r="AH8" s="408"/>
      <c r="AI8" s="195">
        <f t="shared" ref="AI8" si="24">IF(AH8="w",$G8,IF(AH8="x",$G8,IF(AH8="s",$G8 + 1,IF(AH8="b",$G8,0))))</f>
        <v>0</v>
      </c>
      <c r="AJ8" s="408"/>
      <c r="AK8" s="195">
        <f t="shared" ref="AK8" si="25">IF(AJ8="w",$G8,IF(AJ8="x",$G8,IF(AJ8="s",$G8 + 1,IF(AJ8="b",$G8,0))))</f>
        <v>0</v>
      </c>
      <c r="AL8" s="408"/>
      <c r="AM8" s="195">
        <f t="shared" ref="AM8" si="26">IF(AL8="w",$G8,IF(AL8="x",$G8,IF(AL8="s",$G8 + 1,IF(AL8="b",$G8,0))))</f>
        <v>0</v>
      </c>
      <c r="AN8" s="408"/>
      <c r="AO8" s="195">
        <f t="shared" ref="AO8" si="27">IF(AN8="w",$G8,IF(AN8="x",$G8,IF(AN8="s",$G8 + 1,IF(AN8="b",$G8,0))))</f>
        <v>0</v>
      </c>
      <c r="AP8" s="204">
        <f t="shared" ref="AP8:AP71" si="28">G8-K8-M8-O8-Q8-S8-U8-W8-Y8-AA8-AC8-AE8-AG8-AI8-AK8-AM8-AO8</f>
        <v>0</v>
      </c>
    </row>
    <row r="9" spans="1:47" x14ac:dyDescent="0.25">
      <c r="A9" s="205">
        <v>45659</v>
      </c>
      <c r="B9" s="206">
        <f t="shared" si="0"/>
        <v>45659</v>
      </c>
      <c r="C9" s="207">
        <f t="shared" si="1"/>
        <v>45659</v>
      </c>
      <c r="D9" s="271" t="s">
        <v>296</v>
      </c>
      <c r="E9" s="271" t="s">
        <v>423</v>
      </c>
      <c r="F9" s="209" t="str">
        <f>IF(NOT(ISNA(MATCH(A9,VV!$B$14:$B$26,0))),VLOOKUP(A9,VV!$B$14:$U$57,3),"n")</f>
        <v>n</v>
      </c>
      <c r="G9" s="208">
        <f>IF($F9="j",3,IF($F10="j",2,VLOOKUP(D9,VV!$T$41:$U$47,2)))</f>
        <v>1</v>
      </c>
      <c r="H9" s="408"/>
      <c r="I9" s="195">
        <f t="shared" si="3"/>
        <v>0</v>
      </c>
      <c r="J9" s="408"/>
      <c r="K9" s="195">
        <f t="shared" si="4"/>
        <v>0</v>
      </c>
      <c r="L9" s="408"/>
      <c r="M9" s="195">
        <f t="shared" si="5"/>
        <v>0</v>
      </c>
      <c r="N9" s="408"/>
      <c r="O9" s="195">
        <f t="shared" si="6"/>
        <v>0</v>
      </c>
      <c r="P9" s="408"/>
      <c r="Q9" s="195">
        <f t="shared" si="7"/>
        <v>0</v>
      </c>
      <c r="R9" s="408"/>
      <c r="S9" s="195">
        <f t="shared" si="8"/>
        <v>0</v>
      </c>
      <c r="T9" s="408" t="s">
        <v>83</v>
      </c>
      <c r="U9" s="195">
        <f t="shared" si="9"/>
        <v>0</v>
      </c>
      <c r="V9" s="408" t="s">
        <v>83</v>
      </c>
      <c r="W9" s="195">
        <f t="shared" si="10"/>
        <v>0</v>
      </c>
      <c r="X9" s="408"/>
      <c r="Y9" s="195">
        <f t="shared" ref="Y9" si="29">IF(X9="w",$G9,IF(X9="x",$G9,IF(X9="s",$G9 + 1,IF(X9="b",$G9,0))))</f>
        <v>0</v>
      </c>
      <c r="Z9" s="408"/>
      <c r="AA9" s="195">
        <f t="shared" si="12"/>
        <v>0</v>
      </c>
      <c r="AB9" s="408"/>
      <c r="AC9" s="195">
        <f t="shared" ref="AC9" si="30">IF(AB9="w",$G9,IF(AB9="x",$G9,IF(AB9="s",$G9 + 1,IF(AB9="b",$G9,0))))</f>
        <v>0</v>
      </c>
      <c r="AD9" s="408"/>
      <c r="AE9" s="195">
        <f t="shared" ref="AE9" si="31">IF(AD9="w",$G9,IF(AD9="x",$G9,IF(AD9="s",$G9 + 1,IF(AD9="b",$G9,0))))</f>
        <v>0</v>
      </c>
      <c r="AF9" s="408"/>
      <c r="AG9" s="195">
        <f t="shared" ref="AG9" si="32">IF(AF9="w",$G9,IF(AF9="x",$G9,IF(AF9="s",$G9 + 1,IF(AF9="b",$G9,0))))</f>
        <v>0</v>
      </c>
      <c r="AH9" s="408"/>
      <c r="AI9" s="195">
        <f t="shared" ref="AI9" si="33">IF(AH9="w",$G9,IF(AH9="x",$G9,IF(AH9="s",$G9 + 1,IF(AH9="b",$G9,0))))</f>
        <v>0</v>
      </c>
      <c r="AJ9" s="408"/>
      <c r="AK9" s="195">
        <f t="shared" ref="AK9" si="34">IF(AJ9="w",$G9,IF(AJ9="x",$G9,IF(AJ9="s",$G9 + 1,IF(AJ9="b",$G9,0))))</f>
        <v>0</v>
      </c>
      <c r="AL9" s="408" t="s">
        <v>309</v>
      </c>
      <c r="AM9" s="195">
        <f t="shared" ref="AM9" si="35">IF(AL9="w",$G9,IF(AL9="x",$G9,IF(AL9="s",$G9 + 1,IF(AL9="b",$G9,0))))</f>
        <v>1</v>
      </c>
      <c r="AN9" s="408"/>
      <c r="AO9" s="195">
        <f t="shared" ref="AO9" si="36">IF(AN9="w",$G9,IF(AN9="x",$G9,IF(AN9="s",$G9 + 1,IF(AN9="b",$G9,0))))</f>
        <v>0</v>
      </c>
      <c r="AP9" s="204">
        <f t="shared" si="28"/>
        <v>0</v>
      </c>
    </row>
    <row r="10" spans="1:47" x14ac:dyDescent="0.25">
      <c r="A10" s="205">
        <v>45660</v>
      </c>
      <c r="B10" s="206">
        <f t="shared" si="0"/>
        <v>45660</v>
      </c>
      <c r="C10" s="207">
        <f t="shared" si="1"/>
        <v>45660</v>
      </c>
      <c r="D10" s="271" t="s">
        <v>297</v>
      </c>
      <c r="E10" s="271" t="s">
        <v>423</v>
      </c>
      <c r="F10" s="209" t="str">
        <f>IF(NOT(ISNA(MATCH(A10,VV!$B$14:$B$26,0))),VLOOKUP(A10,VV!$B$14:$U$57,3),"n")</f>
        <v>n</v>
      </c>
      <c r="G10" s="208">
        <f>IF($F10="j",3,IF($F11="j",2,VLOOKUP(D10,VV!$T$41:$U$47,2)))</f>
        <v>2</v>
      </c>
      <c r="H10" s="408"/>
      <c r="I10" s="195">
        <f t="shared" si="3"/>
        <v>0</v>
      </c>
      <c r="J10" s="408"/>
      <c r="K10" s="195">
        <f t="shared" si="4"/>
        <v>0</v>
      </c>
      <c r="L10" s="408"/>
      <c r="M10" s="195">
        <f t="shared" si="5"/>
        <v>0</v>
      </c>
      <c r="N10" s="408"/>
      <c r="O10" s="195">
        <f t="shared" si="6"/>
        <v>0</v>
      </c>
      <c r="P10" s="408"/>
      <c r="Q10" s="195">
        <f t="shared" si="7"/>
        <v>0</v>
      </c>
      <c r="R10" s="408"/>
      <c r="S10" s="195">
        <f t="shared" si="8"/>
        <v>0</v>
      </c>
      <c r="T10" s="408" t="s">
        <v>83</v>
      </c>
      <c r="U10" s="195">
        <f t="shared" si="9"/>
        <v>0</v>
      </c>
      <c r="V10" s="408" t="s">
        <v>83</v>
      </c>
      <c r="W10" s="195">
        <f t="shared" si="10"/>
        <v>0</v>
      </c>
      <c r="X10" s="408"/>
      <c r="Y10" s="195">
        <f t="shared" ref="Y10" si="37">IF(X10="w",$G10,IF(X10="x",$G10,IF(X10="s",$G10 + 1,IF(X10="b",$G10,0))))</f>
        <v>0</v>
      </c>
      <c r="Z10" s="408"/>
      <c r="AA10" s="195">
        <f t="shared" si="12"/>
        <v>0</v>
      </c>
      <c r="AB10" s="408"/>
      <c r="AC10" s="195">
        <f t="shared" ref="AC10" si="38">IF(AB10="w",$G10,IF(AB10="x",$G10,IF(AB10="s",$G10 + 1,IF(AB10="b",$G10,0))))</f>
        <v>0</v>
      </c>
      <c r="AD10" s="408"/>
      <c r="AE10" s="195">
        <f t="shared" ref="AE10" si="39">IF(AD10="w",$G10,IF(AD10="x",$G10,IF(AD10="s",$G10 + 1,IF(AD10="b",$G10,0))))</f>
        <v>0</v>
      </c>
      <c r="AF10" s="408" t="s">
        <v>309</v>
      </c>
      <c r="AG10" s="195">
        <f t="shared" ref="AG10" si="40">IF(AF10="w",$G10,IF(AF10="x",$G10,IF(AF10="s",$G10 + 1,IF(AF10="b",$G10,0))))</f>
        <v>2</v>
      </c>
      <c r="AH10" s="408"/>
      <c r="AI10" s="195">
        <f t="shared" ref="AI10" si="41">IF(AH10="w",$G10,IF(AH10="x",$G10,IF(AH10="s",$G10 + 1,IF(AH10="b",$G10,0))))</f>
        <v>0</v>
      </c>
      <c r="AJ10" s="408"/>
      <c r="AK10" s="195">
        <f t="shared" ref="AK10" si="42">IF(AJ10="w",$G10,IF(AJ10="x",$G10,IF(AJ10="s",$G10 + 1,IF(AJ10="b",$G10,0))))</f>
        <v>0</v>
      </c>
      <c r="AL10" s="408"/>
      <c r="AM10" s="195">
        <f t="shared" ref="AM10" si="43">IF(AL10="w",$G10,IF(AL10="x",$G10,IF(AL10="s",$G10 + 1,IF(AL10="b",$G10,0))))</f>
        <v>0</v>
      </c>
      <c r="AN10" s="408"/>
      <c r="AO10" s="195">
        <f t="shared" ref="AO10" si="44">IF(AN10="w",$G10,IF(AN10="x",$G10,IF(AN10="s",$G10 + 1,IF(AN10="b",$G10,0))))</f>
        <v>0</v>
      </c>
      <c r="AP10" s="204">
        <f t="shared" si="28"/>
        <v>0</v>
      </c>
    </row>
    <row r="11" spans="1:47" x14ac:dyDescent="0.25">
      <c r="A11" s="205">
        <v>45661</v>
      </c>
      <c r="B11" s="206">
        <f t="shared" si="0"/>
        <v>45661</v>
      </c>
      <c r="C11" s="207">
        <f t="shared" si="1"/>
        <v>45661</v>
      </c>
      <c r="D11" s="271" t="s">
        <v>311</v>
      </c>
      <c r="E11" s="271" t="s">
        <v>423</v>
      </c>
      <c r="F11" s="209" t="str">
        <f>IF(NOT(ISNA(MATCH(A11,VV!$B$14:$B$26,0))),VLOOKUP(A11,VV!$B$14:$U$57,3),"n")</f>
        <v>n</v>
      </c>
      <c r="G11" s="208">
        <f>IF($F11="j",3,IF($F12="j",2,VLOOKUP(D11,VV!$T$41:$U$47,2)))</f>
        <v>3</v>
      </c>
      <c r="H11" s="408"/>
      <c r="I11" s="195">
        <f t="shared" si="3"/>
        <v>0</v>
      </c>
      <c r="J11" s="408"/>
      <c r="K11" s="195">
        <f t="shared" si="4"/>
        <v>0</v>
      </c>
      <c r="L11" s="408"/>
      <c r="M11" s="195">
        <f t="shared" si="5"/>
        <v>0</v>
      </c>
      <c r="N11" s="408"/>
      <c r="O11" s="195">
        <f t="shared" si="6"/>
        <v>0</v>
      </c>
      <c r="P11" s="408"/>
      <c r="Q11" s="195">
        <f t="shared" si="7"/>
        <v>0</v>
      </c>
      <c r="R11" s="408"/>
      <c r="S11" s="195">
        <f t="shared" si="8"/>
        <v>0</v>
      </c>
      <c r="T11" s="408" t="s">
        <v>83</v>
      </c>
      <c r="U11" s="195">
        <f t="shared" si="9"/>
        <v>0</v>
      </c>
      <c r="V11" s="408" t="s">
        <v>83</v>
      </c>
      <c r="W11" s="195">
        <f t="shared" si="10"/>
        <v>0</v>
      </c>
      <c r="X11" s="408"/>
      <c r="Y11" s="195">
        <f t="shared" ref="Y11" si="45">IF(X11="w",$G11,IF(X11="x",$G11,IF(X11="s",$G11 + 1,IF(X11="b",$G11,0))))</f>
        <v>0</v>
      </c>
      <c r="Z11" s="408"/>
      <c r="AA11" s="195">
        <f t="shared" si="12"/>
        <v>0</v>
      </c>
      <c r="AB11" s="408"/>
      <c r="AC11" s="195">
        <f t="shared" ref="AC11" si="46">IF(AB11="w",$G11,IF(AB11="x",$G11,IF(AB11="s",$G11 + 1,IF(AB11="b",$G11,0))))</f>
        <v>0</v>
      </c>
      <c r="AD11" s="408"/>
      <c r="AE11" s="195">
        <f t="shared" ref="AE11" si="47">IF(AD11="w",$G11,IF(AD11="x",$G11,IF(AD11="s",$G11 + 1,IF(AD11="b",$G11,0))))</f>
        <v>0</v>
      </c>
      <c r="AF11" s="408" t="s">
        <v>309</v>
      </c>
      <c r="AG11" s="195">
        <f t="shared" ref="AG11" si="48">IF(AF11="w",$G11,IF(AF11="x",$G11,IF(AF11="s",$G11 + 1,IF(AF11="b",$G11,0))))</f>
        <v>3</v>
      </c>
      <c r="AH11" s="408"/>
      <c r="AI11" s="195">
        <f t="shared" ref="AI11" si="49">IF(AH11="w",$G11,IF(AH11="x",$G11,IF(AH11="s",$G11 + 1,IF(AH11="b",$G11,0))))</f>
        <v>0</v>
      </c>
      <c r="AJ11" s="408"/>
      <c r="AK11" s="195">
        <f t="shared" ref="AK11" si="50">IF(AJ11="w",$G11,IF(AJ11="x",$G11,IF(AJ11="s",$G11 + 1,IF(AJ11="b",$G11,0))))</f>
        <v>0</v>
      </c>
      <c r="AL11" s="408"/>
      <c r="AM11" s="195">
        <f t="shared" ref="AM11" si="51">IF(AL11="w",$G11,IF(AL11="x",$G11,IF(AL11="s",$G11 + 1,IF(AL11="b",$G11,0))))</f>
        <v>0</v>
      </c>
      <c r="AN11" s="408"/>
      <c r="AO11" s="195">
        <f t="shared" ref="AO11" si="52">IF(AN11="w",$G11,IF(AN11="x",$G11,IF(AN11="s",$G11 + 1,IF(AN11="b",$G11,0))))</f>
        <v>0</v>
      </c>
      <c r="AP11" s="204">
        <f t="shared" si="28"/>
        <v>0</v>
      </c>
    </row>
    <row r="12" spans="1:47" x14ac:dyDescent="0.25">
      <c r="A12" s="205">
        <v>45662</v>
      </c>
      <c r="B12" s="206">
        <f t="shared" si="0"/>
        <v>45662</v>
      </c>
      <c r="C12" s="207">
        <f t="shared" si="1"/>
        <v>45662</v>
      </c>
      <c r="D12" s="271" t="s">
        <v>312</v>
      </c>
      <c r="E12" s="271" t="s">
        <v>423</v>
      </c>
      <c r="F12" s="209" t="str">
        <f>IF(NOT(ISNA(MATCH(A12,VV!$B$14:$B$26,0))),VLOOKUP(A12,VV!$B$14:$U$57,3),"n")</f>
        <v>n</v>
      </c>
      <c r="G12" s="208">
        <f>IF($F12="j",3,IF($F13="j",2,VLOOKUP(D12,VV!$T$41:$U$47,2)))</f>
        <v>2</v>
      </c>
      <c r="H12" s="408"/>
      <c r="I12" s="195">
        <f t="shared" si="3"/>
        <v>0</v>
      </c>
      <c r="J12" s="408"/>
      <c r="K12" s="195">
        <f t="shared" si="4"/>
        <v>0</v>
      </c>
      <c r="L12" s="408"/>
      <c r="M12" s="195">
        <f t="shared" si="5"/>
        <v>0</v>
      </c>
      <c r="N12" s="408"/>
      <c r="O12" s="195">
        <f t="shared" si="6"/>
        <v>0</v>
      </c>
      <c r="P12" s="408"/>
      <c r="Q12" s="195">
        <f t="shared" si="7"/>
        <v>0</v>
      </c>
      <c r="R12" s="408"/>
      <c r="S12" s="195">
        <f t="shared" si="8"/>
        <v>0</v>
      </c>
      <c r="T12" s="408" t="s">
        <v>83</v>
      </c>
      <c r="U12" s="195">
        <f t="shared" si="9"/>
        <v>0</v>
      </c>
      <c r="V12" s="408" t="s">
        <v>83</v>
      </c>
      <c r="W12" s="195">
        <f t="shared" si="10"/>
        <v>0</v>
      </c>
      <c r="X12" s="408"/>
      <c r="Y12" s="195">
        <f t="shared" ref="Y12" si="53">IF(X12="w",$G12,IF(X12="x",$G12,IF(X12="s",$G12 + 1,IF(X12="b",$G12,0))))</f>
        <v>0</v>
      </c>
      <c r="Z12" s="408"/>
      <c r="AA12" s="195">
        <f t="shared" si="12"/>
        <v>0</v>
      </c>
      <c r="AB12" s="408"/>
      <c r="AC12" s="195">
        <f t="shared" ref="AC12" si="54">IF(AB12="w",$G12,IF(AB12="x",$G12,IF(AB12="s",$G12 + 1,IF(AB12="b",$G12,0))))</f>
        <v>0</v>
      </c>
      <c r="AD12" s="408"/>
      <c r="AE12" s="195">
        <f t="shared" ref="AE12" si="55">IF(AD12="w",$G12,IF(AD12="x",$G12,IF(AD12="s",$G12 + 1,IF(AD12="b",$G12,0))))</f>
        <v>0</v>
      </c>
      <c r="AF12" s="408" t="s">
        <v>309</v>
      </c>
      <c r="AG12" s="195">
        <f t="shared" ref="AG12" si="56">IF(AF12="w",$G12,IF(AF12="x",$G12,IF(AF12="s",$G12 + 1,IF(AF12="b",$G12,0))))</f>
        <v>2</v>
      </c>
      <c r="AH12" s="408"/>
      <c r="AI12" s="195">
        <f t="shared" ref="AI12" si="57">IF(AH12="w",$G12,IF(AH12="x",$G12,IF(AH12="s",$G12 + 1,IF(AH12="b",$G12,0))))</f>
        <v>0</v>
      </c>
      <c r="AJ12" s="408"/>
      <c r="AK12" s="195">
        <f t="shared" ref="AK12" si="58">IF(AJ12="w",$G12,IF(AJ12="x",$G12,IF(AJ12="s",$G12 + 1,IF(AJ12="b",$G12,0))))</f>
        <v>0</v>
      </c>
      <c r="AL12" s="408"/>
      <c r="AM12" s="195">
        <f t="shared" ref="AM12" si="59">IF(AL12="w",$G12,IF(AL12="x",$G12,IF(AL12="s",$G12 + 1,IF(AL12="b",$G12,0))))</f>
        <v>0</v>
      </c>
      <c r="AN12" s="408"/>
      <c r="AO12" s="195">
        <f t="shared" ref="AO12" si="60">IF(AN12="w",$G12,IF(AN12="x",$G12,IF(AN12="s",$G12 + 1,IF(AN12="b",$G12,0))))</f>
        <v>0</v>
      </c>
      <c r="AP12" s="204">
        <f t="shared" si="28"/>
        <v>0</v>
      </c>
    </row>
    <row r="13" spans="1:47" x14ac:dyDescent="0.25">
      <c r="A13" s="205">
        <v>45663</v>
      </c>
      <c r="B13" s="206">
        <f t="shared" si="0"/>
        <v>45663</v>
      </c>
      <c r="C13" s="207">
        <f t="shared" si="1"/>
        <v>45663</v>
      </c>
      <c r="D13" s="271" t="s">
        <v>293</v>
      </c>
      <c r="E13" s="271" t="s">
        <v>423</v>
      </c>
      <c r="F13" s="209" t="str">
        <f>IF(NOT(ISNA(MATCH(A13,VV!$B$14:$B$26,0))),VLOOKUP(A13,VV!$B$14:$U$57,3),"n")</f>
        <v>j</v>
      </c>
      <c r="G13" s="208">
        <f>IF($F13="j",3,IF($F14="j",2,VLOOKUP(D13,VV!$T$41:$U$47,2)))</f>
        <v>3</v>
      </c>
      <c r="H13" s="408"/>
      <c r="I13" s="195">
        <f t="shared" si="3"/>
        <v>0</v>
      </c>
      <c r="J13" s="408"/>
      <c r="K13" s="195">
        <f t="shared" si="4"/>
        <v>0</v>
      </c>
      <c r="L13" s="408"/>
      <c r="M13" s="195">
        <f t="shared" si="5"/>
        <v>0</v>
      </c>
      <c r="N13" s="408"/>
      <c r="O13" s="195">
        <f t="shared" si="6"/>
        <v>0</v>
      </c>
      <c r="P13" s="408"/>
      <c r="Q13" s="195">
        <f t="shared" si="7"/>
        <v>0</v>
      </c>
      <c r="R13" s="408"/>
      <c r="S13" s="195">
        <f t="shared" si="8"/>
        <v>0</v>
      </c>
      <c r="T13" s="408"/>
      <c r="U13" s="195">
        <f t="shared" si="9"/>
        <v>0</v>
      </c>
      <c r="V13" s="408"/>
      <c r="W13" s="195">
        <f t="shared" si="10"/>
        <v>0</v>
      </c>
      <c r="X13" s="408"/>
      <c r="Y13" s="195">
        <f t="shared" ref="Y13" si="61">IF(X13="w",$G13,IF(X13="x",$G13,IF(X13="s",$G13 + 1,IF(X13="b",$G13,0))))</f>
        <v>0</v>
      </c>
      <c r="Z13" s="408"/>
      <c r="AA13" s="195">
        <f t="shared" si="12"/>
        <v>0</v>
      </c>
      <c r="AB13" s="408"/>
      <c r="AC13" s="195">
        <f t="shared" ref="AC13" si="62">IF(AB13="w",$G13,IF(AB13="x",$G13,IF(AB13="s",$G13 + 1,IF(AB13="b",$G13,0))))</f>
        <v>0</v>
      </c>
      <c r="AD13" s="408"/>
      <c r="AE13" s="195">
        <f t="shared" ref="AE13" si="63">IF(AD13="w",$G13,IF(AD13="x",$G13,IF(AD13="s",$G13 + 1,IF(AD13="b",$G13,0))))</f>
        <v>0</v>
      </c>
      <c r="AF13" s="408"/>
      <c r="AG13" s="195">
        <f t="shared" ref="AG13" si="64">IF(AF13="w",$G13,IF(AF13="x",$G13,IF(AF13="s",$G13 + 1,IF(AF13="b",$G13,0))))</f>
        <v>0</v>
      </c>
      <c r="AH13" s="408"/>
      <c r="AI13" s="195">
        <f t="shared" ref="AI13" si="65">IF(AH13="w",$G13,IF(AH13="x",$G13,IF(AH13="s",$G13 + 1,IF(AH13="b",$G13,0))))</f>
        <v>0</v>
      </c>
      <c r="AJ13" s="408"/>
      <c r="AK13" s="195">
        <f t="shared" ref="AK13" si="66">IF(AJ13="w",$G13,IF(AJ13="x",$G13,IF(AJ13="s",$G13 + 1,IF(AJ13="b",$G13,0))))</f>
        <v>0</v>
      </c>
      <c r="AL13" s="408" t="s">
        <v>309</v>
      </c>
      <c r="AM13" s="195">
        <f t="shared" ref="AM13" si="67">IF(AL13="w",$G13,IF(AL13="x",$G13,IF(AL13="s",$G13 + 1,IF(AL13="b",$G13,0))))</f>
        <v>3</v>
      </c>
      <c r="AN13" s="408"/>
      <c r="AO13" s="195">
        <f t="shared" ref="AO13" si="68">IF(AN13="w",$G13,IF(AN13="x",$G13,IF(AN13="s",$G13 + 1,IF(AN13="b",$G13,0))))</f>
        <v>0</v>
      </c>
      <c r="AP13" s="204">
        <f t="shared" si="28"/>
        <v>0</v>
      </c>
    </row>
    <row r="14" spans="1:47" ht="12" customHeight="1" x14ac:dyDescent="0.25">
      <c r="A14" s="205">
        <v>45664</v>
      </c>
      <c r="B14" s="206">
        <f t="shared" si="0"/>
        <v>45664</v>
      </c>
      <c r="C14" s="207">
        <f t="shared" si="1"/>
        <v>45664</v>
      </c>
      <c r="D14" s="271" t="s">
        <v>759</v>
      </c>
      <c r="E14" s="271" t="s">
        <v>423</v>
      </c>
      <c r="F14" s="209" t="str">
        <f>IF(NOT(ISNA(MATCH(A14,VV!$B$14:$B$26,0))),VLOOKUP(A14,VV!$B$14:$U$57,3),"n")</f>
        <v>n</v>
      </c>
      <c r="G14" s="208">
        <f>IF($F14="j",3,IF($F15="j",2,VLOOKUP(D14,VV!$T$41:$U$47,2)))</f>
        <v>1</v>
      </c>
      <c r="H14" s="408"/>
      <c r="I14" s="195">
        <f t="shared" si="3"/>
        <v>0</v>
      </c>
      <c r="J14" s="408"/>
      <c r="K14" s="195">
        <f t="shared" si="4"/>
        <v>0</v>
      </c>
      <c r="L14" s="408"/>
      <c r="M14" s="195">
        <f t="shared" si="5"/>
        <v>0</v>
      </c>
      <c r="N14" s="408"/>
      <c r="O14" s="195">
        <f t="shared" si="6"/>
        <v>0</v>
      </c>
      <c r="P14" s="408"/>
      <c r="Q14" s="195">
        <f t="shared" si="7"/>
        <v>0</v>
      </c>
      <c r="R14" s="408"/>
      <c r="S14" s="195">
        <f t="shared" si="8"/>
        <v>0</v>
      </c>
      <c r="T14" s="408"/>
      <c r="U14" s="195">
        <f t="shared" si="9"/>
        <v>0</v>
      </c>
      <c r="V14" s="408"/>
      <c r="W14" s="195">
        <f t="shared" si="10"/>
        <v>0</v>
      </c>
      <c r="X14" s="408"/>
      <c r="Y14" s="195">
        <f t="shared" ref="Y14" si="69">IF(X14="w",$G14,IF(X14="x",$G14,IF(X14="s",$G14 + 1,IF(X14="b",$G14,0))))</f>
        <v>0</v>
      </c>
      <c r="Z14" s="408"/>
      <c r="AA14" s="195">
        <f t="shared" si="12"/>
        <v>0</v>
      </c>
      <c r="AB14" s="408"/>
      <c r="AC14" s="195">
        <f t="shared" ref="AC14" si="70">IF(AB14="w",$G14,IF(AB14="x",$G14,IF(AB14="s",$G14 + 1,IF(AB14="b",$G14,0))))</f>
        <v>0</v>
      </c>
      <c r="AD14" s="408"/>
      <c r="AE14" s="195">
        <f t="shared" ref="AE14" si="71">IF(AD14="w",$G14,IF(AD14="x",$G14,IF(AD14="s",$G14 + 1,IF(AD14="b",$G14,0))))</f>
        <v>0</v>
      </c>
      <c r="AF14" s="408"/>
      <c r="AG14" s="195">
        <f t="shared" ref="AG14" si="72">IF(AF14="w",$G14,IF(AF14="x",$G14,IF(AF14="s",$G14 + 1,IF(AF14="b",$G14,0))))</f>
        <v>0</v>
      </c>
      <c r="AH14" s="408"/>
      <c r="AI14" s="195">
        <f t="shared" ref="AI14" si="73">IF(AH14="w",$G14,IF(AH14="x",$G14,IF(AH14="s",$G14 + 1,IF(AH14="b",$G14,0))))</f>
        <v>0</v>
      </c>
      <c r="AJ14" s="408"/>
      <c r="AK14" s="195">
        <f t="shared" ref="AK14" si="74">IF(AJ14="w",$G14,IF(AJ14="x",$G14,IF(AJ14="s",$G14 + 1,IF(AJ14="b",$G14,0))))</f>
        <v>0</v>
      </c>
      <c r="AL14" s="408" t="s">
        <v>309</v>
      </c>
      <c r="AM14" s="195">
        <f t="shared" ref="AM14" si="75">IF(AL14="w",$G14,IF(AL14="x",$G14,IF(AL14="s",$G14 + 1,IF(AL14="b",$G14,0))))</f>
        <v>1</v>
      </c>
      <c r="AN14" s="408"/>
      <c r="AO14" s="195">
        <f t="shared" ref="AO14" si="76">IF(AN14="w",$G14,IF(AN14="x",$G14,IF(AN14="s",$G14 + 1,IF(AN14="b",$G14,0))))</f>
        <v>0</v>
      </c>
      <c r="AP14" s="204">
        <f t="shared" si="28"/>
        <v>0</v>
      </c>
    </row>
    <row r="15" spans="1:47" ht="14.25" customHeight="1" x14ac:dyDescent="0.25">
      <c r="A15" s="205">
        <v>45665</v>
      </c>
      <c r="B15" s="206">
        <f t="shared" si="0"/>
        <v>45665</v>
      </c>
      <c r="C15" s="207">
        <f t="shared" si="1"/>
        <v>45665</v>
      </c>
      <c r="D15" s="271" t="s">
        <v>295</v>
      </c>
      <c r="E15" s="271" t="s">
        <v>423</v>
      </c>
      <c r="F15" s="209" t="str">
        <f>IF(NOT(ISNA(MATCH(A15,VV!$B$14:$B$26,0))),VLOOKUP(A15,VV!$B$14:$U$57,3),"n")</f>
        <v>n</v>
      </c>
      <c r="G15" s="208">
        <f>IF($F15="j",3,IF($F16="j",2,VLOOKUP(D15,VV!$T$41:$U$47,2)))</f>
        <v>1</v>
      </c>
      <c r="H15" s="408"/>
      <c r="I15" s="195">
        <f t="shared" si="3"/>
        <v>0</v>
      </c>
      <c r="J15" s="408" t="s">
        <v>309</v>
      </c>
      <c r="K15" s="195">
        <f t="shared" si="4"/>
        <v>1</v>
      </c>
      <c r="L15" s="408"/>
      <c r="M15" s="195">
        <f t="shared" si="5"/>
        <v>0</v>
      </c>
      <c r="N15" s="408"/>
      <c r="O15" s="195">
        <f t="shared" si="6"/>
        <v>0</v>
      </c>
      <c r="P15" s="408"/>
      <c r="Q15" s="195">
        <f t="shared" si="7"/>
        <v>0</v>
      </c>
      <c r="R15" s="408"/>
      <c r="S15" s="195">
        <f t="shared" si="8"/>
        <v>0</v>
      </c>
      <c r="T15" s="408"/>
      <c r="U15" s="195">
        <f t="shared" si="9"/>
        <v>0</v>
      </c>
      <c r="V15" s="408"/>
      <c r="W15" s="195">
        <f t="shared" si="10"/>
        <v>0</v>
      </c>
      <c r="X15" s="408"/>
      <c r="Y15" s="195">
        <f t="shared" ref="Y15" si="77">IF(X15="w",$G15,IF(X15="x",$G15,IF(X15="s",$G15 + 1,IF(X15="b",$G15,0))))</f>
        <v>0</v>
      </c>
      <c r="Z15" s="408"/>
      <c r="AA15" s="195">
        <f t="shared" si="12"/>
        <v>0</v>
      </c>
      <c r="AB15" s="408"/>
      <c r="AC15" s="195">
        <f t="shared" ref="AC15" si="78">IF(AB15="w",$G15,IF(AB15="x",$G15,IF(AB15="s",$G15 + 1,IF(AB15="b",$G15,0))))</f>
        <v>0</v>
      </c>
      <c r="AD15" s="408"/>
      <c r="AE15" s="195">
        <f t="shared" ref="AE15" si="79">IF(AD15="w",$G15,IF(AD15="x",$G15,IF(AD15="s",$G15 + 1,IF(AD15="b",$G15,0))))</f>
        <v>0</v>
      </c>
      <c r="AF15" s="408"/>
      <c r="AG15" s="195">
        <f t="shared" ref="AG15" si="80">IF(AF15="w",$G15,IF(AF15="x",$G15,IF(AF15="s",$G15 + 1,IF(AF15="b",$G15,0))))</f>
        <v>0</v>
      </c>
      <c r="AH15" s="408"/>
      <c r="AI15" s="195">
        <f t="shared" ref="AI15" si="81">IF(AH15="w",$G15,IF(AH15="x",$G15,IF(AH15="s",$G15 + 1,IF(AH15="b",$G15,0))))</f>
        <v>0</v>
      </c>
      <c r="AJ15" s="408"/>
      <c r="AK15" s="195">
        <f t="shared" ref="AK15" si="82">IF(AJ15="w",$G15,IF(AJ15="x",$G15,IF(AJ15="s",$G15 + 1,IF(AJ15="b",$G15,0))))</f>
        <v>0</v>
      </c>
      <c r="AL15" s="408"/>
      <c r="AM15" s="195">
        <f t="shared" ref="AM15" si="83">IF(AL15="w",$G15,IF(AL15="x",$G15,IF(AL15="s",$G15 + 1,IF(AL15="b",$G15,0))))</f>
        <v>0</v>
      </c>
      <c r="AN15" s="408"/>
      <c r="AO15" s="195">
        <f t="shared" ref="AO15" si="84">IF(AN15="w",$G15,IF(AN15="x",$G15,IF(AN15="s",$G15 + 1,IF(AN15="b",$G15,0))))</f>
        <v>0</v>
      </c>
      <c r="AP15" s="204">
        <f t="shared" si="28"/>
        <v>0</v>
      </c>
    </row>
    <row r="16" spans="1:47" x14ac:dyDescent="0.25">
      <c r="A16" s="205">
        <v>45666</v>
      </c>
      <c r="B16" s="206">
        <f t="shared" si="0"/>
        <v>45666</v>
      </c>
      <c r="C16" s="207">
        <f t="shared" si="1"/>
        <v>45666</v>
      </c>
      <c r="D16" s="271" t="s">
        <v>760</v>
      </c>
      <c r="E16" s="271" t="s">
        <v>423</v>
      </c>
      <c r="F16" s="209" t="str">
        <f>IF(NOT(ISNA(MATCH(A16,VV!$B$14:$B$26,0))),VLOOKUP(A16,VV!$B$14:$U$57,3),"n")</f>
        <v>n</v>
      </c>
      <c r="G16" s="208">
        <f>IF($F16="j",3,IF($F17="j",2,VLOOKUP(D16,VV!$T$41:$U$47,2)))</f>
        <v>1</v>
      </c>
      <c r="H16" s="408"/>
      <c r="I16" s="195">
        <f t="shared" si="3"/>
        <v>0</v>
      </c>
      <c r="J16" s="408"/>
      <c r="K16" s="195">
        <f t="shared" si="4"/>
        <v>0</v>
      </c>
      <c r="L16" s="408"/>
      <c r="M16" s="195">
        <f t="shared" si="5"/>
        <v>0</v>
      </c>
      <c r="N16" s="408" t="s">
        <v>309</v>
      </c>
      <c r="O16" s="195">
        <f t="shared" si="6"/>
        <v>1</v>
      </c>
      <c r="P16" s="408"/>
      <c r="Q16" s="195">
        <f t="shared" si="7"/>
        <v>0</v>
      </c>
      <c r="R16" s="408"/>
      <c r="S16" s="195">
        <f t="shared" si="8"/>
        <v>0</v>
      </c>
      <c r="T16" s="408"/>
      <c r="U16" s="195">
        <f t="shared" si="9"/>
        <v>0</v>
      </c>
      <c r="V16" s="408"/>
      <c r="W16" s="195">
        <f t="shared" si="10"/>
        <v>0</v>
      </c>
      <c r="X16" s="408"/>
      <c r="Y16" s="195">
        <f t="shared" ref="Y16" si="85">IF(X16="w",$G16,IF(X16="x",$G16,IF(X16="s",$G16 + 1,IF(X16="b",$G16,0))))</f>
        <v>0</v>
      </c>
      <c r="Z16" s="408"/>
      <c r="AA16" s="195">
        <f t="shared" si="12"/>
        <v>0</v>
      </c>
      <c r="AB16" s="408"/>
      <c r="AC16" s="195">
        <f t="shared" ref="AC16" si="86">IF(AB16="w",$G16,IF(AB16="x",$G16,IF(AB16="s",$G16 + 1,IF(AB16="b",$G16,0))))</f>
        <v>0</v>
      </c>
      <c r="AD16" s="408"/>
      <c r="AE16" s="195">
        <f t="shared" ref="AE16" si="87">IF(AD16="w",$G16,IF(AD16="x",$G16,IF(AD16="s",$G16 + 1,IF(AD16="b",$G16,0))))</f>
        <v>0</v>
      </c>
      <c r="AF16" s="408"/>
      <c r="AG16" s="195">
        <f t="shared" ref="AG16" si="88">IF(AF16="w",$G16,IF(AF16="x",$G16,IF(AF16="s",$G16 + 1,IF(AF16="b",$G16,0))))</f>
        <v>0</v>
      </c>
      <c r="AH16" s="408"/>
      <c r="AI16" s="195">
        <f t="shared" ref="AI16" si="89">IF(AH16="w",$G16,IF(AH16="x",$G16,IF(AH16="s",$G16 + 1,IF(AH16="b",$G16,0))))</f>
        <v>0</v>
      </c>
      <c r="AJ16" s="408"/>
      <c r="AK16" s="195">
        <f t="shared" ref="AK16" si="90">IF(AJ16="w",$G16,IF(AJ16="x",$G16,IF(AJ16="s",$G16 + 1,IF(AJ16="b",$G16,0))))</f>
        <v>0</v>
      </c>
      <c r="AL16" s="408"/>
      <c r="AM16" s="195">
        <f t="shared" ref="AM16" si="91">IF(AL16="w",$G16,IF(AL16="x",$G16,IF(AL16="s",$G16 + 1,IF(AL16="b",$G16,0))))</f>
        <v>0</v>
      </c>
      <c r="AN16" s="408"/>
      <c r="AO16" s="195">
        <f t="shared" ref="AO16" si="92">IF(AN16="w",$G16,IF(AN16="x",$G16,IF(AN16="s",$G16 + 1,IF(AN16="b",$G16,0))))</f>
        <v>0</v>
      </c>
      <c r="AP16" s="204">
        <f t="shared" si="28"/>
        <v>0</v>
      </c>
    </row>
    <row r="17" spans="1:42" x14ac:dyDescent="0.25">
      <c r="A17" s="205">
        <v>45667</v>
      </c>
      <c r="B17" s="206">
        <f t="shared" si="0"/>
        <v>45667</v>
      </c>
      <c r="C17" s="207">
        <f t="shared" si="1"/>
        <v>45667</v>
      </c>
      <c r="D17" s="271" t="s">
        <v>297</v>
      </c>
      <c r="E17" s="271" t="s">
        <v>423</v>
      </c>
      <c r="F17" s="209" t="str">
        <f>IF(NOT(ISNA(MATCH(A17,VV!$B$14:$B$26,0))),VLOOKUP(A17,VV!$B$14:$U$57,3),"n")</f>
        <v>n</v>
      </c>
      <c r="G17" s="208">
        <f>IF($F17="j",3,IF($F18="j",2,VLOOKUP(D17,VV!$T$41:$U$47,2)))</f>
        <v>2</v>
      </c>
      <c r="H17" s="408"/>
      <c r="I17" s="195">
        <f t="shared" si="3"/>
        <v>0</v>
      </c>
      <c r="J17" s="408"/>
      <c r="K17" s="195">
        <f t="shared" si="4"/>
        <v>0</v>
      </c>
      <c r="L17" s="408"/>
      <c r="M17" s="195">
        <f t="shared" si="5"/>
        <v>0</v>
      </c>
      <c r="N17" s="408"/>
      <c r="O17" s="195">
        <f t="shared" si="6"/>
        <v>0</v>
      </c>
      <c r="P17" s="408"/>
      <c r="Q17" s="195">
        <f t="shared" si="7"/>
        <v>0</v>
      </c>
      <c r="R17" s="408"/>
      <c r="S17" s="195">
        <f t="shared" si="8"/>
        <v>0</v>
      </c>
      <c r="T17" s="408"/>
      <c r="U17" s="195">
        <f t="shared" si="9"/>
        <v>0</v>
      </c>
      <c r="V17" s="408"/>
      <c r="W17" s="195">
        <f t="shared" si="10"/>
        <v>0</v>
      </c>
      <c r="X17" s="408"/>
      <c r="Y17" s="195">
        <f t="shared" ref="Y17" si="93">IF(X17="w",$G17,IF(X17="x",$G17,IF(X17="s",$G17 + 1,IF(X17="b",$G17,0))))</f>
        <v>0</v>
      </c>
      <c r="Z17" s="408"/>
      <c r="AA17" s="195">
        <f t="shared" si="12"/>
        <v>0</v>
      </c>
      <c r="AB17" s="408"/>
      <c r="AC17" s="195">
        <f t="shared" ref="AC17" si="94">IF(AB17="w",$G17,IF(AB17="x",$G17,IF(AB17="s",$G17 + 1,IF(AB17="b",$G17,0))))</f>
        <v>0</v>
      </c>
      <c r="AD17" s="408"/>
      <c r="AE17" s="195">
        <f t="shared" ref="AE17" si="95">IF(AD17="w",$G17,IF(AD17="x",$G17,IF(AD17="s",$G17 + 1,IF(AD17="b",$G17,0))))</f>
        <v>0</v>
      </c>
      <c r="AF17" s="408" t="s">
        <v>309</v>
      </c>
      <c r="AG17" s="195">
        <f t="shared" ref="AG17" si="96">IF(AF17="w",$G17,IF(AF17="x",$G17,IF(AF17="s",$G17 + 1,IF(AF17="b",$G17,0))))</f>
        <v>2</v>
      </c>
      <c r="AH17" s="408"/>
      <c r="AI17" s="195">
        <f t="shared" ref="AI17" si="97">IF(AH17="w",$G17,IF(AH17="x",$G17,IF(AH17="s",$G17 + 1,IF(AH17="b",$G17,0))))</f>
        <v>0</v>
      </c>
      <c r="AJ17" s="408"/>
      <c r="AK17" s="195">
        <f t="shared" ref="AK17" si="98">IF(AJ17="w",$G17,IF(AJ17="x",$G17,IF(AJ17="s",$G17 + 1,IF(AJ17="b",$G17,0))))</f>
        <v>0</v>
      </c>
      <c r="AL17" s="408"/>
      <c r="AM17" s="195">
        <f t="shared" ref="AM17" si="99">IF(AL17="w",$G17,IF(AL17="x",$G17,IF(AL17="s",$G17 + 1,IF(AL17="b",$G17,0))))</f>
        <v>0</v>
      </c>
      <c r="AN17" s="408"/>
      <c r="AO17" s="195">
        <f t="shared" ref="AO17" si="100">IF(AN17="w",$G17,IF(AN17="x",$G17,IF(AN17="s",$G17 + 1,IF(AN17="b",$G17,0))))</f>
        <v>0</v>
      </c>
      <c r="AP17" s="204">
        <f t="shared" si="28"/>
        <v>0</v>
      </c>
    </row>
    <row r="18" spans="1:42" x14ac:dyDescent="0.25">
      <c r="A18" s="205">
        <v>45668</v>
      </c>
      <c r="B18" s="206">
        <f t="shared" si="0"/>
        <v>45668</v>
      </c>
      <c r="C18" s="207">
        <f t="shared" si="1"/>
        <v>45668</v>
      </c>
      <c r="D18" s="271" t="s">
        <v>311</v>
      </c>
      <c r="E18" s="271" t="s">
        <v>423</v>
      </c>
      <c r="F18" s="209" t="str">
        <f>IF(NOT(ISNA(MATCH(A18,VV!$B$14:$B$26,0))),VLOOKUP(A18,VV!$B$14:$U$57,3),"n")</f>
        <v>n</v>
      </c>
      <c r="G18" s="208">
        <f>IF($F18="j",3,IF($F19="j",2,VLOOKUP(D18,VV!$T$41:$U$47,2)))</f>
        <v>3</v>
      </c>
      <c r="H18" s="408"/>
      <c r="I18" s="195">
        <f t="shared" si="3"/>
        <v>0</v>
      </c>
      <c r="J18" s="408"/>
      <c r="K18" s="195">
        <f t="shared" si="4"/>
        <v>0</v>
      </c>
      <c r="L18" s="408"/>
      <c r="M18" s="195">
        <f t="shared" si="5"/>
        <v>0</v>
      </c>
      <c r="N18" s="408"/>
      <c r="O18" s="195">
        <f t="shared" si="6"/>
        <v>0</v>
      </c>
      <c r="P18" s="408"/>
      <c r="Q18" s="195">
        <f t="shared" si="7"/>
        <v>0</v>
      </c>
      <c r="R18" s="408"/>
      <c r="S18" s="195">
        <f t="shared" si="8"/>
        <v>0</v>
      </c>
      <c r="T18" s="408"/>
      <c r="U18" s="195">
        <f t="shared" si="9"/>
        <v>0</v>
      </c>
      <c r="V18" s="408"/>
      <c r="W18" s="195">
        <f t="shared" si="10"/>
        <v>0</v>
      </c>
      <c r="X18" s="408"/>
      <c r="Y18" s="195">
        <f t="shared" ref="Y18" si="101">IF(X18="w",$G18,IF(X18="x",$G18,IF(X18="s",$G18 + 1,IF(X18="b",$G18,0))))</f>
        <v>0</v>
      </c>
      <c r="Z18" s="408"/>
      <c r="AA18" s="195">
        <f t="shared" si="12"/>
        <v>0</v>
      </c>
      <c r="AB18" s="408"/>
      <c r="AC18" s="195">
        <f t="shared" ref="AC18" si="102">IF(AB18="w",$G18,IF(AB18="x",$G18,IF(AB18="s",$G18 + 1,IF(AB18="b",$G18,0))))</f>
        <v>0</v>
      </c>
      <c r="AD18" s="408"/>
      <c r="AE18" s="195">
        <f t="shared" ref="AE18" si="103">IF(AD18="w",$G18,IF(AD18="x",$G18,IF(AD18="s",$G18 + 1,IF(AD18="b",$G18,0))))</f>
        <v>0</v>
      </c>
      <c r="AF18" s="408" t="s">
        <v>309</v>
      </c>
      <c r="AG18" s="195">
        <f t="shared" ref="AG18" si="104">IF(AF18="w",$G18,IF(AF18="x",$G18,IF(AF18="s",$G18 + 1,IF(AF18="b",$G18,0))))</f>
        <v>3</v>
      </c>
      <c r="AH18" s="408"/>
      <c r="AI18" s="195">
        <f t="shared" ref="AI18" si="105">IF(AH18="w",$G18,IF(AH18="x",$G18,IF(AH18="s",$G18 + 1,IF(AH18="b",$G18,0))))</f>
        <v>0</v>
      </c>
      <c r="AJ18" s="408"/>
      <c r="AK18" s="195">
        <f t="shared" ref="AK18" si="106">IF(AJ18="w",$G18,IF(AJ18="x",$G18,IF(AJ18="s",$G18 + 1,IF(AJ18="b",$G18,0))))</f>
        <v>0</v>
      </c>
      <c r="AL18" s="408"/>
      <c r="AM18" s="195">
        <f t="shared" ref="AM18" si="107">IF(AL18="w",$G18,IF(AL18="x",$G18,IF(AL18="s",$G18 + 1,IF(AL18="b",$G18,0))))</f>
        <v>0</v>
      </c>
      <c r="AN18" s="408"/>
      <c r="AO18" s="195">
        <f t="shared" ref="AO18" si="108">IF(AN18="w",$G18,IF(AN18="x",$G18,IF(AN18="s",$G18 + 1,IF(AN18="b",$G18,0))))</f>
        <v>0</v>
      </c>
      <c r="AP18" s="204">
        <f t="shared" si="28"/>
        <v>0</v>
      </c>
    </row>
    <row r="19" spans="1:42" x14ac:dyDescent="0.25">
      <c r="A19" s="205">
        <v>45669</v>
      </c>
      <c r="B19" s="206">
        <f t="shared" si="0"/>
        <v>45669</v>
      </c>
      <c r="C19" s="207">
        <f t="shared" si="1"/>
        <v>45669</v>
      </c>
      <c r="D19" s="271" t="s">
        <v>312</v>
      </c>
      <c r="E19" s="271" t="s">
        <v>423</v>
      </c>
      <c r="F19" s="209" t="str">
        <f>IF(NOT(ISNA(MATCH(A19,VV!$B$14:$B$26,0))),VLOOKUP(A19,VV!$B$14:$U$57,3),"n")</f>
        <v>n</v>
      </c>
      <c r="G19" s="208">
        <f>IF($F19="j",3,IF($F20="j",2,VLOOKUP(D19,VV!$T$41:$U$47,2)))</f>
        <v>2</v>
      </c>
      <c r="H19" s="408"/>
      <c r="I19" s="195">
        <f t="shared" si="3"/>
        <v>0</v>
      </c>
      <c r="J19" s="408"/>
      <c r="K19" s="195">
        <f t="shared" si="4"/>
        <v>0</v>
      </c>
      <c r="L19" s="408"/>
      <c r="M19" s="195">
        <f t="shared" si="5"/>
        <v>0</v>
      </c>
      <c r="N19" s="408"/>
      <c r="O19" s="195">
        <f t="shared" si="6"/>
        <v>0</v>
      </c>
      <c r="P19" s="408"/>
      <c r="Q19" s="195">
        <f t="shared" si="7"/>
        <v>0</v>
      </c>
      <c r="R19" s="408"/>
      <c r="S19" s="195">
        <f t="shared" si="8"/>
        <v>0</v>
      </c>
      <c r="T19" s="408"/>
      <c r="U19" s="195">
        <f t="shared" si="9"/>
        <v>0</v>
      </c>
      <c r="V19" s="408"/>
      <c r="W19" s="195">
        <f t="shared" si="10"/>
        <v>0</v>
      </c>
      <c r="X19" s="408"/>
      <c r="Y19" s="195">
        <f t="shared" ref="Y19" si="109">IF(X19="w",$G19,IF(X19="x",$G19,IF(X19="s",$G19 + 1,IF(X19="b",$G19,0))))</f>
        <v>0</v>
      </c>
      <c r="Z19" s="408"/>
      <c r="AA19" s="195">
        <f t="shared" si="12"/>
        <v>0</v>
      </c>
      <c r="AB19" s="408"/>
      <c r="AC19" s="195">
        <f t="shared" ref="AC19" si="110">IF(AB19="w",$G19,IF(AB19="x",$G19,IF(AB19="s",$G19 + 1,IF(AB19="b",$G19,0))))</f>
        <v>0</v>
      </c>
      <c r="AD19" s="408"/>
      <c r="AE19" s="195">
        <f t="shared" ref="AE19" si="111">IF(AD19="w",$G19,IF(AD19="x",$G19,IF(AD19="s",$G19 + 1,IF(AD19="b",$G19,0))))</f>
        <v>0</v>
      </c>
      <c r="AF19" s="408" t="s">
        <v>309</v>
      </c>
      <c r="AG19" s="195">
        <f t="shared" ref="AG19" si="112">IF(AF19="w",$G19,IF(AF19="x",$G19,IF(AF19="s",$G19 + 1,IF(AF19="b",$G19,0))))</f>
        <v>2</v>
      </c>
      <c r="AH19" s="408"/>
      <c r="AI19" s="195">
        <f t="shared" ref="AI19" si="113">IF(AH19="w",$G19,IF(AH19="x",$G19,IF(AH19="s",$G19 + 1,IF(AH19="b",$G19,0))))</f>
        <v>0</v>
      </c>
      <c r="AJ19" s="408"/>
      <c r="AK19" s="195">
        <f t="shared" ref="AK19" si="114">IF(AJ19="w",$G19,IF(AJ19="x",$G19,IF(AJ19="s",$G19 + 1,IF(AJ19="b",$G19,0))))</f>
        <v>0</v>
      </c>
      <c r="AL19" s="408"/>
      <c r="AM19" s="195">
        <f t="shared" ref="AM19" si="115">IF(AL19="w",$G19,IF(AL19="x",$G19,IF(AL19="s",$G19 + 1,IF(AL19="b",$G19,0))))</f>
        <v>0</v>
      </c>
      <c r="AN19" s="408"/>
      <c r="AO19" s="195">
        <f t="shared" ref="AO19" si="116">IF(AN19="w",$G19,IF(AN19="x",$G19,IF(AN19="s",$G19 + 1,IF(AN19="b",$G19,0))))</f>
        <v>0</v>
      </c>
      <c r="AP19" s="204">
        <f t="shared" si="28"/>
        <v>0</v>
      </c>
    </row>
    <row r="20" spans="1:42" x14ac:dyDescent="0.25">
      <c r="A20" s="205">
        <v>45670</v>
      </c>
      <c r="B20" s="206">
        <f t="shared" si="0"/>
        <v>45670</v>
      </c>
      <c r="C20" s="207">
        <f t="shared" si="1"/>
        <v>45670</v>
      </c>
      <c r="D20" s="271" t="s">
        <v>293</v>
      </c>
      <c r="E20" s="271" t="s">
        <v>423</v>
      </c>
      <c r="F20" s="209" t="str">
        <f>IF(NOT(ISNA(MATCH(A20,VV!$B$14:$B$26,0))),VLOOKUP(A20,VV!$B$14:$U$57,3),"n")</f>
        <v>n</v>
      </c>
      <c r="G20" s="208">
        <f>IF($F20="j",3,IF($F21="j",2,VLOOKUP(D20,VV!$T$41:$U$47,2)))</f>
        <v>1</v>
      </c>
      <c r="H20" s="408"/>
      <c r="I20" s="195">
        <f t="shared" si="3"/>
        <v>0</v>
      </c>
      <c r="J20" s="408"/>
      <c r="K20" s="195">
        <f t="shared" si="4"/>
        <v>0</v>
      </c>
      <c r="L20" s="408"/>
      <c r="M20" s="195">
        <f t="shared" si="5"/>
        <v>0</v>
      </c>
      <c r="N20" s="408"/>
      <c r="O20" s="195">
        <f t="shared" si="6"/>
        <v>0</v>
      </c>
      <c r="P20" s="408"/>
      <c r="Q20" s="195">
        <f t="shared" si="7"/>
        <v>0</v>
      </c>
      <c r="R20" s="408"/>
      <c r="S20" s="195">
        <f t="shared" si="8"/>
        <v>0</v>
      </c>
      <c r="T20" s="408" t="s">
        <v>309</v>
      </c>
      <c r="U20" s="195">
        <f t="shared" si="9"/>
        <v>1</v>
      </c>
      <c r="V20" s="408"/>
      <c r="W20" s="195">
        <f t="shared" si="10"/>
        <v>0</v>
      </c>
      <c r="X20" s="408"/>
      <c r="Y20" s="195">
        <f t="shared" ref="Y20" si="117">IF(X20="w",$G20,IF(X20="x",$G20,IF(X20="s",$G20 + 1,IF(X20="b",$G20,0))))</f>
        <v>0</v>
      </c>
      <c r="Z20" s="408"/>
      <c r="AA20" s="195">
        <f t="shared" si="12"/>
        <v>0</v>
      </c>
      <c r="AB20" s="408"/>
      <c r="AC20" s="195">
        <f t="shared" ref="AC20" si="118">IF(AB20="w",$G20,IF(AB20="x",$G20,IF(AB20="s",$G20 + 1,IF(AB20="b",$G20,0))))</f>
        <v>0</v>
      </c>
      <c r="AD20" s="408"/>
      <c r="AE20" s="195">
        <f t="shared" ref="AE20" si="119">IF(AD20="w",$G20,IF(AD20="x",$G20,IF(AD20="s",$G20 + 1,IF(AD20="b",$G20,0))))</f>
        <v>0</v>
      </c>
      <c r="AF20" s="408"/>
      <c r="AG20" s="195">
        <f t="shared" ref="AG20" si="120">IF(AF20="w",$G20,IF(AF20="x",$G20,IF(AF20="s",$G20 + 1,IF(AF20="b",$G20,0))))</f>
        <v>0</v>
      </c>
      <c r="AH20" s="408"/>
      <c r="AI20" s="195">
        <f t="shared" ref="AI20" si="121">IF(AH20="w",$G20,IF(AH20="x",$G20,IF(AH20="s",$G20 + 1,IF(AH20="b",$G20,0))))</f>
        <v>0</v>
      </c>
      <c r="AJ20" s="408"/>
      <c r="AK20" s="195">
        <f t="shared" ref="AK20" si="122">IF(AJ20="w",$G20,IF(AJ20="x",$G20,IF(AJ20="s",$G20 + 1,IF(AJ20="b",$G20,0))))</f>
        <v>0</v>
      </c>
      <c r="AL20" s="408" t="s">
        <v>309</v>
      </c>
      <c r="AM20" s="195">
        <f t="shared" ref="AM20" si="123">IF(AL20="w",$G20,IF(AL20="x",$G20,IF(AL20="s",$G20 + 1,IF(AL20="b",$G20,0))))</f>
        <v>1</v>
      </c>
      <c r="AN20" s="408"/>
      <c r="AO20" s="195">
        <f t="shared" ref="AO20" si="124">IF(AN20="w",$G20,IF(AN20="x",$G20,IF(AN20="s",$G20 + 1,IF(AN20="b",$G20,0))))</f>
        <v>0</v>
      </c>
      <c r="AP20" s="204">
        <f t="shared" si="28"/>
        <v>-1</v>
      </c>
    </row>
    <row r="21" spans="1:42" x14ac:dyDescent="0.25">
      <c r="A21" s="205">
        <v>45671</v>
      </c>
      <c r="B21" s="206">
        <f t="shared" si="0"/>
        <v>45671</v>
      </c>
      <c r="C21" s="207">
        <f t="shared" si="1"/>
        <v>45671</v>
      </c>
      <c r="D21" s="271" t="s">
        <v>294</v>
      </c>
      <c r="E21" s="271" t="s">
        <v>423</v>
      </c>
      <c r="F21" s="209" t="str">
        <f>IF(NOT(ISNA(MATCH(A21,VV!$B$14:$B$26,0))),VLOOKUP(A21,VV!$B$14:$U$57,3),"n")</f>
        <v>n</v>
      </c>
      <c r="G21" s="208">
        <f>IF($F21="j",3,IF($F22="j",2,VLOOKUP(D21,VV!$T$41:$U$47,2)))</f>
        <v>1</v>
      </c>
      <c r="H21" s="408"/>
      <c r="I21" s="195">
        <f t="shared" si="3"/>
        <v>0</v>
      </c>
      <c r="J21" s="408"/>
      <c r="K21" s="195">
        <f t="shared" si="4"/>
        <v>0</v>
      </c>
      <c r="L21" s="408"/>
      <c r="M21" s="195">
        <f t="shared" si="5"/>
        <v>0</v>
      </c>
      <c r="N21" s="408"/>
      <c r="O21" s="195">
        <f t="shared" si="6"/>
        <v>0</v>
      </c>
      <c r="P21" s="408"/>
      <c r="Q21" s="195">
        <f t="shared" si="7"/>
        <v>0</v>
      </c>
      <c r="R21" s="408"/>
      <c r="S21" s="195">
        <f t="shared" si="8"/>
        <v>0</v>
      </c>
      <c r="T21" s="408"/>
      <c r="U21" s="195">
        <f t="shared" si="9"/>
        <v>0</v>
      </c>
      <c r="V21" s="408"/>
      <c r="W21" s="195">
        <f t="shared" si="10"/>
        <v>0</v>
      </c>
      <c r="X21" s="408"/>
      <c r="Y21" s="195">
        <f t="shared" ref="Y21" si="125">IF(X21="w",$G21,IF(X21="x",$G21,IF(X21="s",$G21 + 1,IF(X21="b",$G21,0))))</f>
        <v>0</v>
      </c>
      <c r="Z21" s="408"/>
      <c r="AA21" s="195">
        <f t="shared" si="12"/>
        <v>0</v>
      </c>
      <c r="AB21" s="408"/>
      <c r="AC21" s="195">
        <f t="shared" ref="AC21" si="126">IF(AB21="w",$G21,IF(AB21="x",$G21,IF(AB21="s",$G21 + 1,IF(AB21="b",$G21,0))))</f>
        <v>0</v>
      </c>
      <c r="AD21" s="408"/>
      <c r="AE21" s="195">
        <f t="shared" ref="AE21" si="127">IF(AD21="w",$G21,IF(AD21="x",$G21,IF(AD21="s",$G21 + 1,IF(AD21="b",$G21,0))))</f>
        <v>0</v>
      </c>
      <c r="AF21" s="408"/>
      <c r="AG21" s="195">
        <f t="shared" ref="AG21" si="128">IF(AF21="w",$G21,IF(AF21="x",$G21,IF(AF21="s",$G21 + 1,IF(AF21="b",$G21,0))))</f>
        <v>0</v>
      </c>
      <c r="AH21" s="408"/>
      <c r="AI21" s="195">
        <f t="shared" ref="AI21" si="129">IF(AH21="w",$G21,IF(AH21="x",$G21,IF(AH21="s",$G21 + 1,IF(AH21="b",$G21,0))))</f>
        <v>0</v>
      </c>
      <c r="AJ21" s="408"/>
      <c r="AK21" s="195">
        <f t="shared" ref="AK21" si="130">IF(AJ21="w",$G21,IF(AJ21="x",$G21,IF(AJ21="s",$G21 + 1,IF(AJ21="b",$G21,0))))</f>
        <v>0</v>
      </c>
      <c r="AL21" s="408" t="s">
        <v>309</v>
      </c>
      <c r="AM21" s="195">
        <f t="shared" ref="AM21" si="131">IF(AL21="w",$G21,IF(AL21="x",$G21,IF(AL21="s",$G21 + 1,IF(AL21="b",$G21,0))))</f>
        <v>1</v>
      </c>
      <c r="AN21" s="408"/>
      <c r="AO21" s="195">
        <f t="shared" ref="AO21" si="132">IF(AN21="w",$G21,IF(AN21="x",$G21,IF(AN21="s",$G21 + 1,IF(AN21="b",$G21,0))))</f>
        <v>0</v>
      </c>
      <c r="AP21" s="204">
        <f t="shared" si="28"/>
        <v>0</v>
      </c>
    </row>
    <row r="22" spans="1:42" x14ac:dyDescent="0.25">
      <c r="A22" s="205">
        <v>45672</v>
      </c>
      <c r="B22" s="206">
        <f t="shared" si="0"/>
        <v>45672</v>
      </c>
      <c r="C22" s="207">
        <f t="shared" si="1"/>
        <v>45672</v>
      </c>
      <c r="D22" s="271" t="s">
        <v>295</v>
      </c>
      <c r="E22" s="271" t="s">
        <v>423</v>
      </c>
      <c r="F22" s="209" t="str">
        <f>IF(NOT(ISNA(MATCH(A22,VV!$B$14:$B$26,0))),VLOOKUP(A22,VV!$B$14:$U$57,3),"n")</f>
        <v>n</v>
      </c>
      <c r="G22" s="208">
        <f>IF($F22="j",3,IF($F23="j",2,VLOOKUP(D22,VV!$T$41:$U$47,2)))</f>
        <v>1</v>
      </c>
      <c r="H22" s="408"/>
      <c r="I22" s="195">
        <f t="shared" si="3"/>
        <v>0</v>
      </c>
      <c r="J22" s="408"/>
      <c r="K22" s="195">
        <f t="shared" si="4"/>
        <v>0</v>
      </c>
      <c r="L22" s="408"/>
      <c r="M22" s="195">
        <f t="shared" si="5"/>
        <v>0</v>
      </c>
      <c r="N22" s="408" t="s">
        <v>309</v>
      </c>
      <c r="O22" s="195">
        <f t="shared" si="6"/>
        <v>1</v>
      </c>
      <c r="P22" s="408"/>
      <c r="Q22" s="195">
        <f t="shared" si="7"/>
        <v>0</v>
      </c>
      <c r="R22" s="408"/>
      <c r="S22" s="195">
        <f t="shared" si="8"/>
        <v>0</v>
      </c>
      <c r="T22" s="408"/>
      <c r="U22" s="195">
        <f t="shared" si="9"/>
        <v>0</v>
      </c>
      <c r="V22" s="408"/>
      <c r="W22" s="195">
        <f t="shared" si="10"/>
        <v>0</v>
      </c>
      <c r="X22" s="408"/>
      <c r="Y22" s="195">
        <f t="shared" ref="Y22" si="133">IF(X22="w",$G22,IF(X22="x",$G22,IF(X22="s",$G22 + 1,IF(X22="b",$G22,0))))</f>
        <v>0</v>
      </c>
      <c r="Z22" s="408"/>
      <c r="AA22" s="195">
        <f t="shared" si="12"/>
        <v>0</v>
      </c>
      <c r="AB22" s="408"/>
      <c r="AC22" s="195">
        <f t="shared" ref="AC22" si="134">IF(AB22="w",$G22,IF(AB22="x",$G22,IF(AB22="s",$G22 + 1,IF(AB22="b",$G22,0))))</f>
        <v>0</v>
      </c>
      <c r="AD22" s="408"/>
      <c r="AE22" s="195">
        <f t="shared" ref="AE22" si="135">IF(AD22="w",$G22,IF(AD22="x",$G22,IF(AD22="s",$G22 + 1,IF(AD22="b",$G22,0))))</f>
        <v>0</v>
      </c>
      <c r="AF22" s="408"/>
      <c r="AG22" s="195">
        <f t="shared" ref="AG22" si="136">IF(AF22="w",$G22,IF(AF22="x",$G22,IF(AF22="s",$G22 + 1,IF(AF22="b",$G22,0))))</f>
        <v>0</v>
      </c>
      <c r="AH22" s="408"/>
      <c r="AI22" s="195">
        <f t="shared" ref="AI22" si="137">IF(AH22="w",$G22,IF(AH22="x",$G22,IF(AH22="s",$G22 + 1,IF(AH22="b",$G22,0))))</f>
        <v>0</v>
      </c>
      <c r="AJ22" s="408"/>
      <c r="AK22" s="195">
        <f t="shared" ref="AK22" si="138">IF(AJ22="w",$G22,IF(AJ22="x",$G22,IF(AJ22="s",$G22 + 1,IF(AJ22="b",$G22,0))))</f>
        <v>0</v>
      </c>
      <c r="AL22" s="408"/>
      <c r="AM22" s="195">
        <f t="shared" ref="AM22" si="139">IF(AL22="w",$G22,IF(AL22="x",$G22,IF(AL22="s",$G22 + 1,IF(AL22="b",$G22,0))))</f>
        <v>0</v>
      </c>
      <c r="AN22" s="408"/>
      <c r="AO22" s="195">
        <f t="shared" ref="AO22" si="140">IF(AN22="w",$G22,IF(AN22="x",$G22,IF(AN22="s",$G22 + 1,IF(AN22="b",$G22,0))))</f>
        <v>0</v>
      </c>
      <c r="AP22" s="204">
        <f t="shared" si="28"/>
        <v>0</v>
      </c>
    </row>
    <row r="23" spans="1:42" x14ac:dyDescent="0.25">
      <c r="A23" s="205">
        <v>45673</v>
      </c>
      <c r="B23" s="206">
        <f t="shared" si="0"/>
        <v>45673</v>
      </c>
      <c r="C23" s="207">
        <f t="shared" si="1"/>
        <v>45673</v>
      </c>
      <c r="D23" s="271" t="s">
        <v>296</v>
      </c>
      <c r="E23" s="271" t="s">
        <v>423</v>
      </c>
      <c r="F23" s="209" t="str">
        <f>IF(NOT(ISNA(MATCH(A23,VV!$B$14:$B$26,0))),VLOOKUP(A23,VV!$B$14:$U$57,3),"n")</f>
        <v>n</v>
      </c>
      <c r="G23" s="208">
        <f>IF($F23="j",3,IF($F24="j",2,VLOOKUP(D23,VV!$T$41:$U$47,2)))</f>
        <v>1</v>
      </c>
      <c r="H23" s="408"/>
      <c r="I23" s="195">
        <f t="shared" si="3"/>
        <v>0</v>
      </c>
      <c r="J23" s="408"/>
      <c r="K23" s="195">
        <f t="shared" si="4"/>
        <v>0</v>
      </c>
      <c r="L23" s="408"/>
      <c r="M23" s="195">
        <f t="shared" si="5"/>
        <v>0</v>
      </c>
      <c r="N23" s="408"/>
      <c r="O23" s="195">
        <f t="shared" si="6"/>
        <v>0</v>
      </c>
      <c r="P23" s="408"/>
      <c r="Q23" s="195">
        <f t="shared" si="7"/>
        <v>0</v>
      </c>
      <c r="R23" s="408" t="s">
        <v>309</v>
      </c>
      <c r="S23" s="195">
        <f t="shared" si="8"/>
        <v>1</v>
      </c>
      <c r="T23" s="408"/>
      <c r="U23" s="195">
        <f t="shared" si="9"/>
        <v>0</v>
      </c>
      <c r="V23" s="408"/>
      <c r="W23" s="195">
        <f t="shared" si="10"/>
        <v>0</v>
      </c>
      <c r="X23" s="408"/>
      <c r="Y23" s="195">
        <f t="shared" ref="Y23" si="141">IF(X23="w",$G23,IF(X23="x",$G23,IF(X23="s",$G23 + 1,IF(X23="b",$G23,0))))</f>
        <v>0</v>
      </c>
      <c r="Z23" s="408"/>
      <c r="AA23" s="195">
        <f t="shared" si="12"/>
        <v>0</v>
      </c>
      <c r="AB23" s="408"/>
      <c r="AC23" s="195">
        <f t="shared" ref="AC23" si="142">IF(AB23="w",$G23,IF(AB23="x",$G23,IF(AB23="s",$G23 + 1,IF(AB23="b",$G23,0))))</f>
        <v>0</v>
      </c>
      <c r="AD23" s="408"/>
      <c r="AE23" s="195">
        <f t="shared" ref="AE23" si="143">IF(AD23="w",$G23,IF(AD23="x",$G23,IF(AD23="s",$G23 + 1,IF(AD23="b",$G23,0))))</f>
        <v>0</v>
      </c>
      <c r="AF23" s="408"/>
      <c r="AG23" s="195">
        <f t="shared" ref="AG23" si="144">IF(AF23="w",$G23,IF(AF23="x",$G23,IF(AF23="s",$G23 + 1,IF(AF23="b",$G23,0))))</f>
        <v>0</v>
      </c>
      <c r="AH23" s="408"/>
      <c r="AI23" s="195">
        <f t="shared" ref="AI23" si="145">IF(AH23="w",$G23,IF(AH23="x",$G23,IF(AH23="s",$G23 + 1,IF(AH23="b",$G23,0))))</f>
        <v>0</v>
      </c>
      <c r="AJ23" s="408"/>
      <c r="AK23" s="195">
        <f t="shared" ref="AK23" si="146">IF(AJ23="w",$G23,IF(AJ23="x",$G23,IF(AJ23="s",$G23 + 1,IF(AJ23="b",$G23,0))))</f>
        <v>0</v>
      </c>
      <c r="AL23" s="408"/>
      <c r="AM23" s="195">
        <f t="shared" ref="AM23" si="147">IF(AL23="w",$G23,IF(AL23="x",$G23,IF(AL23="s",$G23 + 1,IF(AL23="b",$G23,0))))</f>
        <v>0</v>
      </c>
      <c r="AN23" s="408"/>
      <c r="AO23" s="195">
        <f t="shared" ref="AO23" si="148">IF(AN23="w",$G23,IF(AN23="x",$G23,IF(AN23="s",$G23 + 1,IF(AN23="b",$G23,0))))</f>
        <v>0</v>
      </c>
      <c r="AP23" s="204">
        <f t="shared" si="28"/>
        <v>0</v>
      </c>
    </row>
    <row r="24" spans="1:42" x14ac:dyDescent="0.25">
      <c r="A24" s="205">
        <v>45674</v>
      </c>
      <c r="B24" s="206">
        <f t="shared" si="0"/>
        <v>45674</v>
      </c>
      <c r="C24" s="207">
        <f t="shared" si="1"/>
        <v>45674</v>
      </c>
      <c r="D24" s="271" t="s">
        <v>297</v>
      </c>
      <c r="E24" s="271" t="s">
        <v>423</v>
      </c>
      <c r="F24" s="209" t="str">
        <f>IF(NOT(ISNA(MATCH(A24,VV!$B$14:$B$26,0))),VLOOKUP(A24,VV!$B$14:$U$57,3),"n")</f>
        <v>n</v>
      </c>
      <c r="G24" s="208">
        <f>IF($F24="j",3,IF($F25="j",2,VLOOKUP(D24,VV!$T$41:$U$47,2)))</f>
        <v>2</v>
      </c>
      <c r="H24" s="408"/>
      <c r="I24" s="195">
        <f t="shared" si="3"/>
        <v>0</v>
      </c>
      <c r="J24" s="408"/>
      <c r="K24" s="195">
        <f t="shared" si="4"/>
        <v>0</v>
      </c>
      <c r="L24" s="408"/>
      <c r="M24" s="195">
        <f t="shared" si="5"/>
        <v>0</v>
      </c>
      <c r="N24" s="408"/>
      <c r="O24" s="195">
        <f t="shared" si="6"/>
        <v>0</v>
      </c>
      <c r="P24" s="408"/>
      <c r="Q24" s="195">
        <f t="shared" si="7"/>
        <v>0</v>
      </c>
      <c r="R24" s="408"/>
      <c r="S24" s="195">
        <f t="shared" si="8"/>
        <v>0</v>
      </c>
      <c r="T24" s="408"/>
      <c r="U24" s="195">
        <f t="shared" si="9"/>
        <v>0</v>
      </c>
      <c r="V24" s="408"/>
      <c r="W24" s="195">
        <f t="shared" si="10"/>
        <v>0</v>
      </c>
      <c r="X24" s="408"/>
      <c r="Y24" s="195">
        <f t="shared" ref="Y24" si="149">IF(X24="w",$G24,IF(X24="x",$G24,IF(X24="s",$G24 + 1,IF(X24="b",$G24,0))))</f>
        <v>0</v>
      </c>
      <c r="Z24" s="408"/>
      <c r="AA24" s="195">
        <f t="shared" si="12"/>
        <v>0</v>
      </c>
      <c r="AB24" s="408"/>
      <c r="AC24" s="195">
        <f t="shared" ref="AC24" si="150">IF(AB24="w",$G24,IF(AB24="x",$G24,IF(AB24="s",$G24 + 1,IF(AB24="b",$G24,0))))</f>
        <v>0</v>
      </c>
      <c r="AD24" s="408"/>
      <c r="AE24" s="195">
        <f t="shared" ref="AE24" si="151">IF(AD24="w",$G24,IF(AD24="x",$G24,IF(AD24="s",$G24 + 1,IF(AD24="b",$G24,0))))</f>
        <v>0</v>
      </c>
      <c r="AF24" s="408" t="s">
        <v>309</v>
      </c>
      <c r="AG24" s="195">
        <f t="shared" ref="AG24" si="152">IF(AF24="w",$G24,IF(AF24="x",$G24,IF(AF24="s",$G24 + 1,IF(AF24="b",$G24,0))))</f>
        <v>2</v>
      </c>
      <c r="AH24" s="408"/>
      <c r="AI24" s="195">
        <f t="shared" ref="AI24" si="153">IF(AH24="w",$G24,IF(AH24="x",$G24,IF(AH24="s",$G24 + 1,IF(AH24="b",$G24,0))))</f>
        <v>0</v>
      </c>
      <c r="AJ24" s="408"/>
      <c r="AK24" s="195">
        <f t="shared" ref="AK24" si="154">IF(AJ24="w",$G24,IF(AJ24="x",$G24,IF(AJ24="s",$G24 + 1,IF(AJ24="b",$G24,0))))</f>
        <v>0</v>
      </c>
      <c r="AL24" s="408"/>
      <c r="AM24" s="195">
        <f t="shared" ref="AM24" si="155">IF(AL24="w",$G24,IF(AL24="x",$G24,IF(AL24="s",$G24 + 1,IF(AL24="b",$G24,0))))</f>
        <v>0</v>
      </c>
      <c r="AN24" s="408"/>
      <c r="AO24" s="195">
        <f t="shared" ref="AO24" si="156">IF(AN24="w",$G24,IF(AN24="x",$G24,IF(AN24="s",$G24 + 1,IF(AN24="b",$G24,0))))</f>
        <v>0</v>
      </c>
      <c r="AP24" s="204">
        <f t="shared" si="28"/>
        <v>0</v>
      </c>
    </row>
    <row r="25" spans="1:42" x14ac:dyDescent="0.25">
      <c r="A25" s="205">
        <v>45675</v>
      </c>
      <c r="B25" s="206">
        <f t="shared" si="0"/>
        <v>45675</v>
      </c>
      <c r="C25" s="207">
        <f t="shared" si="1"/>
        <v>45675</v>
      </c>
      <c r="D25" s="271" t="s">
        <v>311</v>
      </c>
      <c r="E25" s="271" t="s">
        <v>423</v>
      </c>
      <c r="F25" s="209" t="str">
        <f>IF(NOT(ISNA(MATCH(A25,VV!$B$14:$B$26,0))),VLOOKUP(A25,VV!$B$14:$U$57,3),"n")</f>
        <v>n</v>
      </c>
      <c r="G25" s="208">
        <f>IF($F25="j",3,IF($F26="j",2,VLOOKUP(D25,VV!$T$41:$U$47,2)))</f>
        <v>3</v>
      </c>
      <c r="H25" s="408"/>
      <c r="I25" s="195">
        <f t="shared" si="3"/>
        <v>0</v>
      </c>
      <c r="J25" s="408"/>
      <c r="K25" s="195">
        <f t="shared" si="4"/>
        <v>0</v>
      </c>
      <c r="L25" s="408"/>
      <c r="M25" s="195">
        <f t="shared" si="5"/>
        <v>0</v>
      </c>
      <c r="N25" s="408"/>
      <c r="O25" s="195">
        <f t="shared" si="6"/>
        <v>0</v>
      </c>
      <c r="P25" s="408"/>
      <c r="Q25" s="195">
        <f t="shared" si="7"/>
        <v>0</v>
      </c>
      <c r="R25" s="408"/>
      <c r="S25" s="195">
        <f t="shared" si="8"/>
        <v>0</v>
      </c>
      <c r="T25" s="408"/>
      <c r="U25" s="195">
        <f t="shared" si="9"/>
        <v>0</v>
      </c>
      <c r="V25" s="408"/>
      <c r="W25" s="195">
        <f t="shared" si="10"/>
        <v>0</v>
      </c>
      <c r="X25" s="408"/>
      <c r="Y25" s="195">
        <f t="shared" ref="Y25" si="157">IF(X25="w",$G25,IF(X25="x",$G25,IF(X25="s",$G25 + 1,IF(X25="b",$G25,0))))</f>
        <v>0</v>
      </c>
      <c r="Z25" s="408"/>
      <c r="AA25" s="195">
        <f t="shared" si="12"/>
        <v>0</v>
      </c>
      <c r="AB25" s="408"/>
      <c r="AC25" s="195">
        <f t="shared" ref="AC25" si="158">IF(AB25="w",$G25,IF(AB25="x",$G25,IF(AB25="s",$G25 + 1,IF(AB25="b",$G25,0))))</f>
        <v>0</v>
      </c>
      <c r="AD25" s="408"/>
      <c r="AE25" s="195">
        <f t="shared" ref="AE25" si="159">IF(AD25="w",$G25,IF(AD25="x",$G25,IF(AD25="s",$G25 + 1,IF(AD25="b",$G25,0))))</f>
        <v>0</v>
      </c>
      <c r="AF25" s="408" t="s">
        <v>309</v>
      </c>
      <c r="AG25" s="195">
        <f t="shared" ref="AG25" si="160">IF(AF25="w",$G25,IF(AF25="x",$G25,IF(AF25="s",$G25 + 1,IF(AF25="b",$G25,0))))</f>
        <v>3</v>
      </c>
      <c r="AH25" s="408"/>
      <c r="AI25" s="195">
        <f t="shared" ref="AI25" si="161">IF(AH25="w",$G25,IF(AH25="x",$G25,IF(AH25="s",$G25 + 1,IF(AH25="b",$G25,0))))</f>
        <v>0</v>
      </c>
      <c r="AJ25" s="408"/>
      <c r="AK25" s="195">
        <f t="shared" ref="AK25" si="162">IF(AJ25="w",$G25,IF(AJ25="x",$G25,IF(AJ25="s",$G25 + 1,IF(AJ25="b",$G25,0))))</f>
        <v>0</v>
      </c>
      <c r="AL25" s="408"/>
      <c r="AM25" s="195">
        <f t="shared" ref="AM25" si="163">IF(AL25="w",$G25,IF(AL25="x",$G25,IF(AL25="s",$G25 + 1,IF(AL25="b",$G25,0))))</f>
        <v>0</v>
      </c>
      <c r="AN25" s="408"/>
      <c r="AO25" s="195">
        <f t="shared" ref="AO25" si="164">IF(AN25="w",$G25,IF(AN25="x",$G25,IF(AN25="s",$G25 + 1,IF(AN25="b",$G25,0))))</f>
        <v>0</v>
      </c>
      <c r="AP25" s="204">
        <f t="shared" si="28"/>
        <v>0</v>
      </c>
    </row>
    <row r="26" spans="1:42" x14ac:dyDescent="0.25">
      <c r="A26" s="205">
        <v>45676</v>
      </c>
      <c r="B26" s="206">
        <f t="shared" si="0"/>
        <v>45676</v>
      </c>
      <c r="C26" s="207">
        <f t="shared" si="1"/>
        <v>45676</v>
      </c>
      <c r="D26" s="271" t="s">
        <v>312</v>
      </c>
      <c r="E26" s="271" t="s">
        <v>423</v>
      </c>
      <c r="F26" s="209" t="str">
        <f>IF(NOT(ISNA(MATCH(A26,VV!$B$14:$B$26,0))),VLOOKUP(A26,VV!$B$14:$U$57,3),"n")</f>
        <v>n</v>
      </c>
      <c r="G26" s="208">
        <f>IF($F26="j",3,IF($F27="j",2,VLOOKUP(D26,VV!$T$41:$U$47,2)))</f>
        <v>2</v>
      </c>
      <c r="H26" s="408"/>
      <c r="I26" s="195">
        <f t="shared" si="3"/>
        <v>0</v>
      </c>
      <c r="J26" s="408"/>
      <c r="K26" s="195">
        <f t="shared" si="4"/>
        <v>0</v>
      </c>
      <c r="L26" s="408"/>
      <c r="M26" s="195">
        <f t="shared" si="5"/>
        <v>0</v>
      </c>
      <c r="N26" s="408"/>
      <c r="O26" s="195">
        <f t="shared" si="6"/>
        <v>0</v>
      </c>
      <c r="P26" s="408"/>
      <c r="Q26" s="195">
        <f t="shared" si="7"/>
        <v>0</v>
      </c>
      <c r="R26" s="408"/>
      <c r="S26" s="195">
        <f t="shared" si="8"/>
        <v>0</v>
      </c>
      <c r="T26" s="408"/>
      <c r="U26" s="195">
        <f t="shared" si="9"/>
        <v>0</v>
      </c>
      <c r="V26" s="408"/>
      <c r="W26" s="195">
        <f t="shared" si="10"/>
        <v>0</v>
      </c>
      <c r="X26" s="408"/>
      <c r="Y26" s="195">
        <f t="shared" ref="Y26" si="165">IF(X26="w",$G26,IF(X26="x",$G26,IF(X26="s",$G26 + 1,IF(X26="b",$G26,0))))</f>
        <v>0</v>
      </c>
      <c r="Z26" s="408"/>
      <c r="AA26" s="195">
        <f t="shared" si="12"/>
        <v>0</v>
      </c>
      <c r="AB26" s="408"/>
      <c r="AC26" s="195">
        <f t="shared" ref="AC26" si="166">IF(AB26="w",$G26,IF(AB26="x",$G26,IF(AB26="s",$G26 + 1,IF(AB26="b",$G26,0))))</f>
        <v>0</v>
      </c>
      <c r="AD26" s="408"/>
      <c r="AE26" s="195">
        <f t="shared" ref="AE26" si="167">IF(AD26="w",$G26,IF(AD26="x",$G26,IF(AD26="s",$G26 + 1,IF(AD26="b",$G26,0))))</f>
        <v>0</v>
      </c>
      <c r="AF26" s="408" t="s">
        <v>309</v>
      </c>
      <c r="AG26" s="195">
        <f t="shared" ref="AG26" si="168">IF(AF26="w",$G26,IF(AF26="x",$G26,IF(AF26="s",$G26 + 1,IF(AF26="b",$G26,0))))</f>
        <v>2</v>
      </c>
      <c r="AH26" s="408"/>
      <c r="AI26" s="195">
        <f t="shared" ref="AI26" si="169">IF(AH26="w",$G26,IF(AH26="x",$G26,IF(AH26="s",$G26 + 1,IF(AH26="b",$G26,0))))</f>
        <v>0</v>
      </c>
      <c r="AJ26" s="408"/>
      <c r="AK26" s="195">
        <f t="shared" ref="AK26" si="170">IF(AJ26="w",$G26,IF(AJ26="x",$G26,IF(AJ26="s",$G26 + 1,IF(AJ26="b",$G26,0))))</f>
        <v>0</v>
      </c>
      <c r="AL26" s="408"/>
      <c r="AM26" s="195">
        <f t="shared" ref="AM26" si="171">IF(AL26="w",$G26,IF(AL26="x",$G26,IF(AL26="s",$G26 + 1,IF(AL26="b",$G26,0))))</f>
        <v>0</v>
      </c>
      <c r="AN26" s="408"/>
      <c r="AO26" s="195">
        <f t="shared" ref="AO26" si="172">IF(AN26="w",$G26,IF(AN26="x",$G26,IF(AN26="s",$G26 + 1,IF(AN26="b",$G26,0))))</f>
        <v>0</v>
      </c>
      <c r="AP26" s="204">
        <f t="shared" si="28"/>
        <v>0</v>
      </c>
    </row>
    <row r="27" spans="1:42" x14ac:dyDescent="0.25">
      <c r="A27" s="205">
        <v>45677</v>
      </c>
      <c r="B27" s="206">
        <f t="shared" si="0"/>
        <v>45677</v>
      </c>
      <c r="C27" s="207">
        <f t="shared" si="1"/>
        <v>45677</v>
      </c>
      <c r="D27" s="271" t="s">
        <v>293</v>
      </c>
      <c r="E27" s="271" t="s">
        <v>423</v>
      </c>
      <c r="F27" s="209" t="str">
        <f>IF(NOT(ISNA(MATCH(A27,VV!$B$14:$B$26,0))),VLOOKUP(A27,VV!$B$14:$U$57,3),"n")</f>
        <v>n</v>
      </c>
      <c r="G27" s="208">
        <f>IF($F27="j",3,IF($F28="j",2,VLOOKUP(D27,VV!$T$41:$U$47,2)))</f>
        <v>1</v>
      </c>
      <c r="H27" s="408"/>
      <c r="I27" s="195">
        <f t="shared" ref="I27:I38" si="173">IF(H27="w",$G27,IF(H27="x",$G27,IF(H27="s",$G27 + 1,IF(H27="b",$G27,0))))</f>
        <v>0</v>
      </c>
      <c r="J27" s="408"/>
      <c r="K27" s="195">
        <f t="shared" ref="K27:K38" si="174">IF(J27="w",$G27,IF(J27="x",$G27,IF(J27="s",$G27 + 1,IF(J27="b",$G27,0))))</f>
        <v>0</v>
      </c>
      <c r="L27" s="408"/>
      <c r="M27" s="195">
        <f t="shared" ref="M27:M38" si="175">IF(L27="w",$G27,IF(L27="x",$G27,IF(L27="s",$G27 + 1,IF(L27="b",$G27,0))))</f>
        <v>0</v>
      </c>
      <c r="N27" s="408"/>
      <c r="O27" s="195">
        <f t="shared" ref="O27:O38" si="176">IF(N27="w",$G27,IF(N27="x",$G27,IF(N27="s",$G27 + 1,IF(N27="b",$G27,0))))</f>
        <v>0</v>
      </c>
      <c r="P27" s="408"/>
      <c r="Q27" s="195">
        <f t="shared" ref="Q27:Q38" si="177">IF(P27="w",$G27,IF(P27="x",$G27,IF(P27="s",$G27 + 1,IF(P27="b",$G27,0))))</f>
        <v>0</v>
      </c>
      <c r="R27" s="408"/>
      <c r="S27" s="195">
        <f t="shared" ref="S27:S38" si="178">IF(R27="w",$G27,IF(R27="x",$G27,IF(R27="s",$G27 + 1,IF(R27="b",$G27,0))))</f>
        <v>0</v>
      </c>
      <c r="T27" s="408"/>
      <c r="U27" s="195">
        <f t="shared" ref="U27:U38" si="179">IF(T27="w",$G27,IF(T27="x",$G27,IF(T27="s",$G27 + 1,IF(T27="b",$G27,0))))</f>
        <v>0</v>
      </c>
      <c r="V27" s="408"/>
      <c r="W27" s="195">
        <f t="shared" ref="W27:W38" si="180">IF(V27="w",$G27,IF(V27="x",$G27,IF(V27="s",$G27 + 1,IF(V27="b",$G27,0))))</f>
        <v>0</v>
      </c>
      <c r="X27" s="408" t="s">
        <v>309</v>
      </c>
      <c r="Y27" s="195">
        <f t="shared" ref="Y27" si="181">IF(X27="w",$G27,IF(X27="x",$G27,IF(X27="s",$G27 + 1,IF(X27="b",$G27,0))))</f>
        <v>1</v>
      </c>
      <c r="Z27" s="408"/>
      <c r="AA27" s="195">
        <f t="shared" ref="AA27:AA38" si="182">IF(Z27="w",$G27,IF(Z27="x",$G27,IF(Z27="s",$G27 + 1,IF(Z27="b",$G27,0))))</f>
        <v>0</v>
      </c>
      <c r="AB27" s="408"/>
      <c r="AC27" s="195">
        <f t="shared" ref="AC27" si="183">IF(AB27="w",$G27,IF(AB27="x",$G27,IF(AB27="s",$G27 + 1,IF(AB27="b",$G27,0))))</f>
        <v>0</v>
      </c>
      <c r="AD27" s="408"/>
      <c r="AE27" s="195">
        <f t="shared" ref="AE27" si="184">IF(AD27="w",$G27,IF(AD27="x",$G27,IF(AD27="s",$G27 + 1,IF(AD27="b",$G27,0))))</f>
        <v>0</v>
      </c>
      <c r="AF27" s="408"/>
      <c r="AG27" s="195">
        <f t="shared" ref="AG27" si="185">IF(AF27="w",$G27,IF(AF27="x",$G27,IF(AF27="s",$G27 + 1,IF(AF27="b",$G27,0))))</f>
        <v>0</v>
      </c>
      <c r="AH27" s="408"/>
      <c r="AI27" s="195">
        <f t="shared" ref="AI27" si="186">IF(AH27="w",$G27,IF(AH27="x",$G27,IF(AH27="s",$G27 + 1,IF(AH27="b",$G27,0))))</f>
        <v>0</v>
      </c>
      <c r="AJ27" s="408"/>
      <c r="AK27" s="195">
        <f t="shared" ref="AK27" si="187">IF(AJ27="w",$G27,IF(AJ27="x",$G27,IF(AJ27="s",$G27 + 1,IF(AJ27="b",$G27,0))))</f>
        <v>0</v>
      </c>
      <c r="AL27" s="408"/>
      <c r="AM27" s="195">
        <f t="shared" ref="AM27" si="188">IF(AL27="w",$G27,IF(AL27="x",$G27,IF(AL27="s",$G27 + 1,IF(AL27="b",$G27,0))))</f>
        <v>0</v>
      </c>
      <c r="AN27" s="408"/>
      <c r="AO27" s="195">
        <f t="shared" ref="AO27" si="189">IF(AN27="w",$G27,IF(AN27="x",$G27,IF(AN27="s",$G27 + 1,IF(AN27="b",$G27,0))))</f>
        <v>0</v>
      </c>
      <c r="AP27" s="204">
        <f t="shared" si="28"/>
        <v>0</v>
      </c>
    </row>
    <row r="28" spans="1:42" x14ac:dyDescent="0.25">
      <c r="A28" s="205">
        <v>45678</v>
      </c>
      <c r="B28" s="206">
        <f t="shared" si="0"/>
        <v>45678</v>
      </c>
      <c r="C28" s="207">
        <f t="shared" si="1"/>
        <v>45678</v>
      </c>
      <c r="D28" s="271" t="s">
        <v>294</v>
      </c>
      <c r="E28" s="271" t="s">
        <v>423</v>
      </c>
      <c r="F28" s="209" t="str">
        <f>IF(NOT(ISNA(MATCH(A28,VV!$B$14:$B$26,0))),VLOOKUP(A28,VV!$B$14:$U$57,3),"n")</f>
        <v>n</v>
      </c>
      <c r="G28" s="208">
        <f>IF($F28="j",3,IF($F29="j",2,VLOOKUP(D28,VV!$T$41:$U$47,2)))</f>
        <v>1</v>
      </c>
      <c r="H28" s="408"/>
      <c r="I28" s="195">
        <f t="shared" si="173"/>
        <v>0</v>
      </c>
      <c r="J28" s="408"/>
      <c r="K28" s="195">
        <f t="shared" si="174"/>
        <v>0</v>
      </c>
      <c r="L28" s="408"/>
      <c r="M28" s="195">
        <f t="shared" si="175"/>
        <v>0</v>
      </c>
      <c r="N28" s="408"/>
      <c r="O28" s="195">
        <f t="shared" si="176"/>
        <v>0</v>
      </c>
      <c r="P28" s="408"/>
      <c r="Q28" s="195">
        <f t="shared" si="177"/>
        <v>0</v>
      </c>
      <c r="R28" s="408"/>
      <c r="S28" s="195">
        <f t="shared" si="178"/>
        <v>0</v>
      </c>
      <c r="T28" s="408"/>
      <c r="U28" s="195">
        <f t="shared" si="179"/>
        <v>0</v>
      </c>
      <c r="V28" s="408"/>
      <c r="W28" s="195">
        <f t="shared" si="180"/>
        <v>0</v>
      </c>
      <c r="X28" s="408"/>
      <c r="Y28" s="195">
        <f t="shared" ref="Y28" si="190">IF(X28="w",$G28,IF(X28="x",$G28,IF(X28="s",$G28 + 1,IF(X28="b",$G28,0))))</f>
        <v>0</v>
      </c>
      <c r="Z28" s="408"/>
      <c r="AA28" s="195">
        <f t="shared" si="182"/>
        <v>0</v>
      </c>
      <c r="AB28" s="408"/>
      <c r="AC28" s="195">
        <f t="shared" ref="AC28" si="191">IF(AB28="w",$G28,IF(AB28="x",$G28,IF(AB28="s",$G28 + 1,IF(AB28="b",$G28,0))))</f>
        <v>0</v>
      </c>
      <c r="AD28" s="408"/>
      <c r="AE28" s="195">
        <f t="shared" ref="AE28" si="192">IF(AD28="w",$G28,IF(AD28="x",$G28,IF(AD28="s",$G28 + 1,IF(AD28="b",$G28,0))))</f>
        <v>0</v>
      </c>
      <c r="AF28" s="408"/>
      <c r="AG28" s="195">
        <f t="shared" ref="AG28" si="193">IF(AF28="w",$G28,IF(AF28="x",$G28,IF(AF28="s",$G28 + 1,IF(AF28="b",$G28,0))))</f>
        <v>0</v>
      </c>
      <c r="AH28" s="408"/>
      <c r="AI28" s="195">
        <f t="shared" ref="AI28" si="194">IF(AH28="w",$G28,IF(AH28="x",$G28,IF(AH28="s",$G28 + 1,IF(AH28="b",$G28,0))))</f>
        <v>0</v>
      </c>
      <c r="AJ28" s="408"/>
      <c r="AK28" s="195">
        <f t="shared" ref="AK28" si="195">IF(AJ28="w",$G28,IF(AJ28="x",$G28,IF(AJ28="s",$G28 + 1,IF(AJ28="b",$G28,0))))</f>
        <v>0</v>
      </c>
      <c r="AL28" s="408"/>
      <c r="AM28" s="195">
        <f t="shared" ref="AM28" si="196">IF(AL28="w",$G28,IF(AL28="x",$G28,IF(AL28="s",$G28 + 1,IF(AL28="b",$G28,0))))</f>
        <v>0</v>
      </c>
      <c r="AN28" s="408" t="s">
        <v>309</v>
      </c>
      <c r="AO28" s="195">
        <f t="shared" ref="AO28" si="197">IF(AN28="w",$G28,IF(AN28="x",$G28,IF(AN28="s",$G28 + 1,IF(AN28="b",$G28,0))))</f>
        <v>1</v>
      </c>
      <c r="AP28" s="204">
        <f t="shared" si="28"/>
        <v>0</v>
      </c>
    </row>
    <row r="29" spans="1:42" x14ac:dyDescent="0.25">
      <c r="A29" s="205">
        <v>45679</v>
      </c>
      <c r="B29" s="206">
        <f t="shared" si="0"/>
        <v>45679</v>
      </c>
      <c r="C29" s="207">
        <f t="shared" si="1"/>
        <v>45679</v>
      </c>
      <c r="D29" s="271" t="s">
        <v>295</v>
      </c>
      <c r="E29" s="271" t="s">
        <v>423</v>
      </c>
      <c r="F29" s="209" t="str">
        <f>IF(NOT(ISNA(MATCH(A29,VV!$B$14:$B$26,0))),VLOOKUP(A29,VV!$B$14:$U$57,3),"n")</f>
        <v>n</v>
      </c>
      <c r="G29" s="208">
        <f>IF($F29="j",3,IF($F30="j",2,VLOOKUP(D29,VV!$T$41:$U$47,2)))</f>
        <v>1</v>
      </c>
      <c r="H29" s="408"/>
      <c r="I29" s="195">
        <f t="shared" si="173"/>
        <v>0</v>
      </c>
      <c r="J29" s="408"/>
      <c r="K29" s="195">
        <f t="shared" si="174"/>
        <v>0</v>
      </c>
      <c r="L29" s="408"/>
      <c r="M29" s="195">
        <f t="shared" si="175"/>
        <v>0</v>
      </c>
      <c r="N29" s="408"/>
      <c r="O29" s="195">
        <f t="shared" si="176"/>
        <v>0</v>
      </c>
      <c r="P29" s="408"/>
      <c r="Q29" s="195">
        <f t="shared" si="177"/>
        <v>0</v>
      </c>
      <c r="R29" s="408" t="s">
        <v>309</v>
      </c>
      <c r="S29" s="195">
        <f t="shared" si="178"/>
        <v>1</v>
      </c>
      <c r="T29" s="408"/>
      <c r="U29" s="195">
        <f t="shared" si="179"/>
        <v>0</v>
      </c>
      <c r="V29" s="408"/>
      <c r="W29" s="195">
        <f t="shared" si="180"/>
        <v>0</v>
      </c>
      <c r="X29" s="408"/>
      <c r="Y29" s="195">
        <f t="shared" ref="Y29" si="198">IF(X29="w",$G29,IF(X29="x",$G29,IF(X29="s",$G29 + 1,IF(X29="b",$G29,0))))</f>
        <v>0</v>
      </c>
      <c r="Z29" s="408"/>
      <c r="AA29" s="195">
        <f t="shared" si="182"/>
        <v>0</v>
      </c>
      <c r="AB29" s="408"/>
      <c r="AC29" s="195">
        <f t="shared" ref="AC29" si="199">IF(AB29="w",$G29,IF(AB29="x",$G29,IF(AB29="s",$G29 + 1,IF(AB29="b",$G29,0))))</f>
        <v>0</v>
      </c>
      <c r="AD29" s="408"/>
      <c r="AE29" s="195">
        <f t="shared" ref="AE29" si="200">IF(AD29="w",$G29,IF(AD29="x",$G29,IF(AD29="s",$G29 + 1,IF(AD29="b",$G29,0))))</f>
        <v>0</v>
      </c>
      <c r="AF29" s="408"/>
      <c r="AG29" s="195">
        <f t="shared" ref="AG29" si="201">IF(AF29="w",$G29,IF(AF29="x",$G29,IF(AF29="s",$G29 + 1,IF(AF29="b",$G29,0))))</f>
        <v>0</v>
      </c>
      <c r="AH29" s="408"/>
      <c r="AI29" s="195">
        <f t="shared" ref="AI29" si="202">IF(AH29="w",$G29,IF(AH29="x",$G29,IF(AH29="s",$G29 + 1,IF(AH29="b",$G29,0))))</f>
        <v>0</v>
      </c>
      <c r="AJ29" s="408"/>
      <c r="AK29" s="195">
        <f t="shared" ref="AK29" si="203">IF(AJ29="w",$G29,IF(AJ29="x",$G29,IF(AJ29="s",$G29 + 1,IF(AJ29="b",$G29,0))))</f>
        <v>0</v>
      </c>
      <c r="AL29" s="408"/>
      <c r="AM29" s="195">
        <f t="shared" ref="AM29" si="204">IF(AL29="w",$G29,IF(AL29="x",$G29,IF(AL29="s",$G29 + 1,IF(AL29="b",$G29,0))))</f>
        <v>0</v>
      </c>
      <c r="AN29" s="408"/>
      <c r="AO29" s="195">
        <f t="shared" ref="AO29" si="205">IF(AN29="w",$G29,IF(AN29="x",$G29,IF(AN29="s",$G29 + 1,IF(AN29="b",$G29,0))))</f>
        <v>0</v>
      </c>
      <c r="AP29" s="204">
        <f t="shared" si="28"/>
        <v>0</v>
      </c>
    </row>
    <row r="30" spans="1:42" x14ac:dyDescent="0.25">
      <c r="A30" s="205">
        <v>45680</v>
      </c>
      <c r="B30" s="206">
        <f t="shared" si="0"/>
        <v>45680</v>
      </c>
      <c r="C30" s="207">
        <f t="shared" si="1"/>
        <v>45680</v>
      </c>
      <c r="D30" s="271" t="s">
        <v>296</v>
      </c>
      <c r="E30" s="271" t="s">
        <v>423</v>
      </c>
      <c r="F30" s="209" t="str">
        <f>IF(NOT(ISNA(MATCH(A30,VV!$B$14:$B$26,0))),VLOOKUP(A30,VV!$B$14:$U$57,3),"n")</f>
        <v>n</v>
      </c>
      <c r="G30" s="208">
        <f>IF($F30="j",3,IF($F31="j",2,VLOOKUP(D30,VV!$T$41:$U$47,2)))</f>
        <v>1</v>
      </c>
      <c r="H30" s="408"/>
      <c r="I30" s="195">
        <f t="shared" si="173"/>
        <v>0</v>
      </c>
      <c r="J30" s="408"/>
      <c r="K30" s="195">
        <f t="shared" si="174"/>
        <v>0</v>
      </c>
      <c r="L30" s="408"/>
      <c r="M30" s="195">
        <f t="shared" si="175"/>
        <v>0</v>
      </c>
      <c r="N30" s="408"/>
      <c r="O30" s="195">
        <f t="shared" si="176"/>
        <v>0</v>
      </c>
      <c r="P30" s="408"/>
      <c r="Q30" s="195">
        <f t="shared" si="177"/>
        <v>0</v>
      </c>
      <c r="R30" s="408" t="s">
        <v>309</v>
      </c>
      <c r="S30" s="195">
        <f t="shared" si="178"/>
        <v>1</v>
      </c>
      <c r="T30" s="408"/>
      <c r="U30" s="195">
        <f t="shared" si="179"/>
        <v>0</v>
      </c>
      <c r="V30" s="408"/>
      <c r="W30" s="195">
        <f t="shared" si="180"/>
        <v>0</v>
      </c>
      <c r="X30" s="408"/>
      <c r="Y30" s="195">
        <f t="shared" ref="Y30" si="206">IF(X30="w",$G30,IF(X30="x",$G30,IF(X30="s",$G30 + 1,IF(X30="b",$G30,0))))</f>
        <v>0</v>
      </c>
      <c r="Z30" s="408"/>
      <c r="AA30" s="195">
        <f t="shared" si="182"/>
        <v>0</v>
      </c>
      <c r="AB30" s="408"/>
      <c r="AC30" s="195">
        <f t="shared" ref="AC30" si="207">IF(AB30="w",$G30,IF(AB30="x",$G30,IF(AB30="s",$G30 + 1,IF(AB30="b",$G30,0))))</f>
        <v>0</v>
      </c>
      <c r="AD30" s="408"/>
      <c r="AE30" s="195">
        <f t="shared" ref="AE30" si="208">IF(AD30="w",$G30,IF(AD30="x",$G30,IF(AD30="s",$G30 + 1,IF(AD30="b",$G30,0))))</f>
        <v>0</v>
      </c>
      <c r="AF30" s="408"/>
      <c r="AG30" s="195">
        <f t="shared" ref="AG30" si="209">IF(AF30="w",$G30,IF(AF30="x",$G30,IF(AF30="s",$G30 + 1,IF(AF30="b",$G30,0))))</f>
        <v>0</v>
      </c>
      <c r="AH30" s="408"/>
      <c r="AI30" s="195">
        <f t="shared" ref="AI30" si="210">IF(AH30="w",$G30,IF(AH30="x",$G30,IF(AH30="s",$G30 + 1,IF(AH30="b",$G30,0))))</f>
        <v>0</v>
      </c>
      <c r="AJ30" s="408"/>
      <c r="AK30" s="195">
        <f t="shared" ref="AK30" si="211">IF(AJ30="w",$G30,IF(AJ30="x",$G30,IF(AJ30="s",$G30 + 1,IF(AJ30="b",$G30,0))))</f>
        <v>0</v>
      </c>
      <c r="AL30" s="408"/>
      <c r="AM30" s="195">
        <f t="shared" ref="AM30" si="212">IF(AL30="w",$G30,IF(AL30="x",$G30,IF(AL30="s",$G30 + 1,IF(AL30="b",$G30,0))))</f>
        <v>0</v>
      </c>
      <c r="AN30" s="408"/>
      <c r="AO30" s="195">
        <f t="shared" ref="AO30" si="213">IF(AN30="w",$G30,IF(AN30="x",$G30,IF(AN30="s",$G30 + 1,IF(AN30="b",$G30,0))))</f>
        <v>0</v>
      </c>
      <c r="AP30" s="204">
        <f t="shared" si="28"/>
        <v>0</v>
      </c>
    </row>
    <row r="31" spans="1:42" x14ac:dyDescent="0.25">
      <c r="A31" s="205">
        <v>45681</v>
      </c>
      <c r="B31" s="206">
        <f t="shared" si="0"/>
        <v>45681</v>
      </c>
      <c r="C31" s="207">
        <f t="shared" si="1"/>
        <v>45681</v>
      </c>
      <c r="D31" s="271" t="s">
        <v>297</v>
      </c>
      <c r="E31" s="271" t="s">
        <v>423</v>
      </c>
      <c r="F31" s="209" t="str">
        <f>IF(NOT(ISNA(MATCH(A31,VV!$B$14:$B$26,0))),VLOOKUP(A31,VV!$B$14:$U$57,3),"n")</f>
        <v>n</v>
      </c>
      <c r="G31" s="208">
        <f>IF($F31="j",3,IF($F32="j",2,VLOOKUP(D31,VV!$T$41:$U$47,2)))</f>
        <v>2</v>
      </c>
      <c r="H31" s="408"/>
      <c r="I31" s="195">
        <f t="shared" si="173"/>
        <v>0</v>
      </c>
      <c r="J31" s="408"/>
      <c r="K31" s="195">
        <f t="shared" si="174"/>
        <v>0</v>
      </c>
      <c r="L31" s="408"/>
      <c r="M31" s="195">
        <f t="shared" si="175"/>
        <v>0</v>
      </c>
      <c r="N31" s="408"/>
      <c r="O31" s="195">
        <f t="shared" si="176"/>
        <v>0</v>
      </c>
      <c r="P31" s="408"/>
      <c r="Q31" s="195">
        <f t="shared" si="177"/>
        <v>0</v>
      </c>
      <c r="R31" s="408"/>
      <c r="S31" s="195">
        <f t="shared" si="178"/>
        <v>0</v>
      </c>
      <c r="T31" s="408"/>
      <c r="U31" s="195">
        <f t="shared" si="179"/>
        <v>0</v>
      </c>
      <c r="V31" s="408"/>
      <c r="W31" s="195">
        <f t="shared" si="180"/>
        <v>0</v>
      </c>
      <c r="X31" s="408"/>
      <c r="Y31" s="195">
        <f t="shared" ref="Y31" si="214">IF(X31="w",$G31,IF(X31="x",$G31,IF(X31="s",$G31 + 1,IF(X31="b",$G31,0))))</f>
        <v>0</v>
      </c>
      <c r="Z31" s="408"/>
      <c r="AA31" s="195">
        <f t="shared" si="182"/>
        <v>0</v>
      </c>
      <c r="AB31" s="408"/>
      <c r="AC31" s="195">
        <f t="shared" ref="AC31" si="215">IF(AB31="w",$G31,IF(AB31="x",$G31,IF(AB31="s",$G31 + 1,IF(AB31="b",$G31,0))))</f>
        <v>0</v>
      </c>
      <c r="AD31" s="408"/>
      <c r="AE31" s="195">
        <f t="shared" ref="AE31" si="216">IF(AD31="w",$G31,IF(AD31="x",$G31,IF(AD31="s",$G31 + 1,IF(AD31="b",$G31,0))))</f>
        <v>0</v>
      </c>
      <c r="AF31" s="408" t="s">
        <v>309</v>
      </c>
      <c r="AG31" s="195">
        <f t="shared" ref="AG31" si="217">IF(AF31="w",$G31,IF(AF31="x",$G31,IF(AF31="s",$G31 + 1,IF(AF31="b",$G31,0))))</f>
        <v>2</v>
      </c>
      <c r="AH31" s="408"/>
      <c r="AI31" s="195">
        <f t="shared" ref="AI31" si="218">IF(AH31="w",$G31,IF(AH31="x",$G31,IF(AH31="s",$G31 + 1,IF(AH31="b",$G31,0))))</f>
        <v>0</v>
      </c>
      <c r="AJ31" s="408"/>
      <c r="AK31" s="195">
        <f t="shared" ref="AK31" si="219">IF(AJ31="w",$G31,IF(AJ31="x",$G31,IF(AJ31="s",$G31 + 1,IF(AJ31="b",$G31,0))))</f>
        <v>0</v>
      </c>
      <c r="AL31" s="408"/>
      <c r="AM31" s="195">
        <f t="shared" ref="AM31" si="220">IF(AL31="w",$G31,IF(AL31="x",$G31,IF(AL31="s",$G31 + 1,IF(AL31="b",$G31,0))))</f>
        <v>0</v>
      </c>
      <c r="AN31" s="408"/>
      <c r="AO31" s="195">
        <f t="shared" ref="AO31" si="221">IF(AN31="w",$G31,IF(AN31="x",$G31,IF(AN31="s",$G31 + 1,IF(AN31="b",$G31,0))))</f>
        <v>0</v>
      </c>
      <c r="AP31" s="204">
        <f t="shared" si="28"/>
        <v>0</v>
      </c>
    </row>
    <row r="32" spans="1:42" x14ac:dyDescent="0.25">
      <c r="A32" s="205">
        <v>45682</v>
      </c>
      <c r="B32" s="206">
        <f t="shared" si="0"/>
        <v>45682</v>
      </c>
      <c r="C32" s="207">
        <f t="shared" si="1"/>
        <v>45682</v>
      </c>
      <c r="D32" s="271" t="s">
        <v>311</v>
      </c>
      <c r="E32" s="271" t="s">
        <v>423</v>
      </c>
      <c r="F32" s="209" t="str">
        <f>IF(NOT(ISNA(MATCH(A32,VV!$B$14:$B$26,0))),VLOOKUP(A32,VV!$B$14:$U$57,3),"n")</f>
        <v>n</v>
      </c>
      <c r="G32" s="208">
        <f>IF($F32="j",3,IF($F33="j",2,VLOOKUP(D32,VV!$T$41:$U$47,2)))</f>
        <v>3</v>
      </c>
      <c r="H32" s="408"/>
      <c r="I32" s="195">
        <f t="shared" si="173"/>
        <v>0</v>
      </c>
      <c r="J32" s="408"/>
      <c r="K32" s="195">
        <f t="shared" si="174"/>
        <v>0</v>
      </c>
      <c r="L32" s="408"/>
      <c r="M32" s="195">
        <f t="shared" si="175"/>
        <v>0</v>
      </c>
      <c r="N32" s="408" t="s">
        <v>83</v>
      </c>
      <c r="O32" s="195">
        <f t="shared" si="176"/>
        <v>0</v>
      </c>
      <c r="P32" s="408"/>
      <c r="Q32" s="195">
        <f t="shared" si="177"/>
        <v>0</v>
      </c>
      <c r="R32" s="408"/>
      <c r="S32" s="195">
        <f t="shared" si="178"/>
        <v>0</v>
      </c>
      <c r="T32" s="408"/>
      <c r="U32" s="195">
        <f t="shared" si="179"/>
        <v>0</v>
      </c>
      <c r="V32" s="408"/>
      <c r="W32" s="195">
        <f t="shared" si="180"/>
        <v>0</v>
      </c>
      <c r="X32" s="408"/>
      <c r="Y32" s="195">
        <f t="shared" ref="Y32" si="222">IF(X32="w",$G32,IF(X32="x",$G32,IF(X32="s",$G32 + 1,IF(X32="b",$G32,0))))</f>
        <v>0</v>
      </c>
      <c r="Z32" s="408"/>
      <c r="AA32" s="195">
        <f t="shared" si="182"/>
        <v>0</v>
      </c>
      <c r="AB32" s="408"/>
      <c r="AC32" s="195">
        <f t="shared" ref="AC32" si="223">IF(AB32="w",$G32,IF(AB32="x",$G32,IF(AB32="s",$G32 + 1,IF(AB32="b",$G32,0))))</f>
        <v>0</v>
      </c>
      <c r="AD32" s="408"/>
      <c r="AE32" s="195">
        <f t="shared" ref="AE32" si="224">IF(AD32="w",$G32,IF(AD32="x",$G32,IF(AD32="s",$G32 + 1,IF(AD32="b",$G32,0))))</f>
        <v>0</v>
      </c>
      <c r="AF32" s="408" t="s">
        <v>309</v>
      </c>
      <c r="AG32" s="195">
        <f t="shared" ref="AG32" si="225">IF(AF32="w",$G32,IF(AF32="x",$G32,IF(AF32="s",$G32 + 1,IF(AF32="b",$G32,0))))</f>
        <v>3</v>
      </c>
      <c r="AH32" s="408"/>
      <c r="AI32" s="195">
        <f t="shared" ref="AI32" si="226">IF(AH32="w",$G32,IF(AH32="x",$G32,IF(AH32="s",$G32 + 1,IF(AH32="b",$G32,0))))</f>
        <v>0</v>
      </c>
      <c r="AJ32" s="408"/>
      <c r="AK32" s="195">
        <f t="shared" ref="AK32" si="227">IF(AJ32="w",$G32,IF(AJ32="x",$G32,IF(AJ32="s",$G32 + 1,IF(AJ32="b",$G32,0))))</f>
        <v>0</v>
      </c>
      <c r="AL32" s="408"/>
      <c r="AM32" s="195">
        <f t="shared" ref="AM32" si="228">IF(AL32="w",$G32,IF(AL32="x",$G32,IF(AL32="s",$G32 + 1,IF(AL32="b",$G32,0))))</f>
        <v>0</v>
      </c>
      <c r="AN32" s="408"/>
      <c r="AO32" s="195">
        <f t="shared" ref="AO32" si="229">IF(AN32="w",$G32,IF(AN32="x",$G32,IF(AN32="s",$G32 + 1,IF(AN32="b",$G32,0))))</f>
        <v>0</v>
      </c>
      <c r="AP32" s="204">
        <f t="shared" si="28"/>
        <v>0</v>
      </c>
    </row>
    <row r="33" spans="1:42" x14ac:dyDescent="0.25">
      <c r="A33" s="205">
        <v>45683</v>
      </c>
      <c r="B33" s="206">
        <f t="shared" si="0"/>
        <v>45683</v>
      </c>
      <c r="C33" s="207">
        <f t="shared" si="1"/>
        <v>45683</v>
      </c>
      <c r="D33" s="271" t="s">
        <v>312</v>
      </c>
      <c r="E33" s="271" t="s">
        <v>423</v>
      </c>
      <c r="F33" s="209" t="str">
        <f>IF(NOT(ISNA(MATCH(A33,VV!$B$14:$B$26,0))),VLOOKUP(A33,VV!$B$14:$U$57,3),"n")</f>
        <v>n</v>
      </c>
      <c r="G33" s="208">
        <f>IF($F33="j",3,IF($F34="j",2,VLOOKUP(D33,VV!$T$41:$U$47,2)))</f>
        <v>2</v>
      </c>
      <c r="H33" s="408"/>
      <c r="I33" s="195">
        <f t="shared" si="173"/>
        <v>0</v>
      </c>
      <c r="J33" s="408"/>
      <c r="K33" s="195">
        <f t="shared" si="174"/>
        <v>0</v>
      </c>
      <c r="L33" s="408"/>
      <c r="M33" s="195">
        <f t="shared" si="175"/>
        <v>0</v>
      </c>
      <c r="N33" s="408" t="s">
        <v>83</v>
      </c>
      <c r="O33" s="195">
        <f t="shared" si="176"/>
        <v>0</v>
      </c>
      <c r="P33" s="408"/>
      <c r="Q33" s="195">
        <f t="shared" si="177"/>
        <v>0</v>
      </c>
      <c r="R33" s="408"/>
      <c r="S33" s="195">
        <f t="shared" si="178"/>
        <v>0</v>
      </c>
      <c r="T33" s="408"/>
      <c r="U33" s="195">
        <f t="shared" si="179"/>
        <v>0</v>
      </c>
      <c r="V33" s="408"/>
      <c r="W33" s="195">
        <f t="shared" si="180"/>
        <v>0</v>
      </c>
      <c r="X33" s="408"/>
      <c r="Y33" s="195">
        <f t="shared" ref="Y33" si="230">IF(X33="w",$G33,IF(X33="x",$G33,IF(X33="s",$G33 + 1,IF(X33="b",$G33,0))))</f>
        <v>0</v>
      </c>
      <c r="Z33" s="408"/>
      <c r="AA33" s="195">
        <f t="shared" si="182"/>
        <v>0</v>
      </c>
      <c r="AB33" s="408"/>
      <c r="AC33" s="195">
        <f t="shared" ref="AC33" si="231">IF(AB33="w",$G33,IF(AB33="x",$G33,IF(AB33="s",$G33 + 1,IF(AB33="b",$G33,0))))</f>
        <v>0</v>
      </c>
      <c r="AD33" s="408"/>
      <c r="AE33" s="195">
        <f t="shared" ref="AE33" si="232">IF(AD33="w",$G33,IF(AD33="x",$G33,IF(AD33="s",$G33 + 1,IF(AD33="b",$G33,0))))</f>
        <v>0</v>
      </c>
      <c r="AF33" s="408" t="s">
        <v>309</v>
      </c>
      <c r="AG33" s="195">
        <f t="shared" ref="AG33" si="233">IF(AF33="w",$G33,IF(AF33="x",$G33,IF(AF33="s",$G33 + 1,IF(AF33="b",$G33,0))))</f>
        <v>2</v>
      </c>
      <c r="AH33" s="408"/>
      <c r="AI33" s="195">
        <f t="shared" ref="AI33" si="234">IF(AH33="w",$G33,IF(AH33="x",$G33,IF(AH33="s",$G33 + 1,IF(AH33="b",$G33,0))))</f>
        <v>0</v>
      </c>
      <c r="AJ33" s="408"/>
      <c r="AK33" s="195">
        <f t="shared" ref="AK33" si="235">IF(AJ33="w",$G33,IF(AJ33="x",$G33,IF(AJ33="s",$G33 + 1,IF(AJ33="b",$G33,0))))</f>
        <v>0</v>
      </c>
      <c r="AL33" s="408"/>
      <c r="AM33" s="195">
        <f t="shared" ref="AM33" si="236">IF(AL33="w",$G33,IF(AL33="x",$G33,IF(AL33="s",$G33 + 1,IF(AL33="b",$G33,0))))</f>
        <v>0</v>
      </c>
      <c r="AN33" s="408"/>
      <c r="AO33" s="195">
        <f t="shared" ref="AO33" si="237">IF(AN33="w",$G33,IF(AN33="x",$G33,IF(AN33="s",$G33 + 1,IF(AN33="b",$G33,0))))</f>
        <v>0</v>
      </c>
      <c r="AP33" s="204">
        <f t="shared" si="28"/>
        <v>0</v>
      </c>
    </row>
    <row r="34" spans="1:42" x14ac:dyDescent="0.25">
      <c r="A34" s="205">
        <v>45684</v>
      </c>
      <c r="B34" s="206">
        <f t="shared" si="0"/>
        <v>45684</v>
      </c>
      <c r="C34" s="207">
        <f t="shared" si="1"/>
        <v>45684</v>
      </c>
      <c r="D34" s="271" t="s">
        <v>293</v>
      </c>
      <c r="E34" s="271" t="s">
        <v>423</v>
      </c>
      <c r="F34" s="209" t="str">
        <f>IF(NOT(ISNA(MATCH(A34,VV!$B$14:$B$26,0))),VLOOKUP(A34,VV!$B$14:$U$57,3),"n")</f>
        <v>n</v>
      </c>
      <c r="G34" s="208">
        <f>IF($F34="j",3,IF($F35="j",2,VLOOKUP(D34,VV!$T$41:$U$47,2)))</f>
        <v>1</v>
      </c>
      <c r="H34" s="408"/>
      <c r="I34" s="195">
        <f t="shared" si="173"/>
        <v>0</v>
      </c>
      <c r="J34" s="408"/>
      <c r="K34" s="195">
        <f t="shared" si="174"/>
        <v>0</v>
      </c>
      <c r="L34" s="408"/>
      <c r="M34" s="195">
        <f t="shared" si="175"/>
        <v>0</v>
      </c>
      <c r="N34" s="408" t="s">
        <v>83</v>
      </c>
      <c r="O34" s="195">
        <f t="shared" si="176"/>
        <v>0</v>
      </c>
      <c r="P34" s="408"/>
      <c r="Q34" s="195">
        <f t="shared" si="177"/>
        <v>0</v>
      </c>
      <c r="R34" s="408"/>
      <c r="S34" s="195">
        <f t="shared" si="178"/>
        <v>0</v>
      </c>
      <c r="T34" s="408" t="s">
        <v>309</v>
      </c>
      <c r="U34" s="195">
        <f t="shared" si="179"/>
        <v>1</v>
      </c>
      <c r="V34" s="408"/>
      <c r="W34" s="195">
        <f t="shared" si="180"/>
        <v>0</v>
      </c>
      <c r="X34" s="408"/>
      <c r="Y34" s="195">
        <f t="shared" ref="Y34" si="238">IF(X34="w",$G34,IF(X34="x",$G34,IF(X34="s",$G34 + 1,IF(X34="b",$G34,0))))</f>
        <v>0</v>
      </c>
      <c r="Z34" s="408"/>
      <c r="AA34" s="195">
        <f t="shared" si="182"/>
        <v>0</v>
      </c>
      <c r="AB34" s="408"/>
      <c r="AC34" s="195">
        <f t="shared" ref="AC34" si="239">IF(AB34="w",$G34,IF(AB34="x",$G34,IF(AB34="s",$G34 + 1,IF(AB34="b",$G34,0))))</f>
        <v>0</v>
      </c>
      <c r="AD34" s="408"/>
      <c r="AE34" s="195">
        <f t="shared" ref="AE34" si="240">IF(AD34="w",$G34,IF(AD34="x",$G34,IF(AD34="s",$G34 + 1,IF(AD34="b",$G34,0))))</f>
        <v>0</v>
      </c>
      <c r="AF34" s="408"/>
      <c r="AG34" s="195">
        <f t="shared" ref="AG34" si="241">IF(AF34="w",$G34,IF(AF34="x",$G34,IF(AF34="s",$G34 + 1,IF(AF34="b",$G34,0))))</f>
        <v>0</v>
      </c>
      <c r="AH34" s="408"/>
      <c r="AI34" s="195">
        <f t="shared" ref="AI34" si="242">IF(AH34="w",$G34,IF(AH34="x",$G34,IF(AH34="s",$G34 + 1,IF(AH34="b",$G34,0))))</f>
        <v>0</v>
      </c>
      <c r="AJ34" s="408"/>
      <c r="AK34" s="195">
        <f t="shared" ref="AK34" si="243">IF(AJ34="w",$G34,IF(AJ34="x",$G34,IF(AJ34="s",$G34 + 1,IF(AJ34="b",$G34,0))))</f>
        <v>0</v>
      </c>
      <c r="AL34" s="408"/>
      <c r="AM34" s="195">
        <f t="shared" ref="AM34" si="244">IF(AL34="w",$G34,IF(AL34="x",$G34,IF(AL34="s",$G34 + 1,IF(AL34="b",$G34,0))))</f>
        <v>0</v>
      </c>
      <c r="AN34" s="408"/>
      <c r="AO34" s="195">
        <f t="shared" ref="AO34" si="245">IF(AN34="w",$G34,IF(AN34="x",$G34,IF(AN34="s",$G34 + 1,IF(AN34="b",$G34,0))))</f>
        <v>0</v>
      </c>
      <c r="AP34" s="204">
        <f t="shared" si="28"/>
        <v>0</v>
      </c>
    </row>
    <row r="35" spans="1:42" x14ac:dyDescent="0.25">
      <c r="A35" s="205">
        <v>45685</v>
      </c>
      <c r="B35" s="206">
        <f t="shared" si="0"/>
        <v>45685</v>
      </c>
      <c r="C35" s="207">
        <f t="shared" si="1"/>
        <v>45685</v>
      </c>
      <c r="D35" s="271" t="s">
        <v>294</v>
      </c>
      <c r="E35" s="271" t="s">
        <v>423</v>
      </c>
      <c r="F35" s="209" t="str">
        <f>IF(NOT(ISNA(MATCH(A35,VV!$B$14:$B$26,0))),VLOOKUP(A35,VV!$B$14:$U$57,3),"n")</f>
        <v>n</v>
      </c>
      <c r="G35" s="208">
        <f>IF($F35="j",3,IF($F36="j",2,VLOOKUP(D35,VV!$T$41:$U$47,2)))</f>
        <v>1</v>
      </c>
      <c r="H35" s="408"/>
      <c r="I35" s="195">
        <f t="shared" si="173"/>
        <v>0</v>
      </c>
      <c r="J35" s="408" t="s">
        <v>764</v>
      </c>
      <c r="K35" s="195">
        <f t="shared" si="174"/>
        <v>0</v>
      </c>
      <c r="L35" s="408"/>
      <c r="M35" s="195">
        <f t="shared" si="175"/>
        <v>0</v>
      </c>
      <c r="N35" s="408" t="s">
        <v>83</v>
      </c>
      <c r="O35" s="195">
        <f t="shared" si="176"/>
        <v>0</v>
      </c>
      <c r="P35" s="408"/>
      <c r="Q35" s="195">
        <f t="shared" si="177"/>
        <v>0</v>
      </c>
      <c r="R35" s="408"/>
      <c r="S35" s="195">
        <f t="shared" si="178"/>
        <v>0</v>
      </c>
      <c r="T35" s="408"/>
      <c r="U35" s="195">
        <f t="shared" si="179"/>
        <v>0</v>
      </c>
      <c r="V35" s="408"/>
      <c r="W35" s="195">
        <f t="shared" si="180"/>
        <v>0</v>
      </c>
      <c r="X35" s="408"/>
      <c r="Y35" s="195">
        <f t="shared" ref="Y35" si="246">IF(X35="w",$G35,IF(X35="x",$G35,IF(X35="s",$G35 + 1,IF(X35="b",$G35,0))))</f>
        <v>0</v>
      </c>
      <c r="Z35" s="408"/>
      <c r="AA35" s="195">
        <f t="shared" si="182"/>
        <v>0</v>
      </c>
      <c r="AB35" s="408" t="s">
        <v>309</v>
      </c>
      <c r="AC35" s="195">
        <f t="shared" ref="AC35" si="247">IF(AB35="w",$G35,IF(AB35="x",$G35,IF(AB35="s",$G35 + 1,IF(AB35="b",$G35,0))))</f>
        <v>1</v>
      </c>
      <c r="AD35" s="408"/>
      <c r="AE35" s="195">
        <f t="shared" ref="AE35" si="248">IF(AD35="w",$G35,IF(AD35="x",$G35,IF(AD35="s",$G35 + 1,IF(AD35="b",$G35,0))))</f>
        <v>0</v>
      </c>
      <c r="AF35" s="408"/>
      <c r="AG35" s="195">
        <f t="shared" ref="AG35" si="249">IF(AF35="w",$G35,IF(AF35="x",$G35,IF(AF35="s",$G35 + 1,IF(AF35="b",$G35,0))))</f>
        <v>0</v>
      </c>
      <c r="AH35" s="408"/>
      <c r="AI35" s="195">
        <f t="shared" ref="AI35" si="250">IF(AH35="w",$G35,IF(AH35="x",$G35,IF(AH35="s",$G35 + 1,IF(AH35="b",$G35,0))))</f>
        <v>0</v>
      </c>
      <c r="AJ35" s="408"/>
      <c r="AK35" s="195">
        <f t="shared" ref="AK35" si="251">IF(AJ35="w",$G35,IF(AJ35="x",$G35,IF(AJ35="s",$G35 + 1,IF(AJ35="b",$G35,0))))</f>
        <v>0</v>
      </c>
      <c r="AL35" s="408"/>
      <c r="AM35" s="195">
        <f t="shared" ref="AM35" si="252">IF(AL35="w",$G35,IF(AL35="x",$G35,IF(AL35="s",$G35 + 1,IF(AL35="b",$G35,0))))</f>
        <v>0</v>
      </c>
      <c r="AN35" s="408"/>
      <c r="AO35" s="195">
        <f t="shared" ref="AO35" si="253">IF(AN35="w",$G35,IF(AN35="x",$G35,IF(AN35="s",$G35 + 1,IF(AN35="b",$G35,0))))</f>
        <v>0</v>
      </c>
      <c r="AP35" s="204">
        <f t="shared" si="28"/>
        <v>0</v>
      </c>
    </row>
    <row r="36" spans="1:42" x14ac:dyDescent="0.25">
      <c r="A36" s="205">
        <v>45686</v>
      </c>
      <c r="B36" s="206">
        <f t="shared" si="0"/>
        <v>45686</v>
      </c>
      <c r="C36" s="207">
        <f t="shared" si="1"/>
        <v>45686</v>
      </c>
      <c r="D36" s="271" t="s">
        <v>295</v>
      </c>
      <c r="E36" s="271" t="s">
        <v>423</v>
      </c>
      <c r="F36" s="209" t="str">
        <f>IF(NOT(ISNA(MATCH(A36,VV!$B$14:$B$26,0))),VLOOKUP(A36,VV!$B$14:$U$57,3),"n")</f>
        <v>n</v>
      </c>
      <c r="G36" s="208">
        <f>IF($F36="j",3,IF($F37="j",2,VLOOKUP(D36,VV!$T$41:$U$47,2)))</f>
        <v>1</v>
      </c>
      <c r="H36" s="408"/>
      <c r="I36" s="195">
        <f t="shared" si="173"/>
        <v>0</v>
      </c>
      <c r="J36" s="408" t="s">
        <v>764</v>
      </c>
      <c r="K36" s="195">
        <f t="shared" si="174"/>
        <v>0</v>
      </c>
      <c r="L36" s="408"/>
      <c r="M36" s="195">
        <f t="shared" si="175"/>
        <v>0</v>
      </c>
      <c r="N36" s="408"/>
      <c r="O36" s="195">
        <f t="shared" si="176"/>
        <v>0</v>
      </c>
      <c r="P36" s="408"/>
      <c r="Q36" s="195">
        <f t="shared" si="177"/>
        <v>0</v>
      </c>
      <c r="R36" s="408" t="s">
        <v>309</v>
      </c>
      <c r="S36" s="195">
        <f t="shared" si="178"/>
        <v>1</v>
      </c>
      <c r="T36" s="408" t="s">
        <v>764</v>
      </c>
      <c r="U36" s="195">
        <f t="shared" si="179"/>
        <v>0</v>
      </c>
      <c r="V36" s="408"/>
      <c r="W36" s="195">
        <f t="shared" si="180"/>
        <v>0</v>
      </c>
      <c r="X36" s="408"/>
      <c r="Y36" s="195">
        <f t="shared" ref="Y36" si="254">IF(X36="w",$G36,IF(X36="x",$G36,IF(X36="s",$G36 + 1,IF(X36="b",$G36,0))))</f>
        <v>0</v>
      </c>
      <c r="Z36" s="408"/>
      <c r="AA36" s="195">
        <f t="shared" si="182"/>
        <v>0</v>
      </c>
      <c r="AB36" s="408"/>
      <c r="AC36" s="195">
        <f t="shared" ref="AC36" si="255">IF(AB36="w",$G36,IF(AB36="x",$G36,IF(AB36="s",$G36 + 1,IF(AB36="b",$G36,0))))</f>
        <v>0</v>
      </c>
      <c r="AD36" s="408"/>
      <c r="AE36" s="195">
        <f t="shared" ref="AE36" si="256">IF(AD36="w",$G36,IF(AD36="x",$G36,IF(AD36="s",$G36 + 1,IF(AD36="b",$G36,0))))</f>
        <v>0</v>
      </c>
      <c r="AF36" s="408"/>
      <c r="AG36" s="195">
        <f t="shared" ref="AG36" si="257">IF(AF36="w",$G36,IF(AF36="x",$G36,IF(AF36="s",$G36 + 1,IF(AF36="b",$G36,0))))</f>
        <v>0</v>
      </c>
      <c r="AH36" s="408"/>
      <c r="AI36" s="195">
        <f t="shared" ref="AI36" si="258">IF(AH36="w",$G36,IF(AH36="x",$G36,IF(AH36="s",$G36 + 1,IF(AH36="b",$G36,0))))</f>
        <v>0</v>
      </c>
      <c r="AJ36" s="408"/>
      <c r="AK36" s="195">
        <f t="shared" ref="AK36" si="259">IF(AJ36="w",$G36,IF(AJ36="x",$G36,IF(AJ36="s",$G36 + 1,IF(AJ36="b",$G36,0))))</f>
        <v>0</v>
      </c>
      <c r="AL36" s="408"/>
      <c r="AM36" s="195">
        <f t="shared" ref="AM36" si="260">IF(AL36="w",$G36,IF(AL36="x",$G36,IF(AL36="s",$G36 + 1,IF(AL36="b",$G36,0))))</f>
        <v>0</v>
      </c>
      <c r="AN36" s="408"/>
      <c r="AO36" s="195">
        <f t="shared" ref="AO36" si="261">IF(AN36="w",$G36,IF(AN36="x",$G36,IF(AN36="s",$G36 + 1,IF(AN36="b",$G36,0))))</f>
        <v>0</v>
      </c>
      <c r="AP36" s="204">
        <f t="shared" si="28"/>
        <v>0</v>
      </c>
    </row>
    <row r="37" spans="1:42" x14ac:dyDescent="0.25">
      <c r="A37" s="205">
        <v>45687</v>
      </c>
      <c r="B37" s="206">
        <f t="shared" si="0"/>
        <v>45687</v>
      </c>
      <c r="C37" s="207">
        <f t="shared" si="1"/>
        <v>45687</v>
      </c>
      <c r="D37" s="271" t="s">
        <v>296</v>
      </c>
      <c r="E37" s="271" t="s">
        <v>423</v>
      </c>
      <c r="F37" s="209" t="str">
        <f>IF(NOT(ISNA(MATCH(A37,VV!$B$14:$B$26,0))),VLOOKUP(A37,VV!$B$14:$U$57,3),"n")</f>
        <v>n</v>
      </c>
      <c r="G37" s="208">
        <f>IF($F37="j",3,IF($F38="j",2,VLOOKUP(D37,VV!$T$41:$U$47,2)))</f>
        <v>1</v>
      </c>
      <c r="H37" s="408"/>
      <c r="I37" s="195">
        <f t="shared" si="173"/>
        <v>0</v>
      </c>
      <c r="J37" s="408" t="s">
        <v>309</v>
      </c>
      <c r="K37" s="195">
        <f t="shared" si="174"/>
        <v>1</v>
      </c>
      <c r="L37" s="408"/>
      <c r="M37" s="195">
        <f t="shared" si="175"/>
        <v>0</v>
      </c>
      <c r="N37" s="408"/>
      <c r="O37" s="195">
        <f t="shared" si="176"/>
        <v>0</v>
      </c>
      <c r="P37" s="408"/>
      <c r="Q37" s="195">
        <f t="shared" si="177"/>
        <v>0</v>
      </c>
      <c r="R37" s="408"/>
      <c r="S37" s="195">
        <f t="shared" si="178"/>
        <v>0</v>
      </c>
      <c r="T37" s="408" t="s">
        <v>764</v>
      </c>
      <c r="U37" s="195">
        <f t="shared" si="179"/>
        <v>0</v>
      </c>
      <c r="V37" s="408"/>
      <c r="W37" s="195">
        <f t="shared" si="180"/>
        <v>0</v>
      </c>
      <c r="X37" s="408"/>
      <c r="Y37" s="195">
        <f t="shared" ref="Y37" si="262">IF(X37="w",$G37,IF(X37="x",$G37,IF(X37="s",$G37 + 1,IF(X37="b",$G37,0))))</f>
        <v>0</v>
      </c>
      <c r="Z37" s="408"/>
      <c r="AA37" s="195">
        <f t="shared" si="182"/>
        <v>0</v>
      </c>
      <c r="AB37" s="408"/>
      <c r="AC37" s="195">
        <f t="shared" ref="AC37" si="263">IF(AB37="w",$G37,IF(AB37="x",$G37,IF(AB37="s",$G37 + 1,IF(AB37="b",$G37,0))))</f>
        <v>0</v>
      </c>
      <c r="AD37" s="408"/>
      <c r="AE37" s="195">
        <f t="shared" ref="AE37" si="264">IF(AD37="w",$G37,IF(AD37="x",$G37,IF(AD37="s",$G37 + 1,IF(AD37="b",$G37,0))))</f>
        <v>0</v>
      </c>
      <c r="AF37" s="408"/>
      <c r="AG37" s="195">
        <f t="shared" ref="AG37" si="265">IF(AF37="w",$G37,IF(AF37="x",$G37,IF(AF37="s",$G37 + 1,IF(AF37="b",$G37,0))))</f>
        <v>0</v>
      </c>
      <c r="AH37" s="408"/>
      <c r="AI37" s="195">
        <f t="shared" ref="AI37" si="266">IF(AH37="w",$G37,IF(AH37="x",$G37,IF(AH37="s",$G37 + 1,IF(AH37="b",$G37,0))))</f>
        <v>0</v>
      </c>
      <c r="AJ37" s="408"/>
      <c r="AK37" s="195">
        <f t="shared" ref="AK37" si="267">IF(AJ37="w",$G37,IF(AJ37="x",$G37,IF(AJ37="s",$G37 + 1,IF(AJ37="b",$G37,0))))</f>
        <v>0</v>
      </c>
      <c r="AL37" s="408"/>
      <c r="AM37" s="195">
        <f t="shared" ref="AM37" si="268">IF(AL37="w",$G37,IF(AL37="x",$G37,IF(AL37="s",$G37 + 1,IF(AL37="b",$G37,0))))</f>
        <v>0</v>
      </c>
      <c r="AN37" s="408"/>
      <c r="AO37" s="195">
        <f t="shared" ref="AO37" si="269">IF(AN37="w",$G37,IF(AN37="x",$G37,IF(AN37="s",$G37 + 1,IF(AN37="b",$G37,0))))</f>
        <v>0</v>
      </c>
      <c r="AP37" s="204">
        <f t="shared" si="28"/>
        <v>0</v>
      </c>
    </row>
    <row r="38" spans="1:42" x14ac:dyDescent="0.25">
      <c r="A38" s="205">
        <v>45688</v>
      </c>
      <c r="B38" s="206">
        <f t="shared" si="0"/>
        <v>45688</v>
      </c>
      <c r="C38" s="207">
        <f t="shared" si="1"/>
        <v>45688</v>
      </c>
      <c r="D38" s="271" t="s">
        <v>297</v>
      </c>
      <c r="E38" s="271" t="s">
        <v>423</v>
      </c>
      <c r="F38" s="209" t="str">
        <f>IF(NOT(ISNA(MATCH(A38,VV!$B$14:$B$26,0))),VLOOKUP(A38,VV!$B$14:$U$57,3),"n")</f>
        <v>n</v>
      </c>
      <c r="G38" s="208">
        <f>IF($F38="j",3,IF($F39="j",2,VLOOKUP(D38,VV!$T$41:$U$47,2)))</f>
        <v>2</v>
      </c>
      <c r="H38" s="408"/>
      <c r="I38" s="195">
        <f t="shared" si="173"/>
        <v>0</v>
      </c>
      <c r="J38" s="408"/>
      <c r="K38" s="195">
        <f t="shared" si="174"/>
        <v>0</v>
      </c>
      <c r="L38" s="408"/>
      <c r="M38" s="195">
        <f t="shared" si="175"/>
        <v>0</v>
      </c>
      <c r="N38" s="408"/>
      <c r="O38" s="195">
        <f t="shared" si="176"/>
        <v>0</v>
      </c>
      <c r="P38" s="408"/>
      <c r="Q38" s="195">
        <f t="shared" si="177"/>
        <v>0</v>
      </c>
      <c r="R38" s="408"/>
      <c r="S38" s="195">
        <f t="shared" si="178"/>
        <v>0</v>
      </c>
      <c r="T38" s="408"/>
      <c r="U38" s="195">
        <f t="shared" si="179"/>
        <v>0</v>
      </c>
      <c r="V38" s="408"/>
      <c r="W38" s="195">
        <f t="shared" si="180"/>
        <v>0</v>
      </c>
      <c r="X38" s="408"/>
      <c r="Y38" s="195">
        <f t="shared" ref="Y38" si="270">IF(X38="w",$G38,IF(X38="x",$G38,IF(X38="s",$G38 + 1,IF(X38="b",$G38,0))))</f>
        <v>0</v>
      </c>
      <c r="Z38" s="408"/>
      <c r="AA38" s="195">
        <f t="shared" si="182"/>
        <v>0</v>
      </c>
      <c r="AB38" s="408"/>
      <c r="AC38" s="195">
        <f t="shared" ref="AC38" si="271">IF(AB38="w",$G38,IF(AB38="x",$G38,IF(AB38="s",$G38 + 1,IF(AB38="b",$G38,0))))</f>
        <v>0</v>
      </c>
      <c r="AD38" s="408"/>
      <c r="AE38" s="195">
        <f t="shared" ref="AE38" si="272">IF(AD38="w",$G38,IF(AD38="x",$G38,IF(AD38="s",$G38 + 1,IF(AD38="b",$G38,0))))</f>
        <v>0</v>
      </c>
      <c r="AF38" s="408" t="s">
        <v>309</v>
      </c>
      <c r="AG38" s="195">
        <f t="shared" ref="AG38" si="273">IF(AF38="w",$G38,IF(AF38="x",$G38,IF(AF38="s",$G38 + 1,IF(AF38="b",$G38,0))))</f>
        <v>2</v>
      </c>
      <c r="AH38" s="408"/>
      <c r="AI38" s="195">
        <f t="shared" ref="AI38" si="274">IF(AH38="w",$G38,IF(AH38="x",$G38,IF(AH38="s",$G38 + 1,IF(AH38="b",$G38,0))))</f>
        <v>0</v>
      </c>
      <c r="AJ38" s="408"/>
      <c r="AK38" s="195">
        <f t="shared" ref="AK38" si="275">IF(AJ38="w",$G38,IF(AJ38="x",$G38,IF(AJ38="s",$G38 + 1,IF(AJ38="b",$G38,0))))</f>
        <v>0</v>
      </c>
      <c r="AL38" s="408"/>
      <c r="AM38" s="195">
        <f t="shared" ref="AM38" si="276">IF(AL38="w",$G38,IF(AL38="x",$G38,IF(AL38="s",$G38 + 1,IF(AL38="b",$G38,0))))</f>
        <v>0</v>
      </c>
      <c r="AN38" s="408"/>
      <c r="AO38" s="195">
        <f t="shared" ref="AO38" si="277">IF(AN38="w",$G38,IF(AN38="x",$G38,IF(AN38="s",$G38 + 1,IF(AN38="b",$G38,0))))</f>
        <v>0</v>
      </c>
      <c r="AP38" s="204">
        <f t="shared" si="28"/>
        <v>0</v>
      </c>
    </row>
    <row r="39" spans="1:42" x14ac:dyDescent="0.25">
      <c r="A39" s="205">
        <v>45689</v>
      </c>
      <c r="B39" s="206">
        <f t="shared" ref="B39:B102" si="278">A39</f>
        <v>45689</v>
      </c>
      <c r="C39" s="207">
        <f t="shared" ref="C39:C102" si="279">A39</f>
        <v>45689</v>
      </c>
      <c r="D39" s="271" t="s">
        <v>311</v>
      </c>
      <c r="E39" s="271" t="s">
        <v>423</v>
      </c>
      <c r="F39" s="209" t="str">
        <f>IF(NOT(ISNA(MATCH(A39,VV!$B$14:$B$26,0))),VLOOKUP(A39,VV!$B$14:$U$57,3),"n")</f>
        <v>n</v>
      </c>
      <c r="G39" s="208">
        <f>IF($F39="j",3,IF($F40="j",2,VLOOKUP(D39,VV!$T$41:$U$47,2)))</f>
        <v>3</v>
      </c>
      <c r="H39" s="408"/>
      <c r="I39" s="195">
        <f t="shared" ref="I39:I102" si="280">IF(H39="w",$G39,IF(H39="x",$G39,IF(H39="s",$G39 + 1,IF(H39="b",$G39,0))))</f>
        <v>0</v>
      </c>
      <c r="J39" s="408"/>
      <c r="K39" s="195">
        <f t="shared" ref="K39:K102" si="281">IF(J39="w",$G39,IF(J39="x",$G39,IF(J39="s",$G39 + 1,IF(J39="b",$G39,0))))</f>
        <v>0</v>
      </c>
      <c r="L39" s="408"/>
      <c r="M39" s="195">
        <f t="shared" ref="M39:M102" si="282">IF(L39="w",$G39,IF(L39="x",$G39,IF(L39="s",$G39 + 1,IF(L39="b",$G39,0))))</f>
        <v>0</v>
      </c>
      <c r="N39" s="408"/>
      <c r="O39" s="195">
        <f t="shared" ref="O39:O102" si="283">IF(N39="w",$G39,IF(N39="x",$G39,IF(N39="s",$G39 + 1,IF(N39="b",$G39,0))))</f>
        <v>0</v>
      </c>
      <c r="P39" s="408"/>
      <c r="Q39" s="195">
        <f t="shared" ref="Q39:Q102" si="284">IF(P39="w",$G39,IF(P39="x",$G39,IF(P39="s",$G39 + 1,IF(P39="b",$G39,0))))</f>
        <v>0</v>
      </c>
      <c r="R39" s="408"/>
      <c r="S39" s="195">
        <f t="shared" ref="S39:S102" si="285">IF(R39="w",$G39,IF(R39="x",$G39,IF(R39="s",$G39 + 1,IF(R39="b",$G39,0))))</f>
        <v>0</v>
      </c>
      <c r="T39" s="408"/>
      <c r="U39" s="195">
        <f t="shared" ref="U39:U102" si="286">IF(T39="w",$G39,IF(T39="x",$G39,IF(T39="s",$G39 + 1,IF(T39="b",$G39,0))))</f>
        <v>0</v>
      </c>
      <c r="V39" s="408"/>
      <c r="W39" s="195">
        <f t="shared" ref="W39:W102" si="287">IF(V39="w",$G39,IF(V39="x",$G39,IF(V39="s",$G39 + 1,IF(V39="b",$G39,0))))</f>
        <v>0</v>
      </c>
      <c r="X39" s="408"/>
      <c r="Y39" s="195">
        <f t="shared" ref="Y39:Y102" si="288">IF(X39="w",$G39,IF(X39="x",$G39,IF(X39="s",$G39 + 1,IF(X39="b",$G39,0))))</f>
        <v>0</v>
      </c>
      <c r="Z39" s="408"/>
      <c r="AA39" s="195">
        <f t="shared" ref="AA39:AA102" si="289">IF(Z39="w",$G39,IF(Z39="x",$G39,IF(Z39="s",$G39 + 1,IF(Z39="b",$G39,0))))</f>
        <v>0</v>
      </c>
      <c r="AB39" s="408"/>
      <c r="AC39" s="195">
        <f t="shared" ref="AC39:AC102" si="290">IF(AB39="w",$G39,IF(AB39="x",$G39,IF(AB39="s",$G39 + 1,IF(AB39="b",$G39,0))))</f>
        <v>0</v>
      </c>
      <c r="AD39" s="408"/>
      <c r="AE39" s="195">
        <f t="shared" ref="AE39:AE102" si="291">IF(AD39="w",$G39,IF(AD39="x",$G39,IF(AD39="s",$G39 + 1,IF(AD39="b",$G39,0))))</f>
        <v>0</v>
      </c>
      <c r="AF39" s="408" t="s">
        <v>309</v>
      </c>
      <c r="AG39" s="195">
        <f t="shared" ref="AG39:AG102" si="292">IF(AF39="w",$G39,IF(AF39="x",$G39,IF(AF39="s",$G39 + 1,IF(AF39="b",$G39,0))))</f>
        <v>3</v>
      </c>
      <c r="AH39" s="408"/>
      <c r="AI39" s="195">
        <f t="shared" ref="AI39:AI102" si="293">IF(AH39="w",$G39,IF(AH39="x",$G39,IF(AH39="s",$G39 + 1,IF(AH39="b",$G39,0))))</f>
        <v>0</v>
      </c>
      <c r="AJ39" s="408"/>
      <c r="AK39" s="195">
        <f t="shared" ref="AK39:AK102" si="294">IF(AJ39="w",$G39,IF(AJ39="x",$G39,IF(AJ39="s",$G39 + 1,IF(AJ39="b",$G39,0))))</f>
        <v>0</v>
      </c>
      <c r="AL39" s="408"/>
      <c r="AM39" s="195">
        <f t="shared" ref="AM39:AM102" si="295">IF(AL39="w",$G39,IF(AL39="x",$G39,IF(AL39="s",$G39 + 1,IF(AL39="b",$G39,0))))</f>
        <v>0</v>
      </c>
      <c r="AN39" s="408"/>
      <c r="AO39" s="195">
        <f t="shared" ref="AO39:AO102" si="296">IF(AN39="w",$G39,IF(AN39="x",$G39,IF(AN39="s",$G39 + 1,IF(AN39="b",$G39,0))))</f>
        <v>0</v>
      </c>
      <c r="AP39" s="204">
        <f t="shared" si="28"/>
        <v>0</v>
      </c>
    </row>
    <row r="40" spans="1:42" x14ac:dyDescent="0.25">
      <c r="A40" s="205">
        <v>45690</v>
      </c>
      <c r="B40" s="206">
        <f t="shared" si="278"/>
        <v>45690</v>
      </c>
      <c r="C40" s="207">
        <f t="shared" si="279"/>
        <v>45690</v>
      </c>
      <c r="D40" s="271" t="s">
        <v>312</v>
      </c>
      <c r="E40" s="271" t="s">
        <v>423</v>
      </c>
      <c r="F40" s="209" t="str">
        <f>IF(NOT(ISNA(MATCH(A40,VV!$B$14:$B$26,0))),VLOOKUP(A40,VV!$B$14:$U$57,3),"n")</f>
        <v>n</v>
      </c>
      <c r="G40" s="208">
        <f>IF($F40="j",3,IF($F41="j",2,VLOOKUP(D40,VV!$T$41:$U$47,2)))</f>
        <v>2</v>
      </c>
      <c r="H40" s="408"/>
      <c r="I40" s="195">
        <f t="shared" si="280"/>
        <v>0</v>
      </c>
      <c r="J40" s="408"/>
      <c r="K40" s="195">
        <f t="shared" si="281"/>
        <v>0</v>
      </c>
      <c r="L40" s="408"/>
      <c r="M40" s="195">
        <f t="shared" si="282"/>
        <v>0</v>
      </c>
      <c r="N40" s="408"/>
      <c r="O40" s="195">
        <f t="shared" si="283"/>
        <v>0</v>
      </c>
      <c r="P40" s="408"/>
      <c r="Q40" s="195">
        <f t="shared" si="284"/>
        <v>0</v>
      </c>
      <c r="R40" s="408"/>
      <c r="S40" s="195">
        <f t="shared" si="285"/>
        <v>0</v>
      </c>
      <c r="T40" s="408"/>
      <c r="U40" s="195">
        <f t="shared" si="286"/>
        <v>0</v>
      </c>
      <c r="V40" s="408"/>
      <c r="W40" s="195">
        <f t="shared" si="287"/>
        <v>0</v>
      </c>
      <c r="X40" s="408"/>
      <c r="Y40" s="195">
        <f t="shared" si="288"/>
        <v>0</v>
      </c>
      <c r="Z40" s="408"/>
      <c r="AA40" s="195">
        <f t="shared" si="289"/>
        <v>0</v>
      </c>
      <c r="AB40" s="408"/>
      <c r="AC40" s="195">
        <f t="shared" si="290"/>
        <v>0</v>
      </c>
      <c r="AD40" s="408"/>
      <c r="AE40" s="195">
        <f t="shared" si="291"/>
        <v>0</v>
      </c>
      <c r="AF40" s="408" t="s">
        <v>309</v>
      </c>
      <c r="AG40" s="195">
        <f t="shared" si="292"/>
        <v>2</v>
      </c>
      <c r="AH40" s="408"/>
      <c r="AI40" s="195">
        <f t="shared" si="293"/>
        <v>0</v>
      </c>
      <c r="AJ40" s="408"/>
      <c r="AK40" s="195">
        <f t="shared" si="294"/>
        <v>0</v>
      </c>
      <c r="AL40" s="408"/>
      <c r="AM40" s="195">
        <f t="shared" si="295"/>
        <v>0</v>
      </c>
      <c r="AN40" s="408"/>
      <c r="AO40" s="195">
        <f t="shared" si="296"/>
        <v>0</v>
      </c>
      <c r="AP40" s="204">
        <f t="shared" si="28"/>
        <v>0</v>
      </c>
    </row>
    <row r="41" spans="1:42" x14ac:dyDescent="0.25">
      <c r="A41" s="205">
        <v>45691</v>
      </c>
      <c r="B41" s="206">
        <f t="shared" si="278"/>
        <v>45691</v>
      </c>
      <c r="C41" s="207">
        <f t="shared" si="279"/>
        <v>45691</v>
      </c>
      <c r="D41" s="271" t="s">
        <v>293</v>
      </c>
      <c r="E41" s="271" t="s">
        <v>423</v>
      </c>
      <c r="F41" s="209" t="str">
        <f>IF(NOT(ISNA(MATCH(A41,VV!$B$14:$B$26,0))),VLOOKUP(A41,VV!$B$14:$U$57,3),"n")</f>
        <v>n</v>
      </c>
      <c r="G41" s="208">
        <f>IF($F41="j",3,IF($F42="j",2,VLOOKUP(D41,VV!$T$41:$U$47,2)))</f>
        <v>1</v>
      </c>
      <c r="H41" s="408"/>
      <c r="I41" s="195">
        <f t="shared" si="280"/>
        <v>0</v>
      </c>
      <c r="J41" s="408"/>
      <c r="K41" s="195">
        <f t="shared" si="281"/>
        <v>0</v>
      </c>
      <c r="L41" s="408"/>
      <c r="M41" s="195">
        <f t="shared" si="282"/>
        <v>0</v>
      </c>
      <c r="N41" s="408"/>
      <c r="O41" s="195">
        <f t="shared" si="283"/>
        <v>0</v>
      </c>
      <c r="P41" s="408"/>
      <c r="Q41" s="195">
        <f t="shared" si="284"/>
        <v>0</v>
      </c>
      <c r="R41" s="408"/>
      <c r="S41" s="195">
        <f t="shared" si="285"/>
        <v>0</v>
      </c>
      <c r="T41" s="408"/>
      <c r="U41" s="195">
        <f t="shared" si="286"/>
        <v>0</v>
      </c>
      <c r="V41" s="408"/>
      <c r="W41" s="195">
        <f t="shared" si="287"/>
        <v>0</v>
      </c>
      <c r="X41" s="408" t="s">
        <v>309</v>
      </c>
      <c r="Y41" s="195">
        <f t="shared" si="288"/>
        <v>1</v>
      </c>
      <c r="Z41" s="408"/>
      <c r="AA41" s="195">
        <f t="shared" si="289"/>
        <v>0</v>
      </c>
      <c r="AB41" s="408"/>
      <c r="AC41" s="195">
        <f t="shared" si="290"/>
        <v>0</v>
      </c>
      <c r="AD41" s="408"/>
      <c r="AE41" s="195">
        <f t="shared" si="291"/>
        <v>0</v>
      </c>
      <c r="AF41" s="408"/>
      <c r="AG41" s="195">
        <f t="shared" si="292"/>
        <v>0</v>
      </c>
      <c r="AH41" s="408"/>
      <c r="AI41" s="195">
        <f t="shared" si="293"/>
        <v>0</v>
      </c>
      <c r="AJ41" s="408"/>
      <c r="AK41" s="195">
        <f t="shared" si="294"/>
        <v>0</v>
      </c>
      <c r="AL41" s="408"/>
      <c r="AM41" s="195">
        <f t="shared" si="295"/>
        <v>0</v>
      </c>
      <c r="AN41" s="408"/>
      <c r="AO41" s="195">
        <f t="shared" si="296"/>
        <v>0</v>
      </c>
      <c r="AP41" s="204">
        <f t="shared" si="28"/>
        <v>0</v>
      </c>
    </row>
    <row r="42" spans="1:42" x14ac:dyDescent="0.25">
      <c r="A42" s="205">
        <v>45692</v>
      </c>
      <c r="B42" s="206">
        <f t="shared" si="278"/>
        <v>45692</v>
      </c>
      <c r="C42" s="207">
        <f t="shared" si="279"/>
        <v>45692</v>
      </c>
      <c r="D42" s="271" t="s">
        <v>294</v>
      </c>
      <c r="E42" s="271" t="s">
        <v>423</v>
      </c>
      <c r="F42" s="209" t="str">
        <f>IF(NOT(ISNA(MATCH(A42,VV!$B$14:$B$26,0))),VLOOKUP(A42,VV!$B$14:$U$57,3),"n")</f>
        <v>n</v>
      </c>
      <c r="G42" s="208">
        <f>IF($F42="j",3,IF($F43="j",2,VLOOKUP(D42,VV!$T$41:$U$47,2)))</f>
        <v>1</v>
      </c>
      <c r="H42" s="408"/>
      <c r="I42" s="195">
        <f t="shared" si="280"/>
        <v>0</v>
      </c>
      <c r="J42" s="408"/>
      <c r="K42" s="195">
        <f t="shared" si="281"/>
        <v>0</v>
      </c>
      <c r="L42" s="408"/>
      <c r="M42" s="195">
        <f t="shared" si="282"/>
        <v>0</v>
      </c>
      <c r="N42" s="408"/>
      <c r="O42" s="195">
        <f t="shared" si="283"/>
        <v>0</v>
      </c>
      <c r="P42" s="408"/>
      <c r="Q42" s="195">
        <f t="shared" si="284"/>
        <v>0</v>
      </c>
      <c r="R42" s="408"/>
      <c r="S42" s="195">
        <f t="shared" si="285"/>
        <v>0</v>
      </c>
      <c r="T42" s="408"/>
      <c r="U42" s="195">
        <f t="shared" si="286"/>
        <v>0</v>
      </c>
      <c r="V42" s="408"/>
      <c r="W42" s="195">
        <f t="shared" si="287"/>
        <v>0</v>
      </c>
      <c r="X42" s="408"/>
      <c r="Y42" s="195">
        <f t="shared" si="288"/>
        <v>0</v>
      </c>
      <c r="Z42" s="408"/>
      <c r="AA42" s="195">
        <f t="shared" si="289"/>
        <v>0</v>
      </c>
      <c r="AB42" s="408"/>
      <c r="AC42" s="195">
        <f t="shared" si="290"/>
        <v>0</v>
      </c>
      <c r="AD42" s="408"/>
      <c r="AE42" s="195">
        <f t="shared" si="291"/>
        <v>0</v>
      </c>
      <c r="AF42" s="408"/>
      <c r="AG42" s="195">
        <f t="shared" si="292"/>
        <v>0</v>
      </c>
      <c r="AH42" s="408"/>
      <c r="AI42" s="195">
        <f t="shared" si="293"/>
        <v>0</v>
      </c>
      <c r="AJ42" s="408"/>
      <c r="AK42" s="195">
        <f t="shared" si="294"/>
        <v>0</v>
      </c>
      <c r="AL42" s="408" t="s">
        <v>309</v>
      </c>
      <c r="AM42" s="195">
        <f t="shared" si="295"/>
        <v>1</v>
      </c>
      <c r="AN42" s="408"/>
      <c r="AO42" s="195">
        <f t="shared" si="296"/>
        <v>0</v>
      </c>
      <c r="AP42" s="204">
        <f t="shared" si="28"/>
        <v>0</v>
      </c>
    </row>
    <row r="43" spans="1:42" x14ac:dyDescent="0.25">
      <c r="A43" s="205">
        <v>45693</v>
      </c>
      <c r="B43" s="206">
        <f t="shared" si="278"/>
        <v>45693</v>
      </c>
      <c r="C43" s="207">
        <f t="shared" si="279"/>
        <v>45693</v>
      </c>
      <c r="D43" s="271" t="s">
        <v>295</v>
      </c>
      <c r="E43" s="271" t="s">
        <v>423</v>
      </c>
      <c r="F43" s="209" t="str">
        <f>IF(NOT(ISNA(MATCH(A43,VV!$B$14:$B$26,0))),VLOOKUP(A43,VV!$B$14:$U$57,3),"n")</f>
        <v>n</v>
      </c>
      <c r="G43" s="208">
        <f>IF($F43="j",3,IF($F44="j",2,VLOOKUP(D43,VV!$T$41:$U$47,2)))</f>
        <v>1</v>
      </c>
      <c r="H43" s="408"/>
      <c r="I43" s="195">
        <f t="shared" si="280"/>
        <v>0</v>
      </c>
      <c r="J43" s="408"/>
      <c r="K43" s="195">
        <f t="shared" si="281"/>
        <v>0</v>
      </c>
      <c r="L43" s="408"/>
      <c r="M43" s="195">
        <f t="shared" si="282"/>
        <v>0</v>
      </c>
      <c r="N43" s="408" t="s">
        <v>309</v>
      </c>
      <c r="O43" s="195">
        <f t="shared" si="283"/>
        <v>1</v>
      </c>
      <c r="P43" s="408"/>
      <c r="Q43" s="195">
        <f t="shared" si="284"/>
        <v>0</v>
      </c>
      <c r="R43" s="408"/>
      <c r="S43" s="195">
        <f t="shared" si="285"/>
        <v>0</v>
      </c>
      <c r="T43" s="408"/>
      <c r="U43" s="195">
        <f t="shared" si="286"/>
        <v>0</v>
      </c>
      <c r="V43" s="408"/>
      <c r="W43" s="195">
        <f t="shared" si="287"/>
        <v>0</v>
      </c>
      <c r="X43" s="408"/>
      <c r="Y43" s="195">
        <f t="shared" si="288"/>
        <v>0</v>
      </c>
      <c r="Z43" s="408"/>
      <c r="AA43" s="195">
        <f t="shared" si="289"/>
        <v>0</v>
      </c>
      <c r="AB43" s="408"/>
      <c r="AC43" s="195">
        <f t="shared" si="290"/>
        <v>0</v>
      </c>
      <c r="AD43" s="408"/>
      <c r="AE43" s="195">
        <f t="shared" si="291"/>
        <v>0</v>
      </c>
      <c r="AF43" s="408"/>
      <c r="AG43" s="195">
        <f t="shared" si="292"/>
        <v>0</v>
      </c>
      <c r="AH43" s="408"/>
      <c r="AI43" s="195">
        <f t="shared" si="293"/>
        <v>0</v>
      </c>
      <c r="AJ43" s="408"/>
      <c r="AK43" s="195">
        <f t="shared" si="294"/>
        <v>0</v>
      </c>
      <c r="AL43" s="408"/>
      <c r="AM43" s="195">
        <f t="shared" si="295"/>
        <v>0</v>
      </c>
      <c r="AN43" s="408"/>
      <c r="AO43" s="195">
        <f t="shared" si="296"/>
        <v>0</v>
      </c>
      <c r="AP43" s="204">
        <f t="shared" si="28"/>
        <v>0</v>
      </c>
    </row>
    <row r="44" spans="1:42" x14ac:dyDescent="0.25">
      <c r="A44" s="205">
        <v>45694</v>
      </c>
      <c r="B44" s="206">
        <f t="shared" si="278"/>
        <v>45694</v>
      </c>
      <c r="C44" s="207">
        <f t="shared" si="279"/>
        <v>45694</v>
      </c>
      <c r="D44" s="271" t="s">
        <v>296</v>
      </c>
      <c r="E44" s="271" t="s">
        <v>423</v>
      </c>
      <c r="F44" s="209" t="str">
        <f>IF(NOT(ISNA(MATCH(A44,VV!$B$14:$B$26,0))),VLOOKUP(A44,VV!$B$14:$U$57,3),"n")</f>
        <v>n</v>
      </c>
      <c r="G44" s="208">
        <f>IF($F44="j",3,IF($F45="j",2,VLOOKUP(D44,VV!$T$41:$U$47,2)))</f>
        <v>1</v>
      </c>
      <c r="H44" s="408"/>
      <c r="I44" s="195">
        <f t="shared" si="280"/>
        <v>0</v>
      </c>
      <c r="J44" s="408"/>
      <c r="K44" s="195">
        <f t="shared" si="281"/>
        <v>0</v>
      </c>
      <c r="L44" s="408"/>
      <c r="M44" s="195">
        <f t="shared" si="282"/>
        <v>0</v>
      </c>
      <c r="N44" s="408"/>
      <c r="O44" s="195">
        <f t="shared" si="283"/>
        <v>0</v>
      </c>
      <c r="P44" s="408"/>
      <c r="Q44" s="195">
        <f t="shared" si="284"/>
        <v>0</v>
      </c>
      <c r="R44" s="408"/>
      <c r="S44" s="195">
        <f t="shared" si="285"/>
        <v>0</v>
      </c>
      <c r="T44" s="408"/>
      <c r="U44" s="195">
        <f t="shared" si="286"/>
        <v>0</v>
      </c>
      <c r="V44" s="408"/>
      <c r="W44" s="195">
        <f t="shared" si="287"/>
        <v>0</v>
      </c>
      <c r="X44" s="408"/>
      <c r="Y44" s="195">
        <f t="shared" si="288"/>
        <v>0</v>
      </c>
      <c r="Z44" s="408"/>
      <c r="AA44" s="195">
        <f t="shared" si="289"/>
        <v>0</v>
      </c>
      <c r="AB44" s="408"/>
      <c r="AC44" s="195">
        <f t="shared" si="290"/>
        <v>0</v>
      </c>
      <c r="AD44" s="408"/>
      <c r="AE44" s="195">
        <f t="shared" si="291"/>
        <v>0</v>
      </c>
      <c r="AF44" s="408"/>
      <c r="AG44" s="195">
        <f t="shared" si="292"/>
        <v>0</v>
      </c>
      <c r="AH44" s="408"/>
      <c r="AI44" s="195">
        <f t="shared" si="293"/>
        <v>0</v>
      </c>
      <c r="AJ44" s="408"/>
      <c r="AK44" s="195">
        <f t="shared" si="294"/>
        <v>0</v>
      </c>
      <c r="AL44" s="408" t="s">
        <v>309</v>
      </c>
      <c r="AM44" s="195">
        <f t="shared" si="295"/>
        <v>1</v>
      </c>
      <c r="AN44" s="408"/>
      <c r="AO44" s="195">
        <f t="shared" si="296"/>
        <v>0</v>
      </c>
      <c r="AP44" s="204">
        <f t="shared" si="28"/>
        <v>0</v>
      </c>
    </row>
    <row r="45" spans="1:42" x14ac:dyDescent="0.25">
      <c r="A45" s="205">
        <v>45695</v>
      </c>
      <c r="B45" s="206">
        <f t="shared" si="278"/>
        <v>45695</v>
      </c>
      <c r="C45" s="207">
        <f t="shared" si="279"/>
        <v>45695</v>
      </c>
      <c r="D45" s="271" t="s">
        <v>297</v>
      </c>
      <c r="E45" s="271" t="s">
        <v>423</v>
      </c>
      <c r="F45" s="209" t="str">
        <f>IF(NOT(ISNA(MATCH(A45,VV!$B$14:$B$26,0))),VLOOKUP(A45,VV!$B$14:$U$57,3),"n")</f>
        <v>n</v>
      </c>
      <c r="G45" s="208">
        <f>IF($F45="j",3,IF($F46="j",2,VLOOKUP(D45,VV!$T$41:$U$47,2)))</f>
        <v>2</v>
      </c>
      <c r="H45" s="408"/>
      <c r="I45" s="195">
        <f t="shared" si="280"/>
        <v>0</v>
      </c>
      <c r="J45" s="408" t="s">
        <v>761</v>
      </c>
      <c r="K45" s="195">
        <f t="shared" si="281"/>
        <v>0</v>
      </c>
      <c r="L45" s="408"/>
      <c r="M45" s="195">
        <f t="shared" si="282"/>
        <v>0</v>
      </c>
      <c r="N45" s="408"/>
      <c r="O45" s="195">
        <f t="shared" si="283"/>
        <v>0</v>
      </c>
      <c r="P45" s="408"/>
      <c r="Q45" s="195">
        <f t="shared" si="284"/>
        <v>0</v>
      </c>
      <c r="R45" s="408" t="s">
        <v>761</v>
      </c>
      <c r="S45" s="195">
        <f t="shared" si="285"/>
        <v>0</v>
      </c>
      <c r="T45" s="408"/>
      <c r="U45" s="195">
        <f t="shared" si="286"/>
        <v>0</v>
      </c>
      <c r="V45" s="408"/>
      <c r="W45" s="195">
        <f t="shared" si="287"/>
        <v>0</v>
      </c>
      <c r="X45" s="408"/>
      <c r="Y45" s="195">
        <f t="shared" si="288"/>
        <v>0</v>
      </c>
      <c r="Z45" s="408"/>
      <c r="AA45" s="195">
        <f t="shared" si="289"/>
        <v>0</v>
      </c>
      <c r="AB45" s="408"/>
      <c r="AC45" s="195">
        <f t="shared" si="290"/>
        <v>0</v>
      </c>
      <c r="AD45" s="408"/>
      <c r="AE45" s="195">
        <f t="shared" si="291"/>
        <v>0</v>
      </c>
      <c r="AF45" s="408" t="s">
        <v>309</v>
      </c>
      <c r="AG45" s="195">
        <f t="shared" si="292"/>
        <v>2</v>
      </c>
      <c r="AH45" s="408"/>
      <c r="AI45" s="195">
        <f t="shared" si="293"/>
        <v>0</v>
      </c>
      <c r="AJ45" s="408"/>
      <c r="AK45" s="195">
        <f t="shared" si="294"/>
        <v>0</v>
      </c>
      <c r="AL45" s="408"/>
      <c r="AM45" s="195">
        <f t="shared" si="295"/>
        <v>0</v>
      </c>
      <c r="AN45" s="408" t="s">
        <v>761</v>
      </c>
      <c r="AO45" s="195">
        <f t="shared" si="296"/>
        <v>0</v>
      </c>
      <c r="AP45" s="204">
        <f t="shared" si="28"/>
        <v>0</v>
      </c>
    </row>
    <row r="46" spans="1:42" x14ac:dyDescent="0.25">
      <c r="A46" s="205">
        <v>45696</v>
      </c>
      <c r="B46" s="206">
        <f t="shared" si="278"/>
        <v>45696</v>
      </c>
      <c r="C46" s="207">
        <f t="shared" si="279"/>
        <v>45696</v>
      </c>
      <c r="D46" s="271" t="s">
        <v>311</v>
      </c>
      <c r="E46" s="271" t="s">
        <v>423</v>
      </c>
      <c r="F46" s="209" t="str">
        <f>IF(NOT(ISNA(MATCH(A46,VV!$B$14:$B$26,0))),VLOOKUP(A46,VV!$B$14:$U$57,3),"n")</f>
        <v>n</v>
      </c>
      <c r="G46" s="208">
        <f>IF($F46="j",3,IF($F47="j",2,VLOOKUP(D46,VV!$T$41:$U$47,2)))</f>
        <v>3</v>
      </c>
      <c r="H46" s="408"/>
      <c r="I46" s="195">
        <f t="shared" si="280"/>
        <v>0</v>
      </c>
      <c r="J46" s="408" t="s">
        <v>761</v>
      </c>
      <c r="K46" s="195">
        <f t="shared" si="281"/>
        <v>0</v>
      </c>
      <c r="L46" s="408"/>
      <c r="M46" s="195">
        <f t="shared" si="282"/>
        <v>0</v>
      </c>
      <c r="N46" s="408"/>
      <c r="O46" s="195">
        <f t="shared" si="283"/>
        <v>0</v>
      </c>
      <c r="P46" s="408"/>
      <c r="Q46" s="195">
        <f t="shared" si="284"/>
        <v>0</v>
      </c>
      <c r="R46" s="408" t="s">
        <v>761</v>
      </c>
      <c r="S46" s="195">
        <f t="shared" si="285"/>
        <v>0</v>
      </c>
      <c r="T46" s="408"/>
      <c r="U46" s="195">
        <f t="shared" si="286"/>
        <v>0</v>
      </c>
      <c r="V46" s="408"/>
      <c r="W46" s="195">
        <f t="shared" si="287"/>
        <v>0</v>
      </c>
      <c r="X46" s="408"/>
      <c r="Y46" s="195">
        <f t="shared" si="288"/>
        <v>0</v>
      </c>
      <c r="Z46" s="408"/>
      <c r="AA46" s="195">
        <f t="shared" si="289"/>
        <v>0</v>
      </c>
      <c r="AB46" s="408"/>
      <c r="AC46" s="195">
        <f t="shared" si="290"/>
        <v>0</v>
      </c>
      <c r="AD46" s="408"/>
      <c r="AE46" s="195">
        <f t="shared" si="291"/>
        <v>0</v>
      </c>
      <c r="AF46" s="408" t="s">
        <v>309</v>
      </c>
      <c r="AG46" s="195">
        <f t="shared" si="292"/>
        <v>3</v>
      </c>
      <c r="AH46" s="408"/>
      <c r="AI46" s="195">
        <f t="shared" si="293"/>
        <v>0</v>
      </c>
      <c r="AJ46" s="408"/>
      <c r="AK46" s="195">
        <f t="shared" si="294"/>
        <v>0</v>
      </c>
      <c r="AL46" s="408"/>
      <c r="AM46" s="195">
        <f t="shared" si="295"/>
        <v>0</v>
      </c>
      <c r="AN46" s="408" t="s">
        <v>761</v>
      </c>
      <c r="AO46" s="195">
        <f t="shared" si="296"/>
        <v>0</v>
      </c>
      <c r="AP46" s="204">
        <f t="shared" si="28"/>
        <v>0</v>
      </c>
    </row>
    <row r="47" spans="1:42" x14ac:dyDescent="0.25">
      <c r="A47" s="205">
        <v>45697</v>
      </c>
      <c r="B47" s="206">
        <f t="shared" si="278"/>
        <v>45697</v>
      </c>
      <c r="C47" s="207">
        <f t="shared" si="279"/>
        <v>45697</v>
      </c>
      <c r="D47" s="271" t="s">
        <v>312</v>
      </c>
      <c r="E47" s="271" t="s">
        <v>423</v>
      </c>
      <c r="F47" s="209" t="str">
        <f>IF(NOT(ISNA(MATCH(A47,VV!$B$14:$B$26,0))),VLOOKUP(A47,VV!$B$14:$U$57,3),"n")</f>
        <v>n</v>
      </c>
      <c r="G47" s="208">
        <f>IF($F47="j",3,IF($F48="j",2,VLOOKUP(D47,VV!$T$41:$U$47,2)))</f>
        <v>2</v>
      </c>
      <c r="H47" s="408"/>
      <c r="I47" s="195">
        <f t="shared" si="280"/>
        <v>0</v>
      </c>
      <c r="J47" s="408" t="s">
        <v>761</v>
      </c>
      <c r="K47" s="195">
        <f t="shared" si="281"/>
        <v>0</v>
      </c>
      <c r="L47" s="408"/>
      <c r="M47" s="195">
        <f t="shared" si="282"/>
        <v>0</v>
      </c>
      <c r="N47" s="408"/>
      <c r="O47" s="195">
        <f t="shared" si="283"/>
        <v>0</v>
      </c>
      <c r="P47" s="408"/>
      <c r="Q47" s="195">
        <f t="shared" si="284"/>
        <v>0</v>
      </c>
      <c r="R47" s="408" t="s">
        <v>761</v>
      </c>
      <c r="S47" s="195">
        <f t="shared" si="285"/>
        <v>0</v>
      </c>
      <c r="T47" s="408"/>
      <c r="U47" s="195">
        <f t="shared" si="286"/>
        <v>0</v>
      </c>
      <c r="V47" s="408"/>
      <c r="W47" s="195">
        <f t="shared" si="287"/>
        <v>0</v>
      </c>
      <c r="X47" s="408"/>
      <c r="Y47" s="195">
        <f t="shared" si="288"/>
        <v>0</v>
      </c>
      <c r="Z47" s="408"/>
      <c r="AA47" s="195">
        <f t="shared" si="289"/>
        <v>0</v>
      </c>
      <c r="AB47" s="408"/>
      <c r="AC47" s="195">
        <f t="shared" si="290"/>
        <v>0</v>
      </c>
      <c r="AD47" s="408"/>
      <c r="AE47" s="195">
        <f t="shared" si="291"/>
        <v>0</v>
      </c>
      <c r="AF47" s="408" t="s">
        <v>309</v>
      </c>
      <c r="AG47" s="195">
        <f t="shared" si="292"/>
        <v>2</v>
      </c>
      <c r="AH47" s="408"/>
      <c r="AI47" s="195">
        <f t="shared" si="293"/>
        <v>0</v>
      </c>
      <c r="AJ47" s="408"/>
      <c r="AK47" s="195">
        <f t="shared" si="294"/>
        <v>0</v>
      </c>
      <c r="AL47" s="408"/>
      <c r="AM47" s="195">
        <f t="shared" si="295"/>
        <v>0</v>
      </c>
      <c r="AN47" s="408" t="s">
        <v>761</v>
      </c>
      <c r="AO47" s="195">
        <f t="shared" si="296"/>
        <v>0</v>
      </c>
      <c r="AP47" s="204">
        <f t="shared" si="28"/>
        <v>0</v>
      </c>
    </row>
    <row r="48" spans="1:42" x14ac:dyDescent="0.25">
      <c r="A48" s="205">
        <v>45698</v>
      </c>
      <c r="B48" s="206">
        <f t="shared" si="278"/>
        <v>45698</v>
      </c>
      <c r="C48" s="207">
        <f t="shared" si="279"/>
        <v>45698</v>
      </c>
      <c r="D48" s="271" t="s">
        <v>293</v>
      </c>
      <c r="E48" s="271" t="s">
        <v>423</v>
      </c>
      <c r="F48" s="209" t="str">
        <f>IF(NOT(ISNA(MATCH(A48,VV!$B$14:$B$26,0))),VLOOKUP(A48,VV!$B$14:$U$57,3),"n")</f>
        <v>n</v>
      </c>
      <c r="G48" s="208">
        <f>IF($F48="j",3,IF($F49="j",2,VLOOKUP(D48,VV!$T$41:$U$47,2)))</f>
        <v>1</v>
      </c>
      <c r="H48" s="408"/>
      <c r="I48" s="195">
        <f t="shared" si="280"/>
        <v>0</v>
      </c>
      <c r="J48" s="408" t="s">
        <v>761</v>
      </c>
      <c r="K48" s="195">
        <f t="shared" si="281"/>
        <v>0</v>
      </c>
      <c r="L48" s="408"/>
      <c r="M48" s="195">
        <f t="shared" si="282"/>
        <v>0</v>
      </c>
      <c r="N48" s="408"/>
      <c r="O48" s="195">
        <f t="shared" si="283"/>
        <v>0</v>
      </c>
      <c r="P48" s="408"/>
      <c r="Q48" s="195">
        <f t="shared" si="284"/>
        <v>0</v>
      </c>
      <c r="R48" s="408" t="s">
        <v>761</v>
      </c>
      <c r="S48" s="195">
        <f t="shared" si="285"/>
        <v>0</v>
      </c>
      <c r="T48" s="408" t="s">
        <v>309</v>
      </c>
      <c r="U48" s="195">
        <f t="shared" si="286"/>
        <v>1</v>
      </c>
      <c r="V48" s="408"/>
      <c r="W48" s="195">
        <f t="shared" si="287"/>
        <v>0</v>
      </c>
      <c r="X48" s="408"/>
      <c r="Y48" s="195">
        <f t="shared" si="288"/>
        <v>0</v>
      </c>
      <c r="Z48" s="408"/>
      <c r="AA48" s="195">
        <f t="shared" si="289"/>
        <v>0</v>
      </c>
      <c r="AB48" s="408"/>
      <c r="AC48" s="195">
        <f t="shared" si="290"/>
        <v>0</v>
      </c>
      <c r="AD48" s="408"/>
      <c r="AE48" s="195">
        <f t="shared" si="291"/>
        <v>0</v>
      </c>
      <c r="AF48" s="408"/>
      <c r="AG48" s="195">
        <f t="shared" si="292"/>
        <v>0</v>
      </c>
      <c r="AH48" s="408"/>
      <c r="AI48" s="195">
        <f t="shared" si="293"/>
        <v>0</v>
      </c>
      <c r="AJ48" s="408"/>
      <c r="AK48" s="195">
        <f t="shared" si="294"/>
        <v>0</v>
      </c>
      <c r="AL48" s="408"/>
      <c r="AM48" s="195">
        <f t="shared" si="295"/>
        <v>0</v>
      </c>
      <c r="AN48" s="408" t="s">
        <v>761</v>
      </c>
      <c r="AO48" s="195">
        <f t="shared" si="296"/>
        <v>0</v>
      </c>
      <c r="AP48" s="204">
        <f t="shared" si="28"/>
        <v>0</v>
      </c>
    </row>
    <row r="49" spans="1:42" x14ac:dyDescent="0.25">
      <c r="A49" s="205">
        <v>45699</v>
      </c>
      <c r="B49" s="206">
        <f t="shared" si="278"/>
        <v>45699</v>
      </c>
      <c r="C49" s="207">
        <f t="shared" si="279"/>
        <v>45699</v>
      </c>
      <c r="D49" s="271" t="s">
        <v>294</v>
      </c>
      <c r="E49" s="271" t="s">
        <v>423</v>
      </c>
      <c r="F49" s="209" t="str">
        <f>IF(NOT(ISNA(MATCH(A49,VV!$B$14:$B$26,0))),VLOOKUP(A49,VV!$B$14:$U$57,3),"n")</f>
        <v>n</v>
      </c>
      <c r="G49" s="208">
        <f>IF($F49="j",3,IF($F50="j",2,VLOOKUP(D49,VV!$T$41:$U$47,2)))</f>
        <v>1</v>
      </c>
      <c r="H49" s="408"/>
      <c r="I49" s="195">
        <f t="shared" si="280"/>
        <v>0</v>
      </c>
      <c r="J49" s="408" t="s">
        <v>761</v>
      </c>
      <c r="K49" s="195">
        <f t="shared" si="281"/>
        <v>0</v>
      </c>
      <c r="L49" s="408"/>
      <c r="M49" s="195">
        <f t="shared" si="282"/>
        <v>0</v>
      </c>
      <c r="N49" s="408"/>
      <c r="O49" s="195">
        <f t="shared" si="283"/>
        <v>0</v>
      </c>
      <c r="P49" s="408"/>
      <c r="Q49" s="195">
        <f t="shared" si="284"/>
        <v>0</v>
      </c>
      <c r="R49" s="408" t="s">
        <v>761</v>
      </c>
      <c r="S49" s="195">
        <f t="shared" si="285"/>
        <v>0</v>
      </c>
      <c r="T49" s="408"/>
      <c r="U49" s="195">
        <f t="shared" si="286"/>
        <v>0</v>
      </c>
      <c r="V49" s="408"/>
      <c r="W49" s="195">
        <f t="shared" si="287"/>
        <v>0</v>
      </c>
      <c r="X49" s="408"/>
      <c r="Y49" s="195">
        <f t="shared" si="288"/>
        <v>0</v>
      </c>
      <c r="Z49" s="408"/>
      <c r="AA49" s="195">
        <f t="shared" si="289"/>
        <v>0</v>
      </c>
      <c r="AB49" s="408"/>
      <c r="AC49" s="195">
        <f t="shared" si="290"/>
        <v>0</v>
      </c>
      <c r="AD49" s="408"/>
      <c r="AE49" s="195">
        <f t="shared" si="291"/>
        <v>0</v>
      </c>
      <c r="AF49" s="408"/>
      <c r="AG49" s="195">
        <f t="shared" si="292"/>
        <v>0</v>
      </c>
      <c r="AH49" s="408"/>
      <c r="AI49" s="195">
        <f t="shared" si="293"/>
        <v>0</v>
      </c>
      <c r="AJ49" s="408"/>
      <c r="AK49" s="195">
        <f t="shared" si="294"/>
        <v>0</v>
      </c>
      <c r="AL49" s="408" t="s">
        <v>309</v>
      </c>
      <c r="AM49" s="195">
        <f t="shared" si="295"/>
        <v>1</v>
      </c>
      <c r="AN49" s="408" t="s">
        <v>761</v>
      </c>
      <c r="AO49" s="195">
        <f t="shared" si="296"/>
        <v>0</v>
      </c>
      <c r="AP49" s="204">
        <f t="shared" si="28"/>
        <v>0</v>
      </c>
    </row>
    <row r="50" spans="1:42" x14ac:dyDescent="0.25">
      <c r="A50" s="205">
        <v>45700</v>
      </c>
      <c r="B50" s="206">
        <f t="shared" si="278"/>
        <v>45700</v>
      </c>
      <c r="C50" s="207">
        <f t="shared" si="279"/>
        <v>45700</v>
      </c>
      <c r="D50" s="271" t="s">
        <v>295</v>
      </c>
      <c r="E50" s="271" t="s">
        <v>423</v>
      </c>
      <c r="F50" s="209" t="str">
        <f>IF(NOT(ISNA(MATCH(A50,VV!$B$14:$B$26,0))),VLOOKUP(A50,VV!$B$14:$U$57,3),"n")</f>
        <v>n</v>
      </c>
      <c r="G50" s="208">
        <f>IF($F50="j",3,IF($F51="j",2,VLOOKUP(D50,VV!$T$41:$U$47,2)))</f>
        <v>1</v>
      </c>
      <c r="H50" s="408"/>
      <c r="I50" s="195">
        <f t="shared" si="280"/>
        <v>0</v>
      </c>
      <c r="J50" s="408" t="s">
        <v>761</v>
      </c>
      <c r="K50" s="195">
        <f t="shared" si="281"/>
        <v>0</v>
      </c>
      <c r="L50" s="408"/>
      <c r="M50" s="195">
        <f t="shared" si="282"/>
        <v>0</v>
      </c>
      <c r="N50" s="408" t="s">
        <v>309</v>
      </c>
      <c r="O50" s="195">
        <f t="shared" si="283"/>
        <v>1</v>
      </c>
      <c r="P50" s="408"/>
      <c r="Q50" s="195">
        <f t="shared" si="284"/>
        <v>0</v>
      </c>
      <c r="R50" s="408" t="s">
        <v>761</v>
      </c>
      <c r="S50" s="195">
        <f t="shared" si="285"/>
        <v>0</v>
      </c>
      <c r="T50" s="408"/>
      <c r="U50" s="195">
        <f t="shared" si="286"/>
        <v>0</v>
      </c>
      <c r="V50" s="408"/>
      <c r="W50" s="195">
        <f t="shared" si="287"/>
        <v>0</v>
      </c>
      <c r="X50" s="408"/>
      <c r="Y50" s="195">
        <f t="shared" si="288"/>
        <v>0</v>
      </c>
      <c r="Z50" s="408"/>
      <c r="AA50" s="195">
        <f t="shared" si="289"/>
        <v>0</v>
      </c>
      <c r="AB50" s="408"/>
      <c r="AC50" s="195">
        <f t="shared" si="290"/>
        <v>0</v>
      </c>
      <c r="AD50" s="408"/>
      <c r="AE50" s="195">
        <f t="shared" si="291"/>
        <v>0</v>
      </c>
      <c r="AF50" s="408"/>
      <c r="AG50" s="195">
        <f t="shared" si="292"/>
        <v>0</v>
      </c>
      <c r="AH50" s="408"/>
      <c r="AI50" s="195">
        <f t="shared" si="293"/>
        <v>0</v>
      </c>
      <c r="AJ50" s="408"/>
      <c r="AK50" s="195">
        <f t="shared" si="294"/>
        <v>0</v>
      </c>
      <c r="AL50" s="408"/>
      <c r="AM50" s="195">
        <f t="shared" si="295"/>
        <v>0</v>
      </c>
      <c r="AN50" s="408" t="s">
        <v>761</v>
      </c>
      <c r="AO50" s="195">
        <f t="shared" si="296"/>
        <v>0</v>
      </c>
      <c r="AP50" s="204">
        <f t="shared" si="28"/>
        <v>0</v>
      </c>
    </row>
    <row r="51" spans="1:42" x14ac:dyDescent="0.25">
      <c r="A51" s="205">
        <v>45701</v>
      </c>
      <c r="B51" s="206">
        <f t="shared" si="278"/>
        <v>45701</v>
      </c>
      <c r="C51" s="207">
        <f t="shared" si="279"/>
        <v>45701</v>
      </c>
      <c r="D51" s="271" t="s">
        <v>296</v>
      </c>
      <c r="E51" s="271" t="s">
        <v>423</v>
      </c>
      <c r="F51" s="209" t="str">
        <f>IF(NOT(ISNA(MATCH(A51,VV!$B$14:$B$26,0))),VLOOKUP(A51,VV!$B$14:$U$57,3),"n")</f>
        <v>n</v>
      </c>
      <c r="G51" s="208">
        <f>IF($F51="j",3,IF($F52="j",2,VLOOKUP(D51,VV!$T$41:$U$47,2)))</f>
        <v>1</v>
      </c>
      <c r="H51" s="408"/>
      <c r="I51" s="195">
        <f t="shared" si="280"/>
        <v>0</v>
      </c>
      <c r="J51" s="408" t="s">
        <v>761</v>
      </c>
      <c r="K51" s="195">
        <f t="shared" si="281"/>
        <v>0</v>
      </c>
      <c r="L51" s="408"/>
      <c r="M51" s="195">
        <f t="shared" si="282"/>
        <v>0</v>
      </c>
      <c r="N51" s="408"/>
      <c r="O51" s="195">
        <f t="shared" si="283"/>
        <v>0</v>
      </c>
      <c r="P51" s="408"/>
      <c r="Q51" s="195">
        <f t="shared" si="284"/>
        <v>0</v>
      </c>
      <c r="R51" s="408" t="s">
        <v>761</v>
      </c>
      <c r="S51" s="195">
        <f t="shared" si="285"/>
        <v>0</v>
      </c>
      <c r="T51" s="408"/>
      <c r="U51" s="195">
        <f t="shared" si="286"/>
        <v>0</v>
      </c>
      <c r="V51" s="408"/>
      <c r="W51" s="195">
        <f t="shared" si="287"/>
        <v>0</v>
      </c>
      <c r="X51" s="408"/>
      <c r="Y51" s="195">
        <f t="shared" si="288"/>
        <v>0</v>
      </c>
      <c r="Z51" s="408"/>
      <c r="AA51" s="195">
        <f t="shared" si="289"/>
        <v>0</v>
      </c>
      <c r="AB51" s="408"/>
      <c r="AC51" s="195">
        <f t="shared" si="290"/>
        <v>0</v>
      </c>
      <c r="AD51" s="408"/>
      <c r="AE51" s="195">
        <f t="shared" si="291"/>
        <v>0</v>
      </c>
      <c r="AF51" s="408"/>
      <c r="AG51" s="195">
        <f t="shared" si="292"/>
        <v>0</v>
      </c>
      <c r="AH51" s="408"/>
      <c r="AI51" s="195">
        <f t="shared" si="293"/>
        <v>0</v>
      </c>
      <c r="AJ51" s="408"/>
      <c r="AK51" s="195">
        <f t="shared" si="294"/>
        <v>0</v>
      </c>
      <c r="AL51" s="408" t="s">
        <v>309</v>
      </c>
      <c r="AM51" s="195">
        <f t="shared" si="295"/>
        <v>1</v>
      </c>
      <c r="AN51" s="408" t="s">
        <v>761</v>
      </c>
      <c r="AO51" s="195">
        <f t="shared" si="296"/>
        <v>0</v>
      </c>
      <c r="AP51" s="204">
        <f t="shared" si="28"/>
        <v>0</v>
      </c>
    </row>
    <row r="52" spans="1:42" x14ac:dyDescent="0.25">
      <c r="A52" s="205">
        <v>45702</v>
      </c>
      <c r="B52" s="206">
        <f t="shared" si="278"/>
        <v>45702</v>
      </c>
      <c r="C52" s="207">
        <f t="shared" si="279"/>
        <v>45702</v>
      </c>
      <c r="D52" s="271" t="s">
        <v>297</v>
      </c>
      <c r="E52" s="271" t="s">
        <v>423</v>
      </c>
      <c r="F52" s="209" t="str">
        <f>IF(NOT(ISNA(MATCH(A52,VV!$B$14:$B$26,0))),VLOOKUP(A52,VV!$B$14:$U$57,3),"n")</f>
        <v>n</v>
      </c>
      <c r="G52" s="208">
        <f>IF($F52="j",3,IF($F53="j",2,VLOOKUP(D52,VV!$T$41:$U$47,2)))</f>
        <v>2</v>
      </c>
      <c r="H52" s="408"/>
      <c r="I52" s="195">
        <f t="shared" si="280"/>
        <v>0</v>
      </c>
      <c r="J52" s="408" t="s">
        <v>761</v>
      </c>
      <c r="K52" s="195">
        <f t="shared" si="281"/>
        <v>0</v>
      </c>
      <c r="L52" s="408"/>
      <c r="M52" s="195">
        <f t="shared" si="282"/>
        <v>0</v>
      </c>
      <c r="N52" s="408"/>
      <c r="O52" s="195">
        <f t="shared" si="283"/>
        <v>0</v>
      </c>
      <c r="P52" s="408"/>
      <c r="Q52" s="195">
        <f t="shared" si="284"/>
        <v>0</v>
      </c>
      <c r="R52" s="408" t="s">
        <v>761</v>
      </c>
      <c r="S52" s="195">
        <f t="shared" si="285"/>
        <v>0</v>
      </c>
      <c r="T52" s="408"/>
      <c r="U52" s="195">
        <f t="shared" si="286"/>
        <v>0</v>
      </c>
      <c r="V52" s="408"/>
      <c r="W52" s="195">
        <f t="shared" si="287"/>
        <v>0</v>
      </c>
      <c r="X52" s="408"/>
      <c r="Y52" s="195">
        <f t="shared" si="288"/>
        <v>0</v>
      </c>
      <c r="Z52" s="408"/>
      <c r="AA52" s="195">
        <f t="shared" si="289"/>
        <v>0</v>
      </c>
      <c r="AB52" s="408"/>
      <c r="AC52" s="195">
        <f t="shared" si="290"/>
        <v>0</v>
      </c>
      <c r="AD52" s="408"/>
      <c r="AE52" s="195">
        <f t="shared" si="291"/>
        <v>0</v>
      </c>
      <c r="AF52" s="408" t="s">
        <v>309</v>
      </c>
      <c r="AG52" s="195">
        <f t="shared" si="292"/>
        <v>2</v>
      </c>
      <c r="AH52" s="408"/>
      <c r="AI52" s="195">
        <f t="shared" si="293"/>
        <v>0</v>
      </c>
      <c r="AJ52" s="408"/>
      <c r="AK52" s="195">
        <f t="shared" si="294"/>
        <v>0</v>
      </c>
      <c r="AL52" s="408"/>
      <c r="AM52" s="195">
        <f t="shared" si="295"/>
        <v>0</v>
      </c>
      <c r="AN52" s="408" t="s">
        <v>761</v>
      </c>
      <c r="AO52" s="195">
        <f t="shared" si="296"/>
        <v>0</v>
      </c>
      <c r="AP52" s="204">
        <f t="shared" si="28"/>
        <v>0</v>
      </c>
    </row>
    <row r="53" spans="1:42" x14ac:dyDescent="0.25">
      <c r="A53" s="205">
        <v>45703</v>
      </c>
      <c r="B53" s="206">
        <f t="shared" si="278"/>
        <v>45703</v>
      </c>
      <c r="C53" s="207">
        <f t="shared" si="279"/>
        <v>45703</v>
      </c>
      <c r="D53" s="271" t="s">
        <v>311</v>
      </c>
      <c r="E53" s="271" t="s">
        <v>423</v>
      </c>
      <c r="F53" s="209" t="str">
        <f>IF(NOT(ISNA(MATCH(A53,VV!$B$14:$B$26,0))),VLOOKUP(A53,VV!$B$14:$U$57,3),"n")</f>
        <v>n</v>
      </c>
      <c r="G53" s="208">
        <f>IF($F53="j",3,IF($F54="j",2,VLOOKUP(D53,VV!$T$41:$U$47,2)))</f>
        <v>3</v>
      </c>
      <c r="H53" s="408"/>
      <c r="I53" s="195">
        <f t="shared" si="280"/>
        <v>0</v>
      </c>
      <c r="J53" s="408" t="s">
        <v>761</v>
      </c>
      <c r="K53" s="195">
        <f t="shared" si="281"/>
        <v>0</v>
      </c>
      <c r="L53" s="408"/>
      <c r="M53" s="195">
        <f t="shared" si="282"/>
        <v>0</v>
      </c>
      <c r="N53" s="408"/>
      <c r="O53" s="195">
        <f t="shared" si="283"/>
        <v>0</v>
      </c>
      <c r="P53" s="408"/>
      <c r="Q53" s="195">
        <f t="shared" si="284"/>
        <v>0</v>
      </c>
      <c r="R53" s="408" t="s">
        <v>761</v>
      </c>
      <c r="S53" s="195">
        <f t="shared" si="285"/>
        <v>0</v>
      </c>
      <c r="T53" s="408"/>
      <c r="U53" s="195">
        <f t="shared" si="286"/>
        <v>0</v>
      </c>
      <c r="V53" s="408"/>
      <c r="W53" s="195">
        <f t="shared" si="287"/>
        <v>0</v>
      </c>
      <c r="X53" s="408"/>
      <c r="Y53" s="195">
        <f t="shared" si="288"/>
        <v>0</v>
      </c>
      <c r="Z53" s="408"/>
      <c r="AA53" s="195">
        <f t="shared" si="289"/>
        <v>0</v>
      </c>
      <c r="AB53" s="408"/>
      <c r="AC53" s="195">
        <f t="shared" si="290"/>
        <v>0</v>
      </c>
      <c r="AD53" s="408"/>
      <c r="AE53" s="195">
        <f t="shared" si="291"/>
        <v>0</v>
      </c>
      <c r="AF53" s="408" t="s">
        <v>309</v>
      </c>
      <c r="AG53" s="195">
        <f t="shared" si="292"/>
        <v>3</v>
      </c>
      <c r="AH53" s="408"/>
      <c r="AI53" s="195">
        <f t="shared" si="293"/>
        <v>0</v>
      </c>
      <c r="AJ53" s="408"/>
      <c r="AK53" s="195">
        <f t="shared" si="294"/>
        <v>0</v>
      </c>
      <c r="AL53" s="408"/>
      <c r="AM53" s="195">
        <f t="shared" si="295"/>
        <v>0</v>
      </c>
      <c r="AN53" s="408" t="s">
        <v>761</v>
      </c>
      <c r="AO53" s="195">
        <f t="shared" si="296"/>
        <v>0</v>
      </c>
      <c r="AP53" s="204">
        <f t="shared" si="28"/>
        <v>0</v>
      </c>
    </row>
    <row r="54" spans="1:42" x14ac:dyDescent="0.25">
      <c r="A54" s="205">
        <v>45704</v>
      </c>
      <c r="B54" s="206">
        <f t="shared" si="278"/>
        <v>45704</v>
      </c>
      <c r="C54" s="207">
        <f t="shared" si="279"/>
        <v>45704</v>
      </c>
      <c r="D54" s="271" t="s">
        <v>312</v>
      </c>
      <c r="E54" s="271" t="s">
        <v>423</v>
      </c>
      <c r="F54" s="209" t="str">
        <f>IF(NOT(ISNA(MATCH(A54,VV!$B$14:$B$26,0))),VLOOKUP(A54,VV!$B$14:$U$57,3),"n")</f>
        <v>n</v>
      </c>
      <c r="G54" s="208">
        <f>IF($F54="j",3,IF($F55="j",2,VLOOKUP(D54,VV!$T$41:$U$47,2)))</f>
        <v>2</v>
      </c>
      <c r="H54" s="408"/>
      <c r="I54" s="195">
        <f t="shared" si="280"/>
        <v>0</v>
      </c>
      <c r="J54" s="408" t="s">
        <v>761</v>
      </c>
      <c r="K54" s="195">
        <f t="shared" si="281"/>
        <v>0</v>
      </c>
      <c r="L54" s="408"/>
      <c r="M54" s="195">
        <f t="shared" si="282"/>
        <v>0</v>
      </c>
      <c r="N54" s="408"/>
      <c r="O54" s="195">
        <f t="shared" si="283"/>
        <v>0</v>
      </c>
      <c r="P54" s="408"/>
      <c r="Q54" s="195">
        <f t="shared" si="284"/>
        <v>0</v>
      </c>
      <c r="R54" s="408" t="s">
        <v>761</v>
      </c>
      <c r="S54" s="195">
        <f t="shared" si="285"/>
        <v>0</v>
      </c>
      <c r="T54" s="408"/>
      <c r="U54" s="195">
        <f t="shared" si="286"/>
        <v>0</v>
      </c>
      <c r="V54" s="408"/>
      <c r="W54" s="195">
        <f t="shared" si="287"/>
        <v>0</v>
      </c>
      <c r="X54" s="408"/>
      <c r="Y54" s="195">
        <f t="shared" si="288"/>
        <v>0</v>
      </c>
      <c r="Z54" s="408"/>
      <c r="AA54" s="195">
        <f t="shared" si="289"/>
        <v>0</v>
      </c>
      <c r="AB54" s="408"/>
      <c r="AC54" s="195">
        <f t="shared" si="290"/>
        <v>0</v>
      </c>
      <c r="AD54" s="408"/>
      <c r="AE54" s="195">
        <f t="shared" si="291"/>
        <v>0</v>
      </c>
      <c r="AF54" s="408" t="s">
        <v>309</v>
      </c>
      <c r="AG54" s="195">
        <f t="shared" si="292"/>
        <v>2</v>
      </c>
      <c r="AH54" s="408"/>
      <c r="AI54" s="195">
        <f t="shared" si="293"/>
        <v>0</v>
      </c>
      <c r="AJ54" s="408"/>
      <c r="AK54" s="195">
        <f t="shared" si="294"/>
        <v>0</v>
      </c>
      <c r="AL54" s="408"/>
      <c r="AM54" s="195">
        <f t="shared" si="295"/>
        <v>0</v>
      </c>
      <c r="AN54" s="408" t="s">
        <v>761</v>
      </c>
      <c r="AO54" s="195">
        <f t="shared" si="296"/>
        <v>0</v>
      </c>
      <c r="AP54" s="204">
        <f t="shared" si="28"/>
        <v>0</v>
      </c>
    </row>
    <row r="55" spans="1:42" x14ac:dyDescent="0.25">
      <c r="A55" s="205">
        <v>45705</v>
      </c>
      <c r="B55" s="206">
        <f t="shared" si="278"/>
        <v>45705</v>
      </c>
      <c r="C55" s="207">
        <f t="shared" si="279"/>
        <v>45705</v>
      </c>
      <c r="D55" s="271" t="s">
        <v>293</v>
      </c>
      <c r="E55" s="271" t="s">
        <v>423</v>
      </c>
      <c r="F55" s="209" t="str">
        <f>IF(NOT(ISNA(MATCH(A55,VV!$B$14:$B$26,0))),VLOOKUP(A55,VV!$B$14:$U$57,3),"n")</f>
        <v>n</v>
      </c>
      <c r="G55" s="208">
        <f>IF($F55="j",3,IF($F56="j",2,VLOOKUP(D55,VV!$T$41:$U$47,2)))</f>
        <v>1</v>
      </c>
      <c r="H55" s="408"/>
      <c r="I55" s="195">
        <f t="shared" si="280"/>
        <v>0</v>
      </c>
      <c r="J55" s="408" t="s">
        <v>761</v>
      </c>
      <c r="K55" s="195">
        <f t="shared" si="281"/>
        <v>0</v>
      </c>
      <c r="L55" s="408"/>
      <c r="M55" s="195">
        <f t="shared" si="282"/>
        <v>0</v>
      </c>
      <c r="N55" s="408"/>
      <c r="O55" s="195">
        <f t="shared" si="283"/>
        <v>0</v>
      </c>
      <c r="P55" s="408"/>
      <c r="Q55" s="195">
        <f t="shared" si="284"/>
        <v>0</v>
      </c>
      <c r="R55" s="408" t="s">
        <v>761</v>
      </c>
      <c r="S55" s="195">
        <f t="shared" si="285"/>
        <v>0</v>
      </c>
      <c r="T55" s="408"/>
      <c r="U55" s="195">
        <f t="shared" si="286"/>
        <v>0</v>
      </c>
      <c r="V55" s="408"/>
      <c r="W55" s="195">
        <f t="shared" si="287"/>
        <v>0</v>
      </c>
      <c r="X55" s="408" t="s">
        <v>309</v>
      </c>
      <c r="Y55" s="195">
        <f t="shared" si="288"/>
        <v>1</v>
      </c>
      <c r="Z55" s="408"/>
      <c r="AA55" s="195">
        <f t="shared" si="289"/>
        <v>0</v>
      </c>
      <c r="AB55" s="408"/>
      <c r="AC55" s="195">
        <f t="shared" si="290"/>
        <v>0</v>
      </c>
      <c r="AD55" s="408"/>
      <c r="AE55" s="195">
        <f t="shared" si="291"/>
        <v>0</v>
      </c>
      <c r="AF55" s="408"/>
      <c r="AG55" s="195">
        <f t="shared" si="292"/>
        <v>0</v>
      </c>
      <c r="AH55" s="408"/>
      <c r="AI55" s="195">
        <f t="shared" si="293"/>
        <v>0</v>
      </c>
      <c r="AJ55" s="408"/>
      <c r="AK55" s="195">
        <f t="shared" si="294"/>
        <v>0</v>
      </c>
      <c r="AL55" s="408"/>
      <c r="AM55" s="195">
        <f t="shared" si="295"/>
        <v>0</v>
      </c>
      <c r="AN55" s="408" t="s">
        <v>761</v>
      </c>
      <c r="AO55" s="195">
        <f t="shared" si="296"/>
        <v>0</v>
      </c>
      <c r="AP55" s="204">
        <f t="shared" si="28"/>
        <v>0</v>
      </c>
    </row>
    <row r="56" spans="1:42" x14ac:dyDescent="0.25">
      <c r="A56" s="205">
        <v>45706</v>
      </c>
      <c r="B56" s="206">
        <f t="shared" si="278"/>
        <v>45706</v>
      </c>
      <c r="C56" s="207">
        <f t="shared" si="279"/>
        <v>45706</v>
      </c>
      <c r="D56" s="271" t="s">
        <v>294</v>
      </c>
      <c r="E56" s="271" t="s">
        <v>423</v>
      </c>
      <c r="F56" s="209" t="str">
        <f>IF(NOT(ISNA(MATCH(A56,VV!$B$14:$B$26,0))),VLOOKUP(A56,VV!$B$14:$U$57,3),"n")</f>
        <v>n</v>
      </c>
      <c r="G56" s="208">
        <f>IF($F56="j",3,IF($F57="j",2,VLOOKUP(D56,VV!$T$41:$U$47,2)))</f>
        <v>1</v>
      </c>
      <c r="H56" s="408"/>
      <c r="I56" s="195">
        <f t="shared" si="280"/>
        <v>0</v>
      </c>
      <c r="J56" s="408" t="s">
        <v>761</v>
      </c>
      <c r="K56" s="195">
        <f t="shared" si="281"/>
        <v>0</v>
      </c>
      <c r="L56" s="408"/>
      <c r="M56" s="195">
        <f t="shared" si="282"/>
        <v>0</v>
      </c>
      <c r="N56" s="408"/>
      <c r="O56" s="195">
        <f t="shared" si="283"/>
        <v>0</v>
      </c>
      <c r="P56" s="408"/>
      <c r="Q56" s="195">
        <f t="shared" si="284"/>
        <v>0</v>
      </c>
      <c r="R56" s="408" t="s">
        <v>761</v>
      </c>
      <c r="S56" s="195">
        <f t="shared" si="285"/>
        <v>0</v>
      </c>
      <c r="T56" s="408"/>
      <c r="U56" s="195">
        <f t="shared" si="286"/>
        <v>0</v>
      </c>
      <c r="V56" s="408"/>
      <c r="W56" s="195">
        <f t="shared" si="287"/>
        <v>0</v>
      </c>
      <c r="X56" s="408"/>
      <c r="Y56" s="195">
        <f t="shared" si="288"/>
        <v>0</v>
      </c>
      <c r="Z56" s="408"/>
      <c r="AA56" s="195">
        <f t="shared" si="289"/>
        <v>0</v>
      </c>
      <c r="AB56" s="408"/>
      <c r="AC56" s="195">
        <f t="shared" si="290"/>
        <v>0</v>
      </c>
      <c r="AD56" s="408"/>
      <c r="AE56" s="195">
        <f t="shared" si="291"/>
        <v>0</v>
      </c>
      <c r="AF56" s="408"/>
      <c r="AG56" s="195">
        <f t="shared" si="292"/>
        <v>0</v>
      </c>
      <c r="AH56" s="408"/>
      <c r="AI56" s="195">
        <f t="shared" si="293"/>
        <v>0</v>
      </c>
      <c r="AJ56" s="408"/>
      <c r="AK56" s="195">
        <f t="shared" si="294"/>
        <v>0</v>
      </c>
      <c r="AL56" s="408" t="s">
        <v>309</v>
      </c>
      <c r="AM56" s="195">
        <f t="shared" si="295"/>
        <v>1</v>
      </c>
      <c r="AN56" s="408" t="s">
        <v>761</v>
      </c>
      <c r="AO56" s="195">
        <f t="shared" si="296"/>
        <v>0</v>
      </c>
      <c r="AP56" s="204">
        <f t="shared" si="28"/>
        <v>0</v>
      </c>
    </row>
    <row r="57" spans="1:42" x14ac:dyDescent="0.25">
      <c r="A57" s="205">
        <v>45707</v>
      </c>
      <c r="B57" s="206">
        <f t="shared" si="278"/>
        <v>45707</v>
      </c>
      <c r="C57" s="207">
        <f t="shared" si="279"/>
        <v>45707</v>
      </c>
      <c r="D57" s="271" t="s">
        <v>295</v>
      </c>
      <c r="E57" s="271" t="s">
        <v>423</v>
      </c>
      <c r="F57" s="209" t="str">
        <f>IF(NOT(ISNA(MATCH(A57,VV!$B$14:$B$26,0))),VLOOKUP(A57,VV!$B$14:$U$57,3),"n")</f>
        <v>n</v>
      </c>
      <c r="G57" s="208">
        <f>IF($F57="j",3,IF($F58="j",2,VLOOKUP(D57,VV!$T$41:$U$47,2)))</f>
        <v>1</v>
      </c>
      <c r="H57" s="408"/>
      <c r="I57" s="195">
        <f t="shared" si="280"/>
        <v>0</v>
      </c>
      <c r="J57" s="408" t="s">
        <v>761</v>
      </c>
      <c r="K57" s="195">
        <f t="shared" si="281"/>
        <v>0</v>
      </c>
      <c r="L57" s="408"/>
      <c r="M57" s="195">
        <f t="shared" si="282"/>
        <v>0</v>
      </c>
      <c r="N57" s="408"/>
      <c r="O57" s="195">
        <f t="shared" si="283"/>
        <v>0</v>
      </c>
      <c r="P57" s="408"/>
      <c r="Q57" s="195">
        <f t="shared" si="284"/>
        <v>0</v>
      </c>
      <c r="R57" s="408" t="s">
        <v>761</v>
      </c>
      <c r="S57" s="195">
        <f t="shared" si="285"/>
        <v>0</v>
      </c>
      <c r="T57" s="408"/>
      <c r="U57" s="195">
        <f t="shared" si="286"/>
        <v>0</v>
      </c>
      <c r="V57" s="408"/>
      <c r="W57" s="195">
        <f t="shared" si="287"/>
        <v>0</v>
      </c>
      <c r="X57" s="408"/>
      <c r="Y57" s="195">
        <f t="shared" si="288"/>
        <v>0</v>
      </c>
      <c r="Z57" s="408"/>
      <c r="AA57" s="195">
        <f t="shared" si="289"/>
        <v>0</v>
      </c>
      <c r="AB57" s="408"/>
      <c r="AC57" s="195">
        <f t="shared" si="290"/>
        <v>0</v>
      </c>
      <c r="AD57" s="408"/>
      <c r="AE57" s="195">
        <f t="shared" si="291"/>
        <v>0</v>
      </c>
      <c r="AF57" s="408"/>
      <c r="AG57" s="195">
        <f t="shared" si="292"/>
        <v>0</v>
      </c>
      <c r="AH57" s="408" t="s">
        <v>309</v>
      </c>
      <c r="AI57" s="195">
        <f t="shared" si="293"/>
        <v>1</v>
      </c>
      <c r="AJ57" s="408"/>
      <c r="AK57" s="195">
        <f t="shared" si="294"/>
        <v>0</v>
      </c>
      <c r="AL57" s="408"/>
      <c r="AM57" s="195">
        <f t="shared" si="295"/>
        <v>0</v>
      </c>
      <c r="AN57" s="408" t="s">
        <v>761</v>
      </c>
      <c r="AO57" s="195">
        <f t="shared" si="296"/>
        <v>0</v>
      </c>
      <c r="AP57" s="204">
        <f t="shared" si="28"/>
        <v>0</v>
      </c>
    </row>
    <row r="58" spans="1:42" x14ac:dyDescent="0.25">
      <c r="A58" s="205">
        <v>45708</v>
      </c>
      <c r="B58" s="206">
        <f t="shared" si="278"/>
        <v>45708</v>
      </c>
      <c r="C58" s="207">
        <f t="shared" si="279"/>
        <v>45708</v>
      </c>
      <c r="D58" s="271" t="s">
        <v>296</v>
      </c>
      <c r="E58" s="271" t="s">
        <v>423</v>
      </c>
      <c r="F58" s="209" t="str">
        <f>IF(NOT(ISNA(MATCH(A58,VV!$B$14:$B$26,0))),VLOOKUP(A58,VV!$B$14:$U$57,3),"n")</f>
        <v>n</v>
      </c>
      <c r="G58" s="208">
        <f>IF($F58="j",3,IF($F59="j",2,VLOOKUP(D58,VV!$T$41:$U$47,2)))</f>
        <v>1</v>
      </c>
      <c r="H58" s="408"/>
      <c r="I58" s="195">
        <f t="shared" si="280"/>
        <v>0</v>
      </c>
      <c r="J58" s="408" t="s">
        <v>761</v>
      </c>
      <c r="K58" s="195">
        <f t="shared" si="281"/>
        <v>0</v>
      </c>
      <c r="L58" s="408"/>
      <c r="M58" s="195">
        <f t="shared" si="282"/>
        <v>0</v>
      </c>
      <c r="N58" s="408"/>
      <c r="O58" s="195">
        <f t="shared" si="283"/>
        <v>0</v>
      </c>
      <c r="P58" s="408"/>
      <c r="Q58" s="195">
        <f t="shared" si="284"/>
        <v>0</v>
      </c>
      <c r="R58" s="408" t="s">
        <v>761</v>
      </c>
      <c r="S58" s="195">
        <f t="shared" si="285"/>
        <v>0</v>
      </c>
      <c r="T58" s="408"/>
      <c r="U58" s="195">
        <f t="shared" si="286"/>
        <v>0</v>
      </c>
      <c r="V58" s="408"/>
      <c r="W58" s="195">
        <f t="shared" si="287"/>
        <v>0</v>
      </c>
      <c r="X58" s="408"/>
      <c r="Y58" s="195">
        <f t="shared" si="288"/>
        <v>0</v>
      </c>
      <c r="Z58" s="408"/>
      <c r="AA58" s="195">
        <f t="shared" si="289"/>
        <v>0</v>
      </c>
      <c r="AB58" s="408"/>
      <c r="AC58" s="195">
        <f t="shared" si="290"/>
        <v>0</v>
      </c>
      <c r="AD58" s="408"/>
      <c r="AE58" s="195">
        <f t="shared" si="291"/>
        <v>0</v>
      </c>
      <c r="AF58" s="408"/>
      <c r="AG58" s="195">
        <f t="shared" si="292"/>
        <v>0</v>
      </c>
      <c r="AH58" s="408" t="s">
        <v>309</v>
      </c>
      <c r="AI58" s="195">
        <f t="shared" si="293"/>
        <v>1</v>
      </c>
      <c r="AJ58" s="408"/>
      <c r="AK58" s="195">
        <f t="shared" si="294"/>
        <v>0</v>
      </c>
      <c r="AL58" s="408"/>
      <c r="AM58" s="195">
        <f t="shared" si="295"/>
        <v>0</v>
      </c>
      <c r="AN58" s="408" t="s">
        <v>761</v>
      </c>
      <c r="AO58" s="195">
        <f t="shared" si="296"/>
        <v>0</v>
      </c>
      <c r="AP58" s="204">
        <f t="shared" si="28"/>
        <v>0</v>
      </c>
    </row>
    <row r="59" spans="1:42" x14ac:dyDescent="0.25">
      <c r="A59" s="205">
        <v>45709</v>
      </c>
      <c r="B59" s="206">
        <f t="shared" si="278"/>
        <v>45709</v>
      </c>
      <c r="C59" s="207">
        <f t="shared" si="279"/>
        <v>45709</v>
      </c>
      <c r="D59" s="271" t="s">
        <v>297</v>
      </c>
      <c r="E59" s="271" t="s">
        <v>423</v>
      </c>
      <c r="F59" s="209" t="str">
        <f>IF(NOT(ISNA(MATCH(A59,VV!$B$14:$B$26,0))),VLOOKUP(A59,VV!$B$14:$U$57,3),"n")</f>
        <v>n</v>
      </c>
      <c r="G59" s="208">
        <f>IF($F59="j",3,IF($F60="j",2,VLOOKUP(D59,VV!$T$41:$U$47,2)))</f>
        <v>2</v>
      </c>
      <c r="H59" s="408"/>
      <c r="I59" s="195">
        <f t="shared" si="280"/>
        <v>0</v>
      </c>
      <c r="J59" s="408" t="s">
        <v>761</v>
      </c>
      <c r="K59" s="195">
        <f t="shared" si="281"/>
        <v>0</v>
      </c>
      <c r="L59" s="408"/>
      <c r="M59" s="195">
        <f t="shared" si="282"/>
        <v>0</v>
      </c>
      <c r="N59" s="408"/>
      <c r="O59" s="195">
        <f t="shared" si="283"/>
        <v>0</v>
      </c>
      <c r="P59" s="408"/>
      <c r="Q59" s="195">
        <f t="shared" si="284"/>
        <v>0</v>
      </c>
      <c r="R59" s="408" t="s">
        <v>761</v>
      </c>
      <c r="S59" s="195">
        <f t="shared" si="285"/>
        <v>0</v>
      </c>
      <c r="T59" s="408"/>
      <c r="U59" s="195">
        <f t="shared" si="286"/>
        <v>0</v>
      </c>
      <c r="V59" s="408"/>
      <c r="W59" s="195">
        <f t="shared" si="287"/>
        <v>0</v>
      </c>
      <c r="X59" s="408"/>
      <c r="Y59" s="195">
        <f t="shared" si="288"/>
        <v>0</v>
      </c>
      <c r="Z59" s="408"/>
      <c r="AA59" s="195">
        <f t="shared" si="289"/>
        <v>0</v>
      </c>
      <c r="AB59" s="408"/>
      <c r="AC59" s="195">
        <f t="shared" si="290"/>
        <v>0</v>
      </c>
      <c r="AD59" s="408"/>
      <c r="AE59" s="195">
        <f t="shared" si="291"/>
        <v>0</v>
      </c>
      <c r="AF59" s="408" t="s">
        <v>309</v>
      </c>
      <c r="AG59" s="195">
        <f t="shared" si="292"/>
        <v>2</v>
      </c>
      <c r="AH59" s="408"/>
      <c r="AI59" s="195">
        <f t="shared" si="293"/>
        <v>0</v>
      </c>
      <c r="AJ59" s="408"/>
      <c r="AK59" s="195">
        <f t="shared" si="294"/>
        <v>0</v>
      </c>
      <c r="AL59" s="408"/>
      <c r="AM59" s="195">
        <f t="shared" si="295"/>
        <v>0</v>
      </c>
      <c r="AN59" s="408" t="s">
        <v>761</v>
      </c>
      <c r="AO59" s="195">
        <f t="shared" si="296"/>
        <v>0</v>
      </c>
      <c r="AP59" s="204">
        <f t="shared" si="28"/>
        <v>0</v>
      </c>
    </row>
    <row r="60" spans="1:42" x14ac:dyDescent="0.25">
      <c r="A60" s="205">
        <v>45710</v>
      </c>
      <c r="B60" s="206">
        <f t="shared" si="278"/>
        <v>45710</v>
      </c>
      <c r="C60" s="207">
        <f t="shared" si="279"/>
        <v>45710</v>
      </c>
      <c r="D60" s="271" t="s">
        <v>311</v>
      </c>
      <c r="E60" s="271" t="s">
        <v>423</v>
      </c>
      <c r="F60" s="209" t="str">
        <f>IF(NOT(ISNA(MATCH(A60,VV!$B$14:$B$26,0))),VLOOKUP(A60,VV!$B$14:$U$57,3),"n")</f>
        <v>n</v>
      </c>
      <c r="G60" s="208">
        <f>IF($F60="j",3,IF($F61="j",2,VLOOKUP(D60,VV!$T$41:$U$47,2)))</f>
        <v>3</v>
      </c>
      <c r="H60" s="408"/>
      <c r="I60" s="195">
        <f t="shared" si="280"/>
        <v>0</v>
      </c>
      <c r="J60" s="408" t="s">
        <v>761</v>
      </c>
      <c r="K60" s="195">
        <f t="shared" si="281"/>
        <v>0</v>
      </c>
      <c r="L60" s="408"/>
      <c r="M60" s="195">
        <f t="shared" si="282"/>
        <v>0</v>
      </c>
      <c r="O60" s="195">
        <f t="shared" ref="O60:O66" si="297">IF(N76="w",$G60,IF(N76="x",$G60,IF(N76="s",$G60 + 1,IF(N76="b",$G60,0))))</f>
        <v>0</v>
      </c>
      <c r="P60" s="408"/>
      <c r="Q60" s="195">
        <f t="shared" si="284"/>
        <v>0</v>
      </c>
      <c r="R60" s="408" t="s">
        <v>761</v>
      </c>
      <c r="S60" s="195">
        <f t="shared" si="285"/>
        <v>0</v>
      </c>
      <c r="T60" s="408"/>
      <c r="U60" s="195">
        <f t="shared" si="286"/>
        <v>0</v>
      </c>
      <c r="V60" s="408"/>
      <c r="W60" s="195">
        <f t="shared" si="287"/>
        <v>0</v>
      </c>
      <c r="X60" s="408"/>
      <c r="Y60" s="195">
        <f t="shared" si="288"/>
        <v>0</v>
      </c>
      <c r="Z60" s="408"/>
      <c r="AA60" s="195">
        <f t="shared" si="289"/>
        <v>0</v>
      </c>
      <c r="AB60" s="408"/>
      <c r="AC60" s="195">
        <f t="shared" si="290"/>
        <v>0</v>
      </c>
      <c r="AD60" s="408"/>
      <c r="AE60" s="195">
        <f t="shared" si="291"/>
        <v>0</v>
      </c>
      <c r="AF60" s="408" t="s">
        <v>309</v>
      </c>
      <c r="AG60" s="195">
        <f t="shared" si="292"/>
        <v>3</v>
      </c>
      <c r="AH60" s="408"/>
      <c r="AI60" s="195">
        <f t="shared" si="293"/>
        <v>0</v>
      </c>
      <c r="AJ60" s="408"/>
      <c r="AK60" s="195">
        <f t="shared" si="294"/>
        <v>0</v>
      </c>
      <c r="AL60" s="408"/>
      <c r="AM60" s="195">
        <f t="shared" si="295"/>
        <v>0</v>
      </c>
      <c r="AN60" s="408" t="s">
        <v>761</v>
      </c>
      <c r="AO60" s="195">
        <f t="shared" si="296"/>
        <v>0</v>
      </c>
      <c r="AP60" s="204">
        <f t="shared" si="28"/>
        <v>0</v>
      </c>
    </row>
    <row r="61" spans="1:42" x14ac:dyDescent="0.25">
      <c r="A61" s="205">
        <v>45711</v>
      </c>
      <c r="B61" s="206">
        <f t="shared" si="278"/>
        <v>45711</v>
      </c>
      <c r="C61" s="207">
        <f t="shared" si="279"/>
        <v>45711</v>
      </c>
      <c r="D61" s="271" t="s">
        <v>312</v>
      </c>
      <c r="E61" s="271" t="s">
        <v>423</v>
      </c>
      <c r="F61" s="209" t="str">
        <f>IF(NOT(ISNA(MATCH(A61,VV!$B$14:$B$26,0))),VLOOKUP(A61,VV!$B$14:$U$57,3),"n")</f>
        <v>n</v>
      </c>
      <c r="G61" s="208">
        <f>IF($F61="j",3,IF($F62="j",2,VLOOKUP(D61,VV!$T$41:$U$47,2)))</f>
        <v>2</v>
      </c>
      <c r="H61" s="408"/>
      <c r="I61" s="195">
        <f t="shared" si="280"/>
        <v>0</v>
      </c>
      <c r="J61" s="408" t="s">
        <v>761</v>
      </c>
      <c r="K61" s="195">
        <f t="shared" si="281"/>
        <v>0</v>
      </c>
      <c r="L61" s="408"/>
      <c r="M61" s="195">
        <f t="shared" si="282"/>
        <v>0</v>
      </c>
      <c r="O61" s="195">
        <f t="shared" si="297"/>
        <v>0</v>
      </c>
      <c r="P61" s="408"/>
      <c r="Q61" s="195">
        <f t="shared" si="284"/>
        <v>0</v>
      </c>
      <c r="R61" s="408" t="s">
        <v>761</v>
      </c>
      <c r="S61" s="195">
        <f t="shared" si="285"/>
        <v>0</v>
      </c>
      <c r="T61" s="408"/>
      <c r="U61" s="195">
        <f t="shared" si="286"/>
        <v>0</v>
      </c>
      <c r="V61" s="408"/>
      <c r="W61" s="195">
        <f t="shared" si="287"/>
        <v>0</v>
      </c>
      <c r="X61" s="408"/>
      <c r="Y61" s="195">
        <f t="shared" si="288"/>
        <v>0</v>
      </c>
      <c r="Z61" s="408"/>
      <c r="AA61" s="195">
        <f t="shared" si="289"/>
        <v>0</v>
      </c>
      <c r="AB61" s="408"/>
      <c r="AC61" s="195">
        <f t="shared" si="290"/>
        <v>0</v>
      </c>
      <c r="AD61" s="408"/>
      <c r="AE61" s="195">
        <f t="shared" si="291"/>
        <v>0</v>
      </c>
      <c r="AF61" s="408" t="s">
        <v>309</v>
      </c>
      <c r="AG61" s="195">
        <f t="shared" si="292"/>
        <v>2</v>
      </c>
      <c r="AH61" s="408"/>
      <c r="AI61" s="195">
        <f t="shared" si="293"/>
        <v>0</v>
      </c>
      <c r="AJ61" s="408"/>
      <c r="AK61" s="195">
        <f t="shared" si="294"/>
        <v>0</v>
      </c>
      <c r="AL61" s="408"/>
      <c r="AM61" s="195">
        <f t="shared" si="295"/>
        <v>0</v>
      </c>
      <c r="AN61" s="408" t="s">
        <v>761</v>
      </c>
      <c r="AO61" s="195">
        <f t="shared" si="296"/>
        <v>0</v>
      </c>
      <c r="AP61" s="204">
        <f t="shared" si="28"/>
        <v>0</v>
      </c>
    </row>
    <row r="62" spans="1:42" x14ac:dyDescent="0.25">
      <c r="A62" s="205">
        <v>45712</v>
      </c>
      <c r="B62" s="206">
        <f t="shared" si="278"/>
        <v>45712</v>
      </c>
      <c r="C62" s="207">
        <f t="shared" si="279"/>
        <v>45712</v>
      </c>
      <c r="D62" s="271" t="s">
        <v>293</v>
      </c>
      <c r="E62" s="271" t="s">
        <v>423</v>
      </c>
      <c r="F62" s="209" t="str">
        <f>IF(NOT(ISNA(MATCH(A62,VV!$B$14:$B$26,0))),VLOOKUP(A62,VV!$B$14:$U$57,3),"n")</f>
        <v>n</v>
      </c>
      <c r="G62" s="208">
        <f>IF($F62="j",3,IF($F63="j",2,VLOOKUP(D62,VV!$T$41:$U$47,2)))</f>
        <v>1</v>
      </c>
      <c r="H62" s="408"/>
      <c r="I62" s="195">
        <f t="shared" si="280"/>
        <v>0</v>
      </c>
      <c r="J62" s="408"/>
      <c r="K62" s="195">
        <f t="shared" si="281"/>
        <v>0</v>
      </c>
      <c r="L62" s="408"/>
      <c r="M62" s="195">
        <f t="shared" si="282"/>
        <v>0</v>
      </c>
      <c r="O62" s="195">
        <f t="shared" si="297"/>
        <v>0</v>
      </c>
      <c r="P62" s="408"/>
      <c r="Q62" s="195">
        <f t="shared" si="284"/>
        <v>0</v>
      </c>
      <c r="R62" s="408" t="s">
        <v>761</v>
      </c>
      <c r="S62" s="195">
        <f t="shared" si="285"/>
        <v>0</v>
      </c>
      <c r="T62" s="408" t="s">
        <v>309</v>
      </c>
      <c r="U62" s="195">
        <f t="shared" si="286"/>
        <v>1</v>
      </c>
      <c r="V62" s="408"/>
      <c r="W62" s="195">
        <f t="shared" si="287"/>
        <v>0</v>
      </c>
      <c r="X62" s="408"/>
      <c r="Y62" s="195">
        <f t="shared" si="288"/>
        <v>0</v>
      </c>
      <c r="Z62" s="408"/>
      <c r="AA62" s="195">
        <f t="shared" si="289"/>
        <v>0</v>
      </c>
      <c r="AB62" s="408"/>
      <c r="AC62" s="195">
        <f t="shared" si="290"/>
        <v>0</v>
      </c>
      <c r="AD62" s="408"/>
      <c r="AE62" s="195">
        <f t="shared" si="291"/>
        <v>0</v>
      </c>
      <c r="AF62" s="408"/>
      <c r="AG62" s="195">
        <f t="shared" si="292"/>
        <v>0</v>
      </c>
      <c r="AH62" s="408"/>
      <c r="AI62" s="195">
        <f t="shared" si="293"/>
        <v>0</v>
      </c>
      <c r="AJ62" s="408"/>
      <c r="AK62" s="195">
        <f t="shared" si="294"/>
        <v>0</v>
      </c>
      <c r="AL62" s="408"/>
      <c r="AM62" s="195">
        <f t="shared" si="295"/>
        <v>0</v>
      </c>
      <c r="AN62" s="408" t="s">
        <v>761</v>
      </c>
      <c r="AO62" s="195">
        <f t="shared" si="296"/>
        <v>0</v>
      </c>
      <c r="AP62" s="204">
        <f t="shared" si="28"/>
        <v>0</v>
      </c>
    </row>
    <row r="63" spans="1:42" x14ac:dyDescent="0.25">
      <c r="A63" s="205">
        <v>45713</v>
      </c>
      <c r="B63" s="206">
        <f t="shared" si="278"/>
        <v>45713</v>
      </c>
      <c r="C63" s="207">
        <f t="shared" si="279"/>
        <v>45713</v>
      </c>
      <c r="D63" s="271" t="s">
        <v>294</v>
      </c>
      <c r="E63" s="271" t="s">
        <v>423</v>
      </c>
      <c r="F63" s="209" t="str">
        <f>IF(NOT(ISNA(MATCH(A63,VV!$B$14:$B$26,0))),VLOOKUP(A63,VV!$B$14:$U$57,3),"n")</f>
        <v>n</v>
      </c>
      <c r="G63" s="208">
        <f>IF($F63="j",3,IF($F64="j",2,VLOOKUP(D63,VV!$T$41:$U$47,2)))</f>
        <v>1</v>
      </c>
      <c r="H63" s="408"/>
      <c r="I63" s="195">
        <f t="shared" si="280"/>
        <v>0</v>
      </c>
      <c r="J63" s="408" t="s">
        <v>764</v>
      </c>
      <c r="K63" s="195">
        <f t="shared" si="281"/>
        <v>0</v>
      </c>
      <c r="L63" s="408"/>
      <c r="M63" s="195">
        <f t="shared" si="282"/>
        <v>0</v>
      </c>
      <c r="O63" s="195">
        <f t="shared" si="297"/>
        <v>0</v>
      </c>
      <c r="P63" s="408"/>
      <c r="Q63" s="195">
        <f t="shared" si="284"/>
        <v>0</v>
      </c>
      <c r="R63" s="408" t="s">
        <v>761</v>
      </c>
      <c r="S63" s="195">
        <f t="shared" si="285"/>
        <v>0</v>
      </c>
      <c r="T63" s="408"/>
      <c r="U63" s="195">
        <f t="shared" si="286"/>
        <v>0</v>
      </c>
      <c r="V63" s="408"/>
      <c r="W63" s="195">
        <f t="shared" si="287"/>
        <v>0</v>
      </c>
      <c r="X63" s="408"/>
      <c r="Y63" s="195">
        <f t="shared" si="288"/>
        <v>0</v>
      </c>
      <c r="Z63" s="408"/>
      <c r="AA63" s="195">
        <f t="shared" si="289"/>
        <v>0</v>
      </c>
      <c r="AB63" s="408"/>
      <c r="AC63" s="195">
        <f t="shared" si="290"/>
        <v>0</v>
      </c>
      <c r="AD63" s="408"/>
      <c r="AE63" s="195">
        <f t="shared" si="291"/>
        <v>0</v>
      </c>
      <c r="AF63" s="408"/>
      <c r="AG63" s="195">
        <f t="shared" si="292"/>
        <v>0</v>
      </c>
      <c r="AH63" s="408" t="s">
        <v>309</v>
      </c>
      <c r="AI63" s="195">
        <f t="shared" si="293"/>
        <v>1</v>
      </c>
      <c r="AJ63" s="408"/>
      <c r="AK63" s="195">
        <f t="shared" si="294"/>
        <v>0</v>
      </c>
      <c r="AL63" s="408"/>
      <c r="AM63" s="195">
        <f t="shared" si="295"/>
        <v>0</v>
      </c>
      <c r="AN63" s="408" t="s">
        <v>761</v>
      </c>
      <c r="AO63" s="195">
        <f t="shared" si="296"/>
        <v>0</v>
      </c>
      <c r="AP63" s="204">
        <f t="shared" si="28"/>
        <v>0</v>
      </c>
    </row>
    <row r="64" spans="1:42" x14ac:dyDescent="0.25">
      <c r="A64" s="205">
        <v>45714</v>
      </c>
      <c r="B64" s="206">
        <f t="shared" si="278"/>
        <v>45714</v>
      </c>
      <c r="C64" s="207">
        <f t="shared" si="279"/>
        <v>45714</v>
      </c>
      <c r="D64" s="271" t="s">
        <v>295</v>
      </c>
      <c r="E64" s="271" t="s">
        <v>423</v>
      </c>
      <c r="F64" s="209" t="str">
        <f>IF(NOT(ISNA(MATCH(A64,VV!$B$14:$B$26,0))),VLOOKUP(A64,VV!$B$14:$U$57,3),"n")</f>
        <v>n</v>
      </c>
      <c r="G64" s="208">
        <f>IF($F64="j",3,IF($F65="j",2,VLOOKUP(D64,VV!$T$41:$U$47,2)))</f>
        <v>1</v>
      </c>
      <c r="H64" s="408"/>
      <c r="I64" s="195">
        <f t="shared" si="280"/>
        <v>0</v>
      </c>
      <c r="J64" s="408" t="s">
        <v>764</v>
      </c>
      <c r="K64" s="195">
        <f t="shared" si="281"/>
        <v>0</v>
      </c>
      <c r="L64" s="408"/>
      <c r="M64" s="195">
        <f t="shared" si="282"/>
        <v>0</v>
      </c>
      <c r="O64" s="195">
        <f t="shared" si="297"/>
        <v>0</v>
      </c>
      <c r="P64" s="408"/>
      <c r="Q64" s="195">
        <f t="shared" si="284"/>
        <v>0</v>
      </c>
      <c r="R64" s="408" t="s">
        <v>761</v>
      </c>
      <c r="S64" s="195">
        <f t="shared" si="285"/>
        <v>0</v>
      </c>
      <c r="T64" s="408"/>
      <c r="U64" s="195">
        <f t="shared" si="286"/>
        <v>0</v>
      </c>
      <c r="V64" s="408"/>
      <c r="W64" s="195">
        <f t="shared" si="287"/>
        <v>0</v>
      </c>
      <c r="X64" s="408"/>
      <c r="Y64" s="195">
        <f t="shared" si="288"/>
        <v>0</v>
      </c>
      <c r="Z64" s="408"/>
      <c r="AA64" s="195">
        <f t="shared" si="289"/>
        <v>0</v>
      </c>
      <c r="AB64" s="408"/>
      <c r="AC64" s="195">
        <f t="shared" si="290"/>
        <v>0</v>
      </c>
      <c r="AD64" s="408"/>
      <c r="AE64" s="195">
        <f t="shared" si="291"/>
        <v>0</v>
      </c>
      <c r="AF64" s="408"/>
      <c r="AG64" s="195">
        <f t="shared" si="292"/>
        <v>0</v>
      </c>
      <c r="AH64" s="408" t="s">
        <v>309</v>
      </c>
      <c r="AI64" s="195">
        <f t="shared" si="293"/>
        <v>1</v>
      </c>
      <c r="AJ64" s="408"/>
      <c r="AK64" s="195">
        <f t="shared" si="294"/>
        <v>0</v>
      </c>
      <c r="AL64" s="408"/>
      <c r="AM64" s="195">
        <f t="shared" si="295"/>
        <v>0</v>
      </c>
      <c r="AN64" s="408" t="s">
        <v>761</v>
      </c>
      <c r="AO64" s="195">
        <f t="shared" si="296"/>
        <v>0</v>
      </c>
      <c r="AP64" s="204">
        <f t="shared" si="28"/>
        <v>0</v>
      </c>
    </row>
    <row r="65" spans="1:42" x14ac:dyDescent="0.25">
      <c r="A65" s="205">
        <v>45715</v>
      </c>
      <c r="B65" s="206">
        <f t="shared" si="278"/>
        <v>45715</v>
      </c>
      <c r="C65" s="207">
        <f t="shared" si="279"/>
        <v>45715</v>
      </c>
      <c r="D65" s="271" t="s">
        <v>296</v>
      </c>
      <c r="E65" s="271" t="s">
        <v>423</v>
      </c>
      <c r="F65" s="209" t="str">
        <f>IF(NOT(ISNA(MATCH(A65,VV!$B$14:$B$26,0))),VLOOKUP(A65,VV!$B$14:$U$57,3),"n")</f>
        <v>n</v>
      </c>
      <c r="G65" s="208">
        <f>IF($F65="j",3,IF($F66="j",2,VLOOKUP(D65,VV!$T$41:$U$47,2)))</f>
        <v>1</v>
      </c>
      <c r="H65" s="408"/>
      <c r="I65" s="195">
        <f t="shared" si="280"/>
        <v>0</v>
      </c>
      <c r="J65" s="408"/>
      <c r="K65" s="195">
        <f t="shared" si="281"/>
        <v>0</v>
      </c>
      <c r="L65" s="408"/>
      <c r="M65" s="195">
        <f t="shared" si="282"/>
        <v>0</v>
      </c>
      <c r="O65" s="195">
        <f t="shared" si="297"/>
        <v>0</v>
      </c>
      <c r="P65" s="408"/>
      <c r="Q65" s="195">
        <f t="shared" si="284"/>
        <v>0</v>
      </c>
      <c r="R65" s="408" t="s">
        <v>761</v>
      </c>
      <c r="S65" s="195">
        <f t="shared" si="285"/>
        <v>0</v>
      </c>
      <c r="T65" s="408" t="s">
        <v>764</v>
      </c>
      <c r="U65" s="195">
        <f t="shared" si="286"/>
        <v>0</v>
      </c>
      <c r="V65" s="408" t="s">
        <v>309</v>
      </c>
      <c r="W65" s="195">
        <f t="shared" si="287"/>
        <v>1</v>
      </c>
      <c r="X65" s="408"/>
      <c r="Y65" s="195">
        <f t="shared" si="288"/>
        <v>0</v>
      </c>
      <c r="Z65" s="408"/>
      <c r="AA65" s="195">
        <f t="shared" si="289"/>
        <v>0</v>
      </c>
      <c r="AB65" s="408"/>
      <c r="AC65" s="195">
        <f t="shared" si="290"/>
        <v>0</v>
      </c>
      <c r="AD65" s="408"/>
      <c r="AE65" s="195">
        <f t="shared" si="291"/>
        <v>0</v>
      </c>
      <c r="AF65" s="408"/>
      <c r="AG65" s="195">
        <f t="shared" si="292"/>
        <v>0</v>
      </c>
      <c r="AH65" s="408"/>
      <c r="AI65" s="195">
        <f t="shared" si="293"/>
        <v>0</v>
      </c>
      <c r="AJ65" s="408"/>
      <c r="AK65" s="195">
        <f t="shared" si="294"/>
        <v>0</v>
      </c>
      <c r="AL65" s="408"/>
      <c r="AM65" s="195">
        <f t="shared" si="295"/>
        <v>0</v>
      </c>
      <c r="AN65" s="408" t="s">
        <v>761</v>
      </c>
      <c r="AO65" s="195">
        <f t="shared" si="296"/>
        <v>0</v>
      </c>
      <c r="AP65" s="204">
        <f t="shared" si="28"/>
        <v>0</v>
      </c>
    </row>
    <row r="66" spans="1:42" x14ac:dyDescent="0.25">
      <c r="A66" s="205">
        <v>45716</v>
      </c>
      <c r="B66" s="206">
        <f t="shared" si="278"/>
        <v>45716</v>
      </c>
      <c r="C66" s="207">
        <f t="shared" si="279"/>
        <v>45716</v>
      </c>
      <c r="D66" s="271" t="s">
        <v>297</v>
      </c>
      <c r="E66" s="271" t="s">
        <v>423</v>
      </c>
      <c r="F66" s="209" t="str">
        <f>IF(NOT(ISNA(MATCH(A66,VV!$B$14:$B$26,0))),VLOOKUP(A66,VV!$B$14:$U$57,3),"n")</f>
        <v>n</v>
      </c>
      <c r="G66" s="208">
        <f>IF($F66="j",3,IF($F67="j",2,VLOOKUP(D66,VV!$T$41:$U$47,2)))</f>
        <v>2</v>
      </c>
      <c r="H66" s="408"/>
      <c r="I66" s="195">
        <f t="shared" si="280"/>
        <v>0</v>
      </c>
      <c r="J66" s="408"/>
      <c r="K66" s="195">
        <f t="shared" si="281"/>
        <v>0</v>
      </c>
      <c r="L66" s="408"/>
      <c r="M66" s="195">
        <f t="shared" si="282"/>
        <v>0</v>
      </c>
      <c r="O66" s="195">
        <f t="shared" si="297"/>
        <v>0</v>
      </c>
      <c r="P66" s="408"/>
      <c r="Q66" s="195">
        <f t="shared" si="284"/>
        <v>0</v>
      </c>
      <c r="R66" s="408" t="s">
        <v>761</v>
      </c>
      <c r="S66" s="195">
        <f t="shared" si="285"/>
        <v>0</v>
      </c>
      <c r="T66" s="408" t="s">
        <v>764</v>
      </c>
      <c r="U66" s="195">
        <f>IF(T66="w",$G66,IF(T66="x",$G66,IF(T66="s",$G66 + 1,IF(T66="b",$G66,0))))</f>
        <v>0</v>
      </c>
      <c r="V66" s="408"/>
      <c r="W66" s="195">
        <f t="shared" si="287"/>
        <v>0</v>
      </c>
      <c r="X66" s="408"/>
      <c r="Y66" s="195">
        <f t="shared" si="288"/>
        <v>0</v>
      </c>
      <c r="Z66" s="408"/>
      <c r="AA66" s="195">
        <f t="shared" si="289"/>
        <v>0</v>
      </c>
      <c r="AB66" s="408"/>
      <c r="AC66" s="195">
        <f t="shared" si="290"/>
        <v>0</v>
      </c>
      <c r="AD66" s="408"/>
      <c r="AE66" s="195">
        <f t="shared" si="291"/>
        <v>0</v>
      </c>
      <c r="AF66" s="408" t="s">
        <v>309</v>
      </c>
      <c r="AG66" s="195">
        <f t="shared" si="292"/>
        <v>2</v>
      </c>
      <c r="AH66" s="408"/>
      <c r="AI66" s="195">
        <f t="shared" si="293"/>
        <v>0</v>
      </c>
      <c r="AJ66" s="408"/>
      <c r="AK66" s="195">
        <f t="shared" si="294"/>
        <v>0</v>
      </c>
      <c r="AL66" s="408"/>
      <c r="AM66" s="195">
        <f t="shared" si="295"/>
        <v>0</v>
      </c>
      <c r="AN66" s="408" t="s">
        <v>761</v>
      </c>
      <c r="AO66" s="195">
        <f t="shared" si="296"/>
        <v>0</v>
      </c>
      <c r="AP66" s="204">
        <f t="shared" si="28"/>
        <v>0</v>
      </c>
    </row>
    <row r="67" spans="1:42" x14ac:dyDescent="0.25">
      <c r="A67" s="205">
        <v>45717</v>
      </c>
      <c r="B67" s="206">
        <f t="shared" si="278"/>
        <v>45717</v>
      </c>
      <c r="C67" s="207">
        <f t="shared" si="279"/>
        <v>45717</v>
      </c>
      <c r="D67" s="271" t="s">
        <v>311</v>
      </c>
      <c r="E67" s="271" t="s">
        <v>423</v>
      </c>
      <c r="F67" s="209" t="str">
        <f>IF(NOT(ISNA(MATCH(A67,VV!$B$14:$B$26,0))),VLOOKUP(A67,VV!$B$14:$U$57,3),"n")</f>
        <v>n</v>
      </c>
      <c r="G67" s="208">
        <f>IF($F67="j",3,IF($F68="j",2,VLOOKUP(D67,VV!$T$41:$U$47,2)))</f>
        <v>3</v>
      </c>
      <c r="H67" s="408"/>
      <c r="I67" s="195">
        <f t="shared" si="280"/>
        <v>0</v>
      </c>
      <c r="J67" s="408"/>
      <c r="K67" s="195">
        <f t="shared" si="281"/>
        <v>0</v>
      </c>
      <c r="L67" s="408"/>
      <c r="M67" s="195">
        <f t="shared" si="282"/>
        <v>0</v>
      </c>
      <c r="N67" s="408" t="s">
        <v>83</v>
      </c>
      <c r="O67" s="195">
        <f>IF(N67="w",$G67,IF(N67="x",$G67,IF(N67="s",$G67 + 1,IF(N67="b",$G67,0))))</f>
        <v>0</v>
      </c>
      <c r="P67" s="408"/>
      <c r="Q67" s="195">
        <f t="shared" si="284"/>
        <v>0</v>
      </c>
      <c r="R67" s="408" t="s">
        <v>761</v>
      </c>
      <c r="S67" s="195">
        <f t="shared" si="285"/>
        <v>0</v>
      </c>
      <c r="T67" s="408"/>
      <c r="U67" s="195">
        <f>IF(T67="w",$G67,IF(T67="x",$G67,IF(T67="s",$G67 + 1,IF(T67="b",$G67,0))))</f>
        <v>0</v>
      </c>
      <c r="V67" s="408"/>
      <c r="W67" s="195">
        <f t="shared" si="287"/>
        <v>0</v>
      </c>
      <c r="X67" s="408"/>
      <c r="Y67" s="195">
        <f t="shared" si="288"/>
        <v>0</v>
      </c>
      <c r="Z67" s="408"/>
      <c r="AA67" s="195">
        <f t="shared" si="289"/>
        <v>0</v>
      </c>
      <c r="AB67" s="408"/>
      <c r="AC67" s="195">
        <f t="shared" si="290"/>
        <v>0</v>
      </c>
      <c r="AD67" s="408"/>
      <c r="AE67" s="195">
        <f t="shared" si="291"/>
        <v>0</v>
      </c>
      <c r="AF67" s="408" t="s">
        <v>309</v>
      </c>
      <c r="AG67" s="195">
        <f t="shared" si="292"/>
        <v>3</v>
      </c>
      <c r="AH67" s="408"/>
      <c r="AI67" s="195">
        <f t="shared" si="293"/>
        <v>0</v>
      </c>
      <c r="AJ67" s="408"/>
      <c r="AK67" s="195">
        <f t="shared" si="294"/>
        <v>0</v>
      </c>
      <c r="AL67" s="408"/>
      <c r="AM67" s="195">
        <f t="shared" si="295"/>
        <v>0</v>
      </c>
      <c r="AN67" s="408" t="s">
        <v>761</v>
      </c>
      <c r="AO67" s="195">
        <f t="shared" si="296"/>
        <v>0</v>
      </c>
      <c r="AP67" s="204">
        <f t="shared" si="28"/>
        <v>0</v>
      </c>
    </row>
    <row r="68" spans="1:42" x14ac:dyDescent="0.25">
      <c r="A68" s="205">
        <v>45718</v>
      </c>
      <c r="B68" s="206">
        <f t="shared" si="278"/>
        <v>45718</v>
      </c>
      <c r="C68" s="207">
        <f t="shared" si="279"/>
        <v>45718</v>
      </c>
      <c r="D68" s="271" t="s">
        <v>312</v>
      </c>
      <c r="E68" s="271" t="s">
        <v>423</v>
      </c>
      <c r="F68" s="209" t="str">
        <f>IF(NOT(ISNA(MATCH(A68,VV!$B$14:$B$26,0))),VLOOKUP(A68,VV!$B$14:$U$57,3),"n")</f>
        <v>n</v>
      </c>
      <c r="G68" s="208">
        <f>IF($F68="j",3,IF($F69="j",2,VLOOKUP(D68,VV!$T$41:$U$47,2)))</f>
        <v>2</v>
      </c>
      <c r="H68" s="408"/>
      <c r="I68" s="195">
        <f t="shared" si="280"/>
        <v>0</v>
      </c>
      <c r="J68" s="408"/>
      <c r="K68" s="195">
        <f t="shared" si="281"/>
        <v>0</v>
      </c>
      <c r="L68" s="408"/>
      <c r="M68" s="195">
        <f t="shared" si="282"/>
        <v>0</v>
      </c>
      <c r="N68" s="408" t="s">
        <v>83</v>
      </c>
      <c r="O68" s="195">
        <f t="shared" ref="O68:O82" si="298">IF(N68="w",$G68,IF(N68="x",$G68,IF(N68="s",$G68 + 1,IF(N68="b",$G68,0))))</f>
        <v>0</v>
      </c>
      <c r="P68" s="408"/>
      <c r="Q68" s="195">
        <f t="shared" si="284"/>
        <v>0</v>
      </c>
      <c r="R68" s="408" t="s">
        <v>761</v>
      </c>
      <c r="S68" s="195">
        <f t="shared" si="285"/>
        <v>0</v>
      </c>
      <c r="T68" s="408"/>
      <c r="U68" s="195">
        <f t="shared" si="286"/>
        <v>0</v>
      </c>
      <c r="V68" s="408"/>
      <c r="W68" s="195">
        <f t="shared" si="287"/>
        <v>0</v>
      </c>
      <c r="X68" s="408"/>
      <c r="Y68" s="195">
        <f t="shared" si="288"/>
        <v>0</v>
      </c>
      <c r="Z68" s="408"/>
      <c r="AA68" s="195">
        <f t="shared" si="289"/>
        <v>0</v>
      </c>
      <c r="AB68" s="408"/>
      <c r="AC68" s="195">
        <f t="shared" si="290"/>
        <v>0</v>
      </c>
      <c r="AD68" s="408"/>
      <c r="AE68" s="195">
        <f t="shared" si="291"/>
        <v>0</v>
      </c>
      <c r="AF68" s="408" t="s">
        <v>309</v>
      </c>
      <c r="AG68" s="195">
        <f t="shared" si="292"/>
        <v>2</v>
      </c>
      <c r="AH68" s="408"/>
      <c r="AI68" s="195">
        <f t="shared" si="293"/>
        <v>0</v>
      </c>
      <c r="AJ68" s="408"/>
      <c r="AK68" s="195">
        <f t="shared" si="294"/>
        <v>0</v>
      </c>
      <c r="AL68" s="408"/>
      <c r="AM68" s="195">
        <f t="shared" si="295"/>
        <v>0</v>
      </c>
      <c r="AN68" s="408" t="s">
        <v>761</v>
      </c>
      <c r="AO68" s="195">
        <f t="shared" si="296"/>
        <v>0</v>
      </c>
      <c r="AP68" s="204">
        <f t="shared" si="28"/>
        <v>0</v>
      </c>
    </row>
    <row r="69" spans="1:42" x14ac:dyDescent="0.25">
      <c r="A69" s="205">
        <v>45719</v>
      </c>
      <c r="B69" s="206">
        <f t="shared" si="278"/>
        <v>45719</v>
      </c>
      <c r="C69" s="207">
        <f t="shared" si="279"/>
        <v>45719</v>
      </c>
      <c r="D69" s="271" t="s">
        <v>293</v>
      </c>
      <c r="E69" s="271" t="s">
        <v>423</v>
      </c>
      <c r="F69" s="209" t="str">
        <f>IF(NOT(ISNA(MATCH(A69,VV!$B$14:$B$26,0))),VLOOKUP(A69,VV!$B$14:$U$57,3),"n")</f>
        <v>n</v>
      </c>
      <c r="G69" s="208">
        <f>IF($F69="j",3,IF($F70="j",2,VLOOKUP(D69,VV!$T$41:$U$47,2)))</f>
        <v>1</v>
      </c>
      <c r="H69" s="408"/>
      <c r="I69" s="195">
        <f t="shared" si="280"/>
        <v>0</v>
      </c>
      <c r="J69" s="408"/>
      <c r="K69" s="195">
        <f t="shared" si="281"/>
        <v>0</v>
      </c>
      <c r="L69" s="408"/>
      <c r="M69" s="195">
        <f t="shared" si="282"/>
        <v>0</v>
      </c>
      <c r="N69" s="408" t="s">
        <v>83</v>
      </c>
      <c r="O69" s="195">
        <f t="shared" si="298"/>
        <v>0</v>
      </c>
      <c r="P69" s="408"/>
      <c r="Q69" s="195">
        <f t="shared" si="284"/>
        <v>0</v>
      </c>
      <c r="R69" s="408" t="s">
        <v>761</v>
      </c>
      <c r="S69" s="195">
        <f t="shared" si="285"/>
        <v>0</v>
      </c>
      <c r="T69" s="408"/>
      <c r="U69" s="195">
        <f t="shared" si="286"/>
        <v>0</v>
      </c>
      <c r="V69" s="408"/>
      <c r="W69" s="195">
        <f t="shared" si="287"/>
        <v>0</v>
      </c>
      <c r="X69" s="408" t="s">
        <v>309</v>
      </c>
      <c r="Y69" s="195">
        <f t="shared" si="288"/>
        <v>1</v>
      </c>
      <c r="Z69" s="408"/>
      <c r="AA69" s="195">
        <f t="shared" si="289"/>
        <v>0</v>
      </c>
      <c r="AB69" s="408"/>
      <c r="AC69" s="195">
        <f t="shared" si="290"/>
        <v>0</v>
      </c>
      <c r="AD69" s="408"/>
      <c r="AE69" s="195">
        <f t="shared" si="291"/>
        <v>0</v>
      </c>
      <c r="AF69" s="408"/>
      <c r="AG69" s="195">
        <f t="shared" si="292"/>
        <v>0</v>
      </c>
      <c r="AH69" s="408"/>
      <c r="AI69" s="195">
        <f t="shared" si="293"/>
        <v>0</v>
      </c>
      <c r="AJ69" s="408"/>
      <c r="AK69" s="195">
        <f t="shared" si="294"/>
        <v>0</v>
      </c>
      <c r="AL69" s="408"/>
      <c r="AM69" s="195">
        <f t="shared" si="295"/>
        <v>0</v>
      </c>
      <c r="AN69" s="408" t="s">
        <v>761</v>
      </c>
      <c r="AO69" s="195">
        <f t="shared" si="296"/>
        <v>0</v>
      </c>
      <c r="AP69" s="204">
        <f t="shared" si="28"/>
        <v>0</v>
      </c>
    </row>
    <row r="70" spans="1:42" x14ac:dyDescent="0.25">
      <c r="A70" s="205">
        <v>45720</v>
      </c>
      <c r="B70" s="206">
        <f t="shared" si="278"/>
        <v>45720</v>
      </c>
      <c r="C70" s="207">
        <f t="shared" si="279"/>
        <v>45720</v>
      </c>
      <c r="D70" s="271" t="s">
        <v>294</v>
      </c>
      <c r="E70" s="271" t="s">
        <v>423</v>
      </c>
      <c r="F70" s="209" t="str">
        <f>IF(NOT(ISNA(MATCH(A70,VV!$B$14:$B$26,0))),VLOOKUP(A70,VV!$B$14:$U$57,3),"n")</f>
        <v>n</v>
      </c>
      <c r="G70" s="208">
        <f>IF($F70="j",3,IF($F71="j",2,VLOOKUP(D70,VV!$T$41:$U$47,2)))</f>
        <v>1</v>
      </c>
      <c r="H70" s="408"/>
      <c r="I70" s="195">
        <f t="shared" si="280"/>
        <v>0</v>
      </c>
      <c r="J70" s="408"/>
      <c r="K70" s="195">
        <f t="shared" si="281"/>
        <v>0</v>
      </c>
      <c r="L70" s="408"/>
      <c r="M70" s="195">
        <f t="shared" si="282"/>
        <v>0</v>
      </c>
      <c r="N70" s="408" t="s">
        <v>83</v>
      </c>
      <c r="O70" s="195">
        <f t="shared" si="298"/>
        <v>0</v>
      </c>
      <c r="P70" s="408"/>
      <c r="Q70" s="195">
        <f t="shared" si="284"/>
        <v>0</v>
      </c>
      <c r="R70" s="408" t="s">
        <v>761</v>
      </c>
      <c r="S70" s="195">
        <f t="shared" si="285"/>
        <v>0</v>
      </c>
      <c r="T70" s="408"/>
      <c r="U70" s="195">
        <f t="shared" si="286"/>
        <v>0</v>
      </c>
      <c r="V70" s="408"/>
      <c r="W70" s="195">
        <f t="shared" si="287"/>
        <v>0</v>
      </c>
      <c r="X70" s="408"/>
      <c r="Y70" s="195">
        <f t="shared" si="288"/>
        <v>0</v>
      </c>
      <c r="Z70" s="408"/>
      <c r="AA70" s="195">
        <f t="shared" si="289"/>
        <v>0</v>
      </c>
      <c r="AB70" s="408"/>
      <c r="AC70" s="195">
        <f t="shared" si="290"/>
        <v>0</v>
      </c>
      <c r="AD70" s="408"/>
      <c r="AE70" s="195">
        <f t="shared" si="291"/>
        <v>0</v>
      </c>
      <c r="AF70" s="408"/>
      <c r="AG70" s="195">
        <f t="shared" si="292"/>
        <v>0</v>
      </c>
      <c r="AH70" s="408"/>
      <c r="AI70" s="195">
        <f t="shared" si="293"/>
        <v>0</v>
      </c>
      <c r="AJ70" s="408"/>
      <c r="AK70" s="195">
        <f t="shared" si="294"/>
        <v>0</v>
      </c>
      <c r="AL70" s="408" t="s">
        <v>309</v>
      </c>
      <c r="AM70" s="195">
        <f t="shared" si="295"/>
        <v>1</v>
      </c>
      <c r="AN70" s="408" t="s">
        <v>761</v>
      </c>
      <c r="AO70" s="195">
        <f t="shared" si="296"/>
        <v>0</v>
      </c>
      <c r="AP70" s="204">
        <f t="shared" si="28"/>
        <v>0</v>
      </c>
    </row>
    <row r="71" spans="1:42" x14ac:dyDescent="0.25">
      <c r="A71" s="205">
        <v>45721</v>
      </c>
      <c r="B71" s="206">
        <f t="shared" si="278"/>
        <v>45721</v>
      </c>
      <c r="C71" s="207">
        <f t="shared" si="279"/>
        <v>45721</v>
      </c>
      <c r="D71" s="271" t="s">
        <v>295</v>
      </c>
      <c r="E71" s="271" t="s">
        <v>423</v>
      </c>
      <c r="F71" s="209" t="str">
        <f>IF(NOT(ISNA(MATCH(A71,VV!$B$14:$B$26,0))),VLOOKUP(A71,VV!$B$14:$U$57,3),"n")</f>
        <v>n</v>
      </c>
      <c r="G71" s="208">
        <f>IF($F71="j",3,IF($F72="j",2,VLOOKUP(D71,VV!$T$41:$U$47,2)))</f>
        <v>1</v>
      </c>
      <c r="H71" s="408"/>
      <c r="I71" s="195">
        <f t="shared" si="280"/>
        <v>0</v>
      </c>
      <c r="J71" s="408"/>
      <c r="K71" s="195">
        <f t="shared" si="281"/>
        <v>0</v>
      </c>
      <c r="L71" s="408"/>
      <c r="M71" s="195">
        <f t="shared" si="282"/>
        <v>0</v>
      </c>
      <c r="N71" s="408" t="s">
        <v>83</v>
      </c>
      <c r="O71" s="195">
        <f t="shared" si="298"/>
        <v>0</v>
      </c>
      <c r="P71" s="408"/>
      <c r="Q71" s="195">
        <f t="shared" si="284"/>
        <v>0</v>
      </c>
      <c r="R71" s="408" t="s">
        <v>761</v>
      </c>
      <c r="S71" s="195">
        <f t="shared" si="285"/>
        <v>0</v>
      </c>
      <c r="T71" s="408" t="s">
        <v>309</v>
      </c>
      <c r="U71" s="195">
        <f t="shared" si="286"/>
        <v>1</v>
      </c>
      <c r="V71" s="408"/>
      <c r="W71" s="195">
        <f t="shared" si="287"/>
        <v>0</v>
      </c>
      <c r="X71" s="408"/>
      <c r="Y71" s="195">
        <f t="shared" si="288"/>
        <v>0</v>
      </c>
      <c r="Z71" s="408"/>
      <c r="AA71" s="195">
        <f t="shared" si="289"/>
        <v>0</v>
      </c>
      <c r="AB71" s="408"/>
      <c r="AC71" s="195">
        <f t="shared" si="290"/>
        <v>0</v>
      </c>
      <c r="AD71" s="408"/>
      <c r="AE71" s="195">
        <f t="shared" si="291"/>
        <v>0</v>
      </c>
      <c r="AF71" s="408"/>
      <c r="AG71" s="195">
        <f t="shared" si="292"/>
        <v>0</v>
      </c>
      <c r="AH71" s="408"/>
      <c r="AI71" s="195">
        <f t="shared" si="293"/>
        <v>0</v>
      </c>
      <c r="AJ71" s="408"/>
      <c r="AK71" s="195">
        <f t="shared" si="294"/>
        <v>0</v>
      </c>
      <c r="AL71" s="408"/>
      <c r="AM71" s="195">
        <f t="shared" si="295"/>
        <v>0</v>
      </c>
      <c r="AN71" s="408" t="s">
        <v>761</v>
      </c>
      <c r="AO71" s="195">
        <f t="shared" si="296"/>
        <v>0</v>
      </c>
      <c r="AP71" s="204">
        <f t="shared" si="28"/>
        <v>0</v>
      </c>
    </row>
    <row r="72" spans="1:42" x14ac:dyDescent="0.25">
      <c r="A72" s="205">
        <v>45722</v>
      </c>
      <c r="B72" s="206">
        <f t="shared" si="278"/>
        <v>45722</v>
      </c>
      <c r="C72" s="207">
        <f t="shared" si="279"/>
        <v>45722</v>
      </c>
      <c r="D72" s="271" t="s">
        <v>296</v>
      </c>
      <c r="E72" s="271" t="s">
        <v>423</v>
      </c>
      <c r="F72" s="209" t="str">
        <f>IF(NOT(ISNA(MATCH(A72,VV!$B$14:$B$26,0))),VLOOKUP(A72,VV!$B$14:$U$57,3),"n")</f>
        <v>n</v>
      </c>
      <c r="G72" s="208">
        <f>IF($F72="j",3,IF($F73="j",2,VLOOKUP(D72,VV!$T$41:$U$47,2)))</f>
        <v>1</v>
      </c>
      <c r="H72" s="408"/>
      <c r="I72" s="195">
        <f t="shared" si="280"/>
        <v>0</v>
      </c>
      <c r="J72" s="408"/>
      <c r="K72" s="195">
        <f t="shared" si="281"/>
        <v>0</v>
      </c>
      <c r="L72" s="408"/>
      <c r="M72" s="195">
        <f t="shared" si="282"/>
        <v>0</v>
      </c>
      <c r="N72" s="408" t="s">
        <v>83</v>
      </c>
      <c r="O72" s="195">
        <f t="shared" si="298"/>
        <v>0</v>
      </c>
      <c r="P72" s="408"/>
      <c r="Q72" s="195">
        <f t="shared" si="284"/>
        <v>0</v>
      </c>
      <c r="R72" s="408" t="s">
        <v>309</v>
      </c>
      <c r="S72" s="195">
        <f t="shared" si="285"/>
        <v>1</v>
      </c>
      <c r="T72" s="408"/>
      <c r="U72" s="195">
        <f t="shared" si="286"/>
        <v>0</v>
      </c>
      <c r="V72" s="408"/>
      <c r="W72" s="195">
        <f t="shared" si="287"/>
        <v>0</v>
      </c>
      <c r="X72" s="408"/>
      <c r="Y72" s="195">
        <f t="shared" si="288"/>
        <v>0</v>
      </c>
      <c r="Z72" s="408"/>
      <c r="AA72" s="195">
        <f t="shared" si="289"/>
        <v>0</v>
      </c>
      <c r="AB72" s="408"/>
      <c r="AC72" s="195">
        <f t="shared" si="290"/>
        <v>0</v>
      </c>
      <c r="AD72" s="408"/>
      <c r="AE72" s="195">
        <f t="shared" si="291"/>
        <v>0</v>
      </c>
      <c r="AF72" s="408"/>
      <c r="AG72" s="195">
        <f t="shared" si="292"/>
        <v>0</v>
      </c>
      <c r="AH72" s="408"/>
      <c r="AI72" s="195">
        <f t="shared" si="293"/>
        <v>0</v>
      </c>
      <c r="AJ72" s="408"/>
      <c r="AK72" s="195">
        <f t="shared" si="294"/>
        <v>0</v>
      </c>
      <c r="AL72" s="408"/>
      <c r="AM72" s="195">
        <f t="shared" si="295"/>
        <v>0</v>
      </c>
      <c r="AN72" s="408" t="s">
        <v>761</v>
      </c>
      <c r="AO72" s="195">
        <f t="shared" si="296"/>
        <v>0</v>
      </c>
      <c r="AP72" s="204">
        <f t="shared" ref="AP72:AP135" si="299">G72-K72-M72-O72-Q72-S72-U72-W72-Y72-AA72-AC72-AE72-AG72-AI72-AK72-AM72-AO72</f>
        <v>0</v>
      </c>
    </row>
    <row r="73" spans="1:42" x14ac:dyDescent="0.25">
      <c r="A73" s="205">
        <v>45723</v>
      </c>
      <c r="B73" s="206">
        <f t="shared" si="278"/>
        <v>45723</v>
      </c>
      <c r="C73" s="207">
        <f t="shared" si="279"/>
        <v>45723</v>
      </c>
      <c r="D73" s="271" t="s">
        <v>297</v>
      </c>
      <c r="E73" s="271" t="s">
        <v>423</v>
      </c>
      <c r="F73" s="209" t="str">
        <f>IF(NOT(ISNA(MATCH(A73,VV!$B$14:$B$26,0))),VLOOKUP(A73,VV!$B$14:$U$57,3),"n")</f>
        <v>n</v>
      </c>
      <c r="G73" s="208">
        <f>IF($F73="j",3,IF($F74="j",2,VLOOKUP(D73,VV!$T$41:$U$47,2)))</f>
        <v>2</v>
      </c>
      <c r="H73" s="408"/>
      <c r="I73" s="195">
        <f t="shared" si="280"/>
        <v>0</v>
      </c>
      <c r="J73" s="408"/>
      <c r="K73" s="195">
        <f t="shared" si="281"/>
        <v>0</v>
      </c>
      <c r="L73" s="408"/>
      <c r="M73" s="195">
        <f t="shared" si="282"/>
        <v>0</v>
      </c>
      <c r="N73" s="408" t="s">
        <v>83</v>
      </c>
      <c r="O73" s="195">
        <f t="shared" si="298"/>
        <v>0</v>
      </c>
      <c r="P73" s="408"/>
      <c r="Q73" s="195">
        <f t="shared" si="284"/>
        <v>0</v>
      </c>
      <c r="R73" s="408" t="s">
        <v>761</v>
      </c>
      <c r="S73" s="195">
        <f t="shared" si="285"/>
        <v>0</v>
      </c>
      <c r="T73" s="408"/>
      <c r="U73" s="195">
        <f t="shared" si="286"/>
        <v>0</v>
      </c>
      <c r="V73" s="408"/>
      <c r="W73" s="195">
        <f t="shared" si="287"/>
        <v>0</v>
      </c>
      <c r="X73" s="408"/>
      <c r="Y73" s="195">
        <f t="shared" si="288"/>
        <v>0</v>
      </c>
      <c r="Z73" s="408"/>
      <c r="AA73" s="195">
        <f t="shared" si="289"/>
        <v>0</v>
      </c>
      <c r="AB73" s="408"/>
      <c r="AC73" s="195">
        <f t="shared" si="290"/>
        <v>0</v>
      </c>
      <c r="AD73" s="408"/>
      <c r="AE73" s="195">
        <f t="shared" si="291"/>
        <v>0</v>
      </c>
      <c r="AF73" s="408" t="s">
        <v>309</v>
      </c>
      <c r="AG73" s="195">
        <f t="shared" si="292"/>
        <v>2</v>
      </c>
      <c r="AH73" s="408"/>
      <c r="AI73" s="195">
        <f t="shared" si="293"/>
        <v>0</v>
      </c>
      <c r="AJ73" s="408"/>
      <c r="AK73" s="195">
        <f t="shared" si="294"/>
        <v>0</v>
      </c>
      <c r="AL73" s="408"/>
      <c r="AM73" s="195">
        <f t="shared" si="295"/>
        <v>0</v>
      </c>
      <c r="AN73" s="408" t="s">
        <v>761</v>
      </c>
      <c r="AO73" s="195">
        <f t="shared" si="296"/>
        <v>0</v>
      </c>
      <c r="AP73" s="204">
        <f t="shared" si="299"/>
        <v>0</v>
      </c>
    </row>
    <row r="74" spans="1:42" x14ac:dyDescent="0.25">
      <c r="A74" s="205">
        <v>45724</v>
      </c>
      <c r="B74" s="206">
        <f t="shared" si="278"/>
        <v>45724</v>
      </c>
      <c r="C74" s="207">
        <f t="shared" si="279"/>
        <v>45724</v>
      </c>
      <c r="D74" s="271" t="s">
        <v>311</v>
      </c>
      <c r="E74" s="271" t="s">
        <v>423</v>
      </c>
      <c r="F74" s="209" t="str">
        <f>IF(NOT(ISNA(MATCH(A74,VV!$B$14:$B$26,0))),VLOOKUP(A74,VV!$B$14:$U$57,3),"n")</f>
        <v>n</v>
      </c>
      <c r="G74" s="208">
        <f>IF($F74="j",3,IF($F75="j",2,VLOOKUP(D74,VV!$T$41:$U$47,2)))</f>
        <v>3</v>
      </c>
      <c r="H74" s="408"/>
      <c r="I74" s="195">
        <f t="shared" si="280"/>
        <v>0</v>
      </c>
      <c r="J74" s="408"/>
      <c r="K74" s="195">
        <f t="shared" si="281"/>
        <v>0</v>
      </c>
      <c r="L74" s="408"/>
      <c r="M74" s="195">
        <f t="shared" si="282"/>
        <v>0</v>
      </c>
      <c r="N74" s="408" t="s">
        <v>83</v>
      </c>
      <c r="O74" s="195">
        <f t="shared" si="298"/>
        <v>0</v>
      </c>
      <c r="P74" s="408"/>
      <c r="Q74" s="195">
        <f t="shared" si="284"/>
        <v>0</v>
      </c>
      <c r="R74" s="408"/>
      <c r="S74" s="195">
        <f t="shared" si="285"/>
        <v>0</v>
      </c>
      <c r="T74" s="408"/>
      <c r="U74" s="195">
        <f t="shared" si="286"/>
        <v>0</v>
      </c>
      <c r="V74" s="408"/>
      <c r="W74" s="195">
        <f t="shared" si="287"/>
        <v>0</v>
      </c>
      <c r="X74" s="408"/>
      <c r="Y74" s="195">
        <f t="shared" si="288"/>
        <v>0</v>
      </c>
      <c r="Z74" s="408"/>
      <c r="AA74" s="195">
        <f t="shared" si="289"/>
        <v>0</v>
      </c>
      <c r="AB74" s="408"/>
      <c r="AC74" s="195">
        <f t="shared" si="290"/>
        <v>0</v>
      </c>
      <c r="AD74" s="408"/>
      <c r="AE74" s="195">
        <f t="shared" si="291"/>
        <v>0</v>
      </c>
      <c r="AF74" s="408" t="s">
        <v>309</v>
      </c>
      <c r="AG74" s="195">
        <f t="shared" si="292"/>
        <v>3</v>
      </c>
      <c r="AH74" s="408"/>
      <c r="AI74" s="195">
        <f t="shared" si="293"/>
        <v>0</v>
      </c>
      <c r="AJ74" s="408"/>
      <c r="AK74" s="195">
        <f t="shared" si="294"/>
        <v>0</v>
      </c>
      <c r="AL74" s="408"/>
      <c r="AM74" s="195">
        <f t="shared" si="295"/>
        <v>0</v>
      </c>
      <c r="AN74" s="408"/>
      <c r="AO74" s="195">
        <f t="shared" si="296"/>
        <v>0</v>
      </c>
      <c r="AP74" s="204">
        <f t="shared" si="299"/>
        <v>0</v>
      </c>
    </row>
    <row r="75" spans="1:42" x14ac:dyDescent="0.25">
      <c r="A75" s="205">
        <v>45725</v>
      </c>
      <c r="B75" s="206">
        <f t="shared" si="278"/>
        <v>45725</v>
      </c>
      <c r="C75" s="207">
        <f t="shared" si="279"/>
        <v>45725</v>
      </c>
      <c r="D75" s="271" t="s">
        <v>312</v>
      </c>
      <c r="E75" s="271" t="s">
        <v>423</v>
      </c>
      <c r="F75" s="209" t="str">
        <f>IF(NOT(ISNA(MATCH(A75,VV!$B$14:$B$26,0))),VLOOKUP(A75,VV!$B$14:$U$57,3),"n")</f>
        <v>n</v>
      </c>
      <c r="G75" s="208">
        <f>IF($F75="j",3,IF($F76="j",2,VLOOKUP(D75,VV!$T$41:$U$47,2)))</f>
        <v>2</v>
      </c>
      <c r="H75" s="408"/>
      <c r="I75" s="195">
        <f t="shared" si="280"/>
        <v>0</v>
      </c>
      <c r="J75" s="408"/>
      <c r="K75" s="195">
        <f t="shared" si="281"/>
        <v>0</v>
      </c>
      <c r="L75" s="408"/>
      <c r="M75" s="195">
        <f t="shared" si="282"/>
        <v>0</v>
      </c>
      <c r="N75" s="408" t="s">
        <v>83</v>
      </c>
      <c r="O75" s="195">
        <f t="shared" si="298"/>
        <v>0</v>
      </c>
      <c r="P75" s="408"/>
      <c r="Q75" s="195">
        <f t="shared" si="284"/>
        <v>0</v>
      </c>
      <c r="R75" s="408"/>
      <c r="S75" s="195">
        <f t="shared" si="285"/>
        <v>0</v>
      </c>
      <c r="T75" s="408"/>
      <c r="U75" s="195">
        <f t="shared" si="286"/>
        <v>0</v>
      </c>
      <c r="V75" s="408"/>
      <c r="W75" s="195">
        <f t="shared" si="287"/>
        <v>0</v>
      </c>
      <c r="X75" s="408"/>
      <c r="Y75" s="195">
        <f t="shared" si="288"/>
        <v>0</v>
      </c>
      <c r="Z75" s="408"/>
      <c r="AA75" s="195">
        <f t="shared" si="289"/>
        <v>0</v>
      </c>
      <c r="AB75" s="408"/>
      <c r="AC75" s="195">
        <f t="shared" si="290"/>
        <v>0</v>
      </c>
      <c r="AD75" s="408"/>
      <c r="AE75" s="195">
        <f t="shared" si="291"/>
        <v>0</v>
      </c>
      <c r="AF75" s="408" t="s">
        <v>309</v>
      </c>
      <c r="AG75" s="195">
        <f t="shared" si="292"/>
        <v>2</v>
      </c>
      <c r="AH75" s="408"/>
      <c r="AI75" s="195">
        <f t="shared" si="293"/>
        <v>0</v>
      </c>
      <c r="AJ75" s="408"/>
      <c r="AK75" s="195">
        <f t="shared" si="294"/>
        <v>0</v>
      </c>
      <c r="AL75" s="408"/>
      <c r="AM75" s="195">
        <f t="shared" si="295"/>
        <v>0</v>
      </c>
      <c r="AN75" s="408"/>
      <c r="AO75" s="195">
        <f t="shared" si="296"/>
        <v>0</v>
      </c>
      <c r="AP75" s="204">
        <f t="shared" si="299"/>
        <v>0</v>
      </c>
    </row>
    <row r="76" spans="1:42" x14ac:dyDescent="0.25">
      <c r="A76" s="205">
        <v>45726</v>
      </c>
      <c r="B76" s="206">
        <f t="shared" si="278"/>
        <v>45726</v>
      </c>
      <c r="C76" s="207">
        <f t="shared" si="279"/>
        <v>45726</v>
      </c>
      <c r="D76" s="271" t="s">
        <v>293</v>
      </c>
      <c r="E76" s="271" t="s">
        <v>423</v>
      </c>
      <c r="F76" s="209" t="str">
        <f>IF(NOT(ISNA(MATCH(A76,VV!$B$14:$B$26,0))),VLOOKUP(A76,VV!$B$14:$U$57,3),"n")</f>
        <v>n</v>
      </c>
      <c r="G76" s="208">
        <f>IF($F76="j",3,IF($F77="j",2,VLOOKUP(D76,VV!$T$41:$U$47,2)))</f>
        <v>1</v>
      </c>
      <c r="H76" s="408"/>
      <c r="I76" s="195">
        <f t="shared" si="280"/>
        <v>0</v>
      </c>
      <c r="J76" s="408"/>
      <c r="K76" s="195">
        <f t="shared" si="281"/>
        <v>0</v>
      </c>
      <c r="L76" s="408"/>
      <c r="M76" s="195">
        <f t="shared" si="282"/>
        <v>0</v>
      </c>
      <c r="N76" s="408" t="s">
        <v>83</v>
      </c>
      <c r="O76" s="195">
        <f t="shared" si="298"/>
        <v>0</v>
      </c>
      <c r="P76" s="408"/>
      <c r="Q76" s="195">
        <f t="shared" si="284"/>
        <v>0</v>
      </c>
      <c r="R76" s="408"/>
      <c r="S76" s="195">
        <f t="shared" si="285"/>
        <v>0</v>
      </c>
      <c r="T76" s="408" t="s">
        <v>309</v>
      </c>
      <c r="U76" s="195">
        <f t="shared" si="286"/>
        <v>1</v>
      </c>
      <c r="V76" s="408"/>
      <c r="W76" s="195">
        <f t="shared" si="287"/>
        <v>0</v>
      </c>
      <c r="X76" s="408"/>
      <c r="Y76" s="195">
        <f t="shared" si="288"/>
        <v>0</v>
      </c>
      <c r="Z76" s="408"/>
      <c r="AA76" s="195">
        <f t="shared" si="289"/>
        <v>0</v>
      </c>
      <c r="AB76" s="408"/>
      <c r="AC76" s="195">
        <f t="shared" si="290"/>
        <v>0</v>
      </c>
      <c r="AD76" s="408"/>
      <c r="AE76" s="195">
        <f t="shared" si="291"/>
        <v>0</v>
      </c>
      <c r="AF76" s="408"/>
      <c r="AG76" s="195">
        <f t="shared" si="292"/>
        <v>0</v>
      </c>
      <c r="AH76" s="408"/>
      <c r="AI76" s="195">
        <f t="shared" si="293"/>
        <v>0</v>
      </c>
      <c r="AJ76" s="408"/>
      <c r="AK76" s="195">
        <f t="shared" si="294"/>
        <v>0</v>
      </c>
      <c r="AL76" s="408"/>
      <c r="AM76" s="195">
        <f t="shared" si="295"/>
        <v>0</v>
      </c>
      <c r="AN76" s="408"/>
      <c r="AO76" s="195">
        <f t="shared" si="296"/>
        <v>0</v>
      </c>
      <c r="AP76" s="204">
        <f t="shared" si="299"/>
        <v>0</v>
      </c>
    </row>
    <row r="77" spans="1:42" x14ac:dyDescent="0.25">
      <c r="A77" s="205">
        <v>45727</v>
      </c>
      <c r="B77" s="206">
        <f t="shared" si="278"/>
        <v>45727</v>
      </c>
      <c r="C77" s="207">
        <f t="shared" si="279"/>
        <v>45727</v>
      </c>
      <c r="D77" s="271" t="s">
        <v>294</v>
      </c>
      <c r="E77" s="271" t="s">
        <v>423</v>
      </c>
      <c r="F77" s="209" t="str">
        <f>IF(NOT(ISNA(MATCH(A77,VV!$B$14:$B$26,0))),VLOOKUP(A77,VV!$B$14:$U$57,3),"n")</f>
        <v>n</v>
      </c>
      <c r="G77" s="208">
        <f>IF($F77="j",3,IF($F78="j",2,VLOOKUP(D77,VV!$T$41:$U$47,2)))</f>
        <v>1</v>
      </c>
      <c r="H77" s="408"/>
      <c r="I77" s="195">
        <f t="shared" si="280"/>
        <v>0</v>
      </c>
      <c r="J77" s="408"/>
      <c r="K77" s="195">
        <f t="shared" si="281"/>
        <v>0</v>
      </c>
      <c r="L77" s="408"/>
      <c r="M77" s="195">
        <f t="shared" si="282"/>
        <v>0</v>
      </c>
      <c r="N77" s="408" t="s">
        <v>83</v>
      </c>
      <c r="O77" s="195">
        <f t="shared" si="298"/>
        <v>0</v>
      </c>
      <c r="P77" s="408"/>
      <c r="Q77" s="195">
        <f t="shared" si="284"/>
        <v>0</v>
      </c>
      <c r="R77" s="408"/>
      <c r="S77" s="195">
        <f t="shared" si="285"/>
        <v>0</v>
      </c>
      <c r="T77" s="408"/>
      <c r="U77" s="195">
        <f t="shared" si="286"/>
        <v>0</v>
      </c>
      <c r="V77" s="408"/>
      <c r="W77" s="195">
        <f t="shared" si="287"/>
        <v>0</v>
      </c>
      <c r="X77" s="408"/>
      <c r="Y77" s="195">
        <f t="shared" si="288"/>
        <v>0</v>
      </c>
      <c r="Z77" s="408"/>
      <c r="AA77" s="195">
        <f t="shared" si="289"/>
        <v>0</v>
      </c>
      <c r="AB77" s="408"/>
      <c r="AC77" s="195">
        <f t="shared" si="290"/>
        <v>0</v>
      </c>
      <c r="AD77" s="408"/>
      <c r="AE77" s="195">
        <f t="shared" si="291"/>
        <v>0</v>
      </c>
      <c r="AF77" s="408"/>
      <c r="AG77" s="195">
        <f t="shared" si="292"/>
        <v>0</v>
      </c>
      <c r="AH77" s="408"/>
      <c r="AI77" s="195">
        <f t="shared" si="293"/>
        <v>0</v>
      </c>
      <c r="AJ77" s="408"/>
      <c r="AK77" s="195">
        <f t="shared" si="294"/>
        <v>0</v>
      </c>
      <c r="AL77" s="408"/>
      <c r="AM77" s="195">
        <f t="shared" si="295"/>
        <v>0</v>
      </c>
      <c r="AN77" s="408" t="s">
        <v>309</v>
      </c>
      <c r="AO77" s="195">
        <f t="shared" si="296"/>
        <v>1</v>
      </c>
      <c r="AP77" s="204">
        <f t="shared" si="299"/>
        <v>0</v>
      </c>
    </row>
    <row r="78" spans="1:42" x14ac:dyDescent="0.25">
      <c r="A78" s="205">
        <v>45728</v>
      </c>
      <c r="B78" s="206">
        <f t="shared" si="278"/>
        <v>45728</v>
      </c>
      <c r="C78" s="207">
        <f t="shared" si="279"/>
        <v>45728</v>
      </c>
      <c r="D78" s="271" t="s">
        <v>295</v>
      </c>
      <c r="E78" s="271" t="s">
        <v>423</v>
      </c>
      <c r="F78" s="209" t="str">
        <f>IF(NOT(ISNA(MATCH(A78,VV!$B$14:$B$26,0))),VLOOKUP(A78,VV!$B$14:$U$57,3),"n")</f>
        <v>n</v>
      </c>
      <c r="G78" s="208">
        <f>IF($F78="j",3,IF($F79="j",2,VLOOKUP(D78,VV!$T$41:$U$47,2)))</f>
        <v>1</v>
      </c>
      <c r="H78" s="408"/>
      <c r="I78" s="195">
        <f t="shared" si="280"/>
        <v>0</v>
      </c>
      <c r="J78" s="408" t="s">
        <v>309</v>
      </c>
      <c r="K78" s="195">
        <f t="shared" si="281"/>
        <v>1</v>
      </c>
      <c r="L78" s="408"/>
      <c r="M78" s="195">
        <f t="shared" si="282"/>
        <v>0</v>
      </c>
      <c r="N78" s="408" t="s">
        <v>83</v>
      </c>
      <c r="O78" s="195">
        <f t="shared" si="298"/>
        <v>0</v>
      </c>
      <c r="P78" s="408"/>
      <c r="Q78" s="195">
        <f t="shared" si="284"/>
        <v>0</v>
      </c>
      <c r="R78" s="408"/>
      <c r="S78" s="195">
        <f t="shared" si="285"/>
        <v>0</v>
      </c>
      <c r="T78" s="408"/>
      <c r="U78" s="195">
        <f t="shared" si="286"/>
        <v>0</v>
      </c>
      <c r="V78" s="408"/>
      <c r="W78" s="195">
        <f t="shared" si="287"/>
        <v>0</v>
      </c>
      <c r="X78" s="408"/>
      <c r="Y78" s="195">
        <f t="shared" si="288"/>
        <v>0</v>
      </c>
      <c r="Z78" s="408"/>
      <c r="AA78" s="195">
        <f t="shared" si="289"/>
        <v>0</v>
      </c>
      <c r="AB78" s="408"/>
      <c r="AC78" s="195">
        <f t="shared" si="290"/>
        <v>0</v>
      </c>
      <c r="AD78" s="408"/>
      <c r="AE78" s="195">
        <f t="shared" si="291"/>
        <v>0</v>
      </c>
      <c r="AF78" s="408"/>
      <c r="AG78" s="195">
        <f t="shared" si="292"/>
        <v>0</v>
      </c>
      <c r="AH78" s="408"/>
      <c r="AI78" s="195">
        <f t="shared" si="293"/>
        <v>0</v>
      </c>
      <c r="AJ78" s="408"/>
      <c r="AK78" s="195">
        <f t="shared" si="294"/>
        <v>0</v>
      </c>
      <c r="AL78" s="408"/>
      <c r="AM78" s="195">
        <f t="shared" si="295"/>
        <v>0</v>
      </c>
      <c r="AN78" s="408"/>
      <c r="AO78" s="195">
        <f t="shared" si="296"/>
        <v>0</v>
      </c>
      <c r="AP78" s="204">
        <f t="shared" si="299"/>
        <v>0</v>
      </c>
    </row>
    <row r="79" spans="1:42" x14ac:dyDescent="0.25">
      <c r="A79" s="205">
        <v>45729</v>
      </c>
      <c r="B79" s="206">
        <f t="shared" si="278"/>
        <v>45729</v>
      </c>
      <c r="C79" s="207">
        <f t="shared" si="279"/>
        <v>45729</v>
      </c>
      <c r="D79" s="271" t="s">
        <v>296</v>
      </c>
      <c r="E79" s="271" t="s">
        <v>423</v>
      </c>
      <c r="F79" s="209" t="str">
        <f>IF(NOT(ISNA(MATCH(A79,VV!$B$14:$B$26,0))),VLOOKUP(A79,VV!$B$14:$U$57,3),"n")</f>
        <v>n</v>
      </c>
      <c r="G79" s="208">
        <f>IF($F79="j",3,IF($F80="j",2,VLOOKUP(D79,VV!$T$41:$U$47,2)))</f>
        <v>1</v>
      </c>
      <c r="H79" s="408"/>
      <c r="I79" s="195">
        <f t="shared" si="280"/>
        <v>0</v>
      </c>
      <c r="J79" s="408"/>
      <c r="K79" s="195">
        <f t="shared" si="281"/>
        <v>0</v>
      </c>
      <c r="L79" s="408"/>
      <c r="M79" s="195">
        <f t="shared" si="282"/>
        <v>0</v>
      </c>
      <c r="N79" s="408" t="s">
        <v>83</v>
      </c>
      <c r="O79" s="195">
        <f t="shared" si="298"/>
        <v>0</v>
      </c>
      <c r="P79" s="408"/>
      <c r="Q79" s="195">
        <f t="shared" si="284"/>
        <v>0</v>
      </c>
      <c r="R79" s="408"/>
      <c r="S79" s="195">
        <f t="shared" si="285"/>
        <v>0</v>
      </c>
      <c r="T79" s="408"/>
      <c r="U79" s="195">
        <f t="shared" si="286"/>
        <v>0</v>
      </c>
      <c r="V79" s="408"/>
      <c r="W79" s="195">
        <f t="shared" si="287"/>
        <v>0</v>
      </c>
      <c r="X79" s="408"/>
      <c r="Y79" s="195">
        <f t="shared" si="288"/>
        <v>0</v>
      </c>
      <c r="Z79" s="408"/>
      <c r="AA79" s="195">
        <f t="shared" si="289"/>
        <v>0</v>
      </c>
      <c r="AB79" s="408"/>
      <c r="AC79" s="195">
        <f t="shared" si="290"/>
        <v>0</v>
      </c>
      <c r="AD79" s="408"/>
      <c r="AE79" s="195">
        <f t="shared" si="291"/>
        <v>0</v>
      </c>
      <c r="AF79" s="408"/>
      <c r="AG79" s="195">
        <f t="shared" si="292"/>
        <v>0</v>
      </c>
      <c r="AH79" s="408" t="s">
        <v>309</v>
      </c>
      <c r="AI79" s="195">
        <f t="shared" si="293"/>
        <v>1</v>
      </c>
      <c r="AJ79" s="408"/>
      <c r="AK79" s="195">
        <f t="shared" si="294"/>
        <v>0</v>
      </c>
      <c r="AL79" s="408"/>
      <c r="AM79" s="195">
        <f t="shared" si="295"/>
        <v>0</v>
      </c>
      <c r="AN79" s="408"/>
      <c r="AO79" s="195">
        <f t="shared" si="296"/>
        <v>0</v>
      </c>
      <c r="AP79" s="204">
        <f t="shared" si="299"/>
        <v>0</v>
      </c>
    </row>
    <row r="80" spans="1:42" x14ac:dyDescent="0.25">
      <c r="A80" s="205">
        <v>45730</v>
      </c>
      <c r="B80" s="206">
        <f t="shared" si="278"/>
        <v>45730</v>
      </c>
      <c r="C80" s="207">
        <f t="shared" si="279"/>
        <v>45730</v>
      </c>
      <c r="D80" s="271" t="s">
        <v>297</v>
      </c>
      <c r="E80" s="271" t="s">
        <v>423</v>
      </c>
      <c r="F80" s="209" t="str">
        <f>IF(NOT(ISNA(MATCH(A80,VV!$B$14:$B$26,0))),VLOOKUP(A80,VV!$B$14:$U$57,3),"n")</f>
        <v>n</v>
      </c>
      <c r="G80" s="208">
        <f>IF($F80="j",3,IF($F81="j",2,VLOOKUP(D80,VV!$T$41:$U$47,2)))</f>
        <v>2</v>
      </c>
      <c r="H80" s="408"/>
      <c r="I80" s="195">
        <f t="shared" si="280"/>
        <v>0</v>
      </c>
      <c r="J80" s="408"/>
      <c r="K80" s="195">
        <f t="shared" si="281"/>
        <v>0</v>
      </c>
      <c r="L80" s="408"/>
      <c r="M80" s="195">
        <f t="shared" si="282"/>
        <v>0</v>
      </c>
      <c r="N80" s="408" t="s">
        <v>83</v>
      </c>
      <c r="O80" s="195">
        <f t="shared" si="298"/>
        <v>0</v>
      </c>
      <c r="P80" s="408"/>
      <c r="Q80" s="195">
        <f t="shared" si="284"/>
        <v>0</v>
      </c>
      <c r="R80" s="408"/>
      <c r="S80" s="195">
        <f t="shared" si="285"/>
        <v>0</v>
      </c>
      <c r="T80" s="408"/>
      <c r="U80" s="195">
        <f t="shared" si="286"/>
        <v>0</v>
      </c>
      <c r="V80" s="408"/>
      <c r="W80" s="195">
        <f t="shared" si="287"/>
        <v>0</v>
      </c>
      <c r="X80" s="408"/>
      <c r="Y80" s="195">
        <f t="shared" si="288"/>
        <v>0</v>
      </c>
      <c r="Z80" s="408"/>
      <c r="AA80" s="195">
        <f t="shared" si="289"/>
        <v>0</v>
      </c>
      <c r="AB80" s="408"/>
      <c r="AC80" s="195">
        <f t="shared" si="290"/>
        <v>0</v>
      </c>
      <c r="AD80" s="408"/>
      <c r="AE80" s="195">
        <f t="shared" si="291"/>
        <v>0</v>
      </c>
      <c r="AF80" s="408" t="s">
        <v>309</v>
      </c>
      <c r="AG80" s="195">
        <f t="shared" si="292"/>
        <v>2</v>
      </c>
      <c r="AH80" s="408"/>
      <c r="AI80" s="195">
        <f t="shared" si="293"/>
        <v>0</v>
      </c>
      <c r="AJ80" s="408"/>
      <c r="AK80" s="195">
        <f t="shared" si="294"/>
        <v>0</v>
      </c>
      <c r="AL80" s="408"/>
      <c r="AM80" s="195">
        <f t="shared" si="295"/>
        <v>0</v>
      </c>
      <c r="AN80" s="408"/>
      <c r="AO80" s="195">
        <f t="shared" si="296"/>
        <v>0</v>
      </c>
      <c r="AP80" s="204">
        <f t="shared" si="299"/>
        <v>0</v>
      </c>
    </row>
    <row r="81" spans="1:42" x14ac:dyDescent="0.25">
      <c r="A81" s="205">
        <v>45731</v>
      </c>
      <c r="B81" s="206">
        <f t="shared" si="278"/>
        <v>45731</v>
      </c>
      <c r="C81" s="207">
        <f t="shared" si="279"/>
        <v>45731</v>
      </c>
      <c r="D81" s="271" t="s">
        <v>311</v>
      </c>
      <c r="E81" s="271" t="s">
        <v>423</v>
      </c>
      <c r="F81" s="209" t="str">
        <f>IF(NOT(ISNA(MATCH(A81,VV!$B$14:$B$26,0))),VLOOKUP(A81,VV!$B$14:$U$57,3),"n")</f>
        <v>n</v>
      </c>
      <c r="G81" s="208">
        <f>IF($F81="j",3,IF($F82="j",2,VLOOKUP(D81,VV!$T$41:$U$47,2)))</f>
        <v>3</v>
      </c>
      <c r="H81" s="408"/>
      <c r="I81" s="195">
        <f t="shared" si="280"/>
        <v>0</v>
      </c>
      <c r="J81" s="408"/>
      <c r="K81" s="195">
        <f t="shared" si="281"/>
        <v>0</v>
      </c>
      <c r="L81" s="408"/>
      <c r="M81" s="195">
        <f t="shared" si="282"/>
        <v>0</v>
      </c>
      <c r="N81" s="408" t="s">
        <v>83</v>
      </c>
      <c r="O81" s="195">
        <f t="shared" si="298"/>
        <v>0</v>
      </c>
      <c r="P81" s="408"/>
      <c r="Q81" s="195">
        <f t="shared" si="284"/>
        <v>0</v>
      </c>
      <c r="R81" s="408"/>
      <c r="S81" s="195">
        <f t="shared" si="285"/>
        <v>0</v>
      </c>
      <c r="T81" s="408"/>
      <c r="U81" s="195">
        <f t="shared" si="286"/>
        <v>0</v>
      </c>
      <c r="V81" s="408"/>
      <c r="W81" s="195">
        <f t="shared" si="287"/>
        <v>0</v>
      </c>
      <c r="X81" s="408"/>
      <c r="Y81" s="195">
        <f t="shared" si="288"/>
        <v>0</v>
      </c>
      <c r="Z81" s="408"/>
      <c r="AA81" s="195">
        <f t="shared" si="289"/>
        <v>0</v>
      </c>
      <c r="AB81" s="408"/>
      <c r="AC81" s="195">
        <f t="shared" si="290"/>
        <v>0</v>
      </c>
      <c r="AD81" s="408"/>
      <c r="AE81" s="195">
        <f t="shared" si="291"/>
        <v>0</v>
      </c>
      <c r="AF81" s="408" t="s">
        <v>309</v>
      </c>
      <c r="AG81" s="195">
        <f t="shared" si="292"/>
        <v>3</v>
      </c>
      <c r="AH81" s="408"/>
      <c r="AI81" s="195">
        <f t="shared" si="293"/>
        <v>0</v>
      </c>
      <c r="AJ81" s="408"/>
      <c r="AK81" s="195">
        <f t="shared" si="294"/>
        <v>0</v>
      </c>
      <c r="AL81" s="408" t="s">
        <v>83</v>
      </c>
      <c r="AM81" s="195">
        <f t="shared" si="295"/>
        <v>0</v>
      </c>
      <c r="AN81" s="408"/>
      <c r="AO81" s="195">
        <f t="shared" si="296"/>
        <v>0</v>
      </c>
      <c r="AP81" s="204">
        <f t="shared" si="299"/>
        <v>0</v>
      </c>
    </row>
    <row r="82" spans="1:42" x14ac:dyDescent="0.25">
      <c r="A82" s="205">
        <v>45732</v>
      </c>
      <c r="B82" s="206">
        <f t="shared" si="278"/>
        <v>45732</v>
      </c>
      <c r="C82" s="207">
        <f t="shared" si="279"/>
        <v>45732</v>
      </c>
      <c r="D82" s="271" t="s">
        <v>312</v>
      </c>
      <c r="E82" s="271" t="s">
        <v>423</v>
      </c>
      <c r="F82" s="209" t="str">
        <f>IF(NOT(ISNA(MATCH(A82,VV!$B$14:$B$26,0))),VLOOKUP(A82,VV!$B$14:$U$57,3),"n")</f>
        <v>n</v>
      </c>
      <c r="G82" s="208">
        <f>IF($F82="j",3,IF($F83="j",2,VLOOKUP(D82,VV!$T$41:$U$47,2)))</f>
        <v>2</v>
      </c>
      <c r="H82" s="408"/>
      <c r="I82" s="195">
        <f t="shared" si="280"/>
        <v>0</v>
      </c>
      <c r="J82" s="408"/>
      <c r="K82" s="195">
        <f t="shared" si="281"/>
        <v>0</v>
      </c>
      <c r="L82" s="408"/>
      <c r="M82" s="195">
        <f t="shared" si="282"/>
        <v>0</v>
      </c>
      <c r="N82" s="408" t="s">
        <v>83</v>
      </c>
      <c r="O82" s="195">
        <f t="shared" si="298"/>
        <v>0</v>
      </c>
      <c r="P82" s="408"/>
      <c r="Q82" s="195">
        <f t="shared" si="284"/>
        <v>0</v>
      </c>
      <c r="R82" s="408"/>
      <c r="S82" s="195">
        <f t="shared" si="285"/>
        <v>0</v>
      </c>
      <c r="T82" s="408"/>
      <c r="U82" s="195">
        <f t="shared" si="286"/>
        <v>0</v>
      </c>
      <c r="V82" s="408"/>
      <c r="W82" s="195">
        <f t="shared" si="287"/>
        <v>0</v>
      </c>
      <c r="X82" s="408"/>
      <c r="Y82" s="195">
        <f t="shared" si="288"/>
        <v>0</v>
      </c>
      <c r="Z82" s="408"/>
      <c r="AA82" s="195">
        <f t="shared" si="289"/>
        <v>0</v>
      </c>
      <c r="AB82" s="408"/>
      <c r="AC82" s="195">
        <f t="shared" si="290"/>
        <v>0</v>
      </c>
      <c r="AD82" s="408"/>
      <c r="AE82" s="195">
        <f t="shared" si="291"/>
        <v>0</v>
      </c>
      <c r="AF82" s="408" t="s">
        <v>309</v>
      </c>
      <c r="AG82" s="195">
        <f t="shared" si="292"/>
        <v>2</v>
      </c>
      <c r="AH82" s="408"/>
      <c r="AI82" s="195">
        <f t="shared" si="293"/>
        <v>0</v>
      </c>
      <c r="AJ82" s="408"/>
      <c r="AK82" s="195">
        <f t="shared" si="294"/>
        <v>0</v>
      </c>
      <c r="AL82" s="408" t="s">
        <v>83</v>
      </c>
      <c r="AM82" s="195">
        <f t="shared" si="295"/>
        <v>0</v>
      </c>
      <c r="AN82" s="408"/>
      <c r="AO82" s="195">
        <f t="shared" si="296"/>
        <v>0</v>
      </c>
      <c r="AP82" s="204">
        <f t="shared" si="299"/>
        <v>0</v>
      </c>
    </row>
    <row r="83" spans="1:42" x14ac:dyDescent="0.25">
      <c r="A83" s="205">
        <v>45733</v>
      </c>
      <c r="B83" s="206">
        <f t="shared" si="278"/>
        <v>45733</v>
      </c>
      <c r="C83" s="207">
        <f t="shared" si="279"/>
        <v>45733</v>
      </c>
      <c r="D83" s="271" t="s">
        <v>293</v>
      </c>
      <c r="E83" s="271" t="s">
        <v>423</v>
      </c>
      <c r="F83" s="209" t="str">
        <f>IF(NOT(ISNA(MATCH(A83,VV!$B$14:$B$26,0))),VLOOKUP(A83,VV!$B$14:$U$57,3),"n")</f>
        <v>n</v>
      </c>
      <c r="G83" s="208">
        <f>IF($F83="j",3,IF($F84="j",2,VLOOKUP(D83,VV!$T$41:$U$47,2)))</f>
        <v>1</v>
      </c>
      <c r="H83" s="408"/>
      <c r="I83" s="195">
        <f t="shared" si="280"/>
        <v>0</v>
      </c>
      <c r="J83" s="408"/>
      <c r="K83" s="195">
        <f t="shared" si="281"/>
        <v>0</v>
      </c>
      <c r="L83" s="408"/>
      <c r="M83" s="195">
        <f t="shared" si="282"/>
        <v>0</v>
      </c>
      <c r="N83" s="408"/>
      <c r="O83" s="195">
        <f t="shared" si="283"/>
        <v>0</v>
      </c>
      <c r="P83" s="408"/>
      <c r="Q83" s="195">
        <f t="shared" si="284"/>
        <v>0</v>
      </c>
      <c r="R83" s="408"/>
      <c r="S83" s="195">
        <f t="shared" si="285"/>
        <v>0</v>
      </c>
      <c r="T83" s="408"/>
      <c r="U83" s="195">
        <f t="shared" si="286"/>
        <v>0</v>
      </c>
      <c r="V83" s="408"/>
      <c r="W83" s="195">
        <f t="shared" si="287"/>
        <v>0</v>
      </c>
      <c r="X83" s="408" t="s">
        <v>309</v>
      </c>
      <c r="Y83" s="195">
        <f t="shared" si="288"/>
        <v>1</v>
      </c>
      <c r="Z83" s="408"/>
      <c r="AA83" s="195">
        <f t="shared" si="289"/>
        <v>0</v>
      </c>
      <c r="AB83" s="408"/>
      <c r="AC83" s="195">
        <f t="shared" si="290"/>
        <v>0</v>
      </c>
      <c r="AD83" s="408"/>
      <c r="AE83" s="195">
        <f t="shared" si="291"/>
        <v>0</v>
      </c>
      <c r="AF83" s="408"/>
      <c r="AG83" s="195">
        <f t="shared" si="292"/>
        <v>0</v>
      </c>
      <c r="AH83" s="408"/>
      <c r="AI83" s="195">
        <f t="shared" si="293"/>
        <v>0</v>
      </c>
      <c r="AJ83" s="408"/>
      <c r="AK83" s="195">
        <f t="shared" si="294"/>
        <v>0</v>
      </c>
      <c r="AL83" s="408" t="s">
        <v>83</v>
      </c>
      <c r="AM83" s="195">
        <f t="shared" si="295"/>
        <v>0</v>
      </c>
      <c r="AN83" s="408" t="s">
        <v>83</v>
      </c>
      <c r="AO83" s="195">
        <f t="shared" si="296"/>
        <v>0</v>
      </c>
      <c r="AP83" s="204">
        <f t="shared" si="299"/>
        <v>0</v>
      </c>
    </row>
    <row r="84" spans="1:42" x14ac:dyDescent="0.25">
      <c r="A84" s="205">
        <v>45734</v>
      </c>
      <c r="B84" s="206">
        <f t="shared" si="278"/>
        <v>45734</v>
      </c>
      <c r="C84" s="207">
        <f t="shared" si="279"/>
        <v>45734</v>
      </c>
      <c r="D84" s="271" t="s">
        <v>294</v>
      </c>
      <c r="E84" s="271" t="s">
        <v>423</v>
      </c>
      <c r="F84" s="209" t="str">
        <f>IF(NOT(ISNA(MATCH(A84,VV!$B$14:$B$26,0))),VLOOKUP(A84,VV!$B$14:$U$57,3),"n")</f>
        <v>n</v>
      </c>
      <c r="G84" s="208">
        <f>IF($F84="j",3,IF($F85="j",2,VLOOKUP(D84,VV!$T$41:$U$47,2)))</f>
        <v>1</v>
      </c>
      <c r="H84" s="408"/>
      <c r="I84" s="195">
        <f t="shared" si="280"/>
        <v>0</v>
      </c>
      <c r="J84" s="408"/>
      <c r="K84" s="195">
        <f t="shared" si="281"/>
        <v>0</v>
      </c>
      <c r="L84" s="408"/>
      <c r="M84" s="195">
        <f t="shared" si="282"/>
        <v>0</v>
      </c>
      <c r="N84" s="408"/>
      <c r="O84" s="195">
        <f t="shared" si="283"/>
        <v>0</v>
      </c>
      <c r="P84" s="408"/>
      <c r="Q84" s="195">
        <f t="shared" si="284"/>
        <v>0</v>
      </c>
      <c r="R84" s="408"/>
      <c r="S84" s="195">
        <f t="shared" si="285"/>
        <v>0</v>
      </c>
      <c r="T84" s="408"/>
      <c r="U84" s="195">
        <f t="shared" si="286"/>
        <v>0</v>
      </c>
      <c r="V84" s="408"/>
      <c r="W84" s="195">
        <f t="shared" si="287"/>
        <v>0</v>
      </c>
      <c r="X84" s="408"/>
      <c r="Y84" s="195">
        <f t="shared" si="288"/>
        <v>0</v>
      </c>
      <c r="Z84" s="408"/>
      <c r="AA84" s="195">
        <f t="shared" si="289"/>
        <v>0</v>
      </c>
      <c r="AB84" s="408"/>
      <c r="AC84" s="195">
        <f t="shared" si="290"/>
        <v>0</v>
      </c>
      <c r="AD84" s="408"/>
      <c r="AE84" s="195">
        <f t="shared" si="291"/>
        <v>0</v>
      </c>
      <c r="AF84" s="408"/>
      <c r="AG84" s="195">
        <f t="shared" si="292"/>
        <v>0</v>
      </c>
      <c r="AH84" s="408" t="s">
        <v>309</v>
      </c>
      <c r="AI84" s="195">
        <f t="shared" si="293"/>
        <v>1</v>
      </c>
      <c r="AJ84" s="408"/>
      <c r="AK84" s="195">
        <f t="shared" si="294"/>
        <v>0</v>
      </c>
      <c r="AL84" s="408" t="s">
        <v>83</v>
      </c>
      <c r="AM84" s="195">
        <f t="shared" si="295"/>
        <v>0</v>
      </c>
      <c r="AN84" s="408" t="s">
        <v>83</v>
      </c>
      <c r="AO84" s="195">
        <f t="shared" si="296"/>
        <v>0</v>
      </c>
      <c r="AP84" s="204">
        <f t="shared" si="299"/>
        <v>0</v>
      </c>
    </row>
    <row r="85" spans="1:42" x14ac:dyDescent="0.25">
      <c r="A85" s="205">
        <v>45735</v>
      </c>
      <c r="B85" s="206">
        <f t="shared" si="278"/>
        <v>45735</v>
      </c>
      <c r="C85" s="207">
        <f t="shared" si="279"/>
        <v>45735</v>
      </c>
      <c r="D85" s="271" t="s">
        <v>295</v>
      </c>
      <c r="E85" s="271" t="s">
        <v>423</v>
      </c>
      <c r="F85" s="209" t="str">
        <f>IF(NOT(ISNA(MATCH(A85,VV!$B$14:$B$26,0))),VLOOKUP(A85,VV!$B$14:$U$57,3),"n")</f>
        <v>n</v>
      </c>
      <c r="G85" s="208">
        <f>IF($F85="j",3,IF($F86="j",2,VLOOKUP(D85,VV!$T$41:$U$47,2)))</f>
        <v>1</v>
      </c>
      <c r="H85" s="408"/>
      <c r="I85" s="195">
        <f t="shared" si="280"/>
        <v>0</v>
      </c>
      <c r="J85" s="408"/>
      <c r="K85" s="195">
        <f t="shared" si="281"/>
        <v>0</v>
      </c>
      <c r="L85" s="408"/>
      <c r="M85" s="195">
        <f t="shared" si="282"/>
        <v>0</v>
      </c>
      <c r="N85" s="408"/>
      <c r="O85" s="195">
        <f t="shared" si="283"/>
        <v>0</v>
      </c>
      <c r="P85" s="408"/>
      <c r="Q85" s="195">
        <f t="shared" si="284"/>
        <v>0</v>
      </c>
      <c r="R85" s="408"/>
      <c r="S85" s="195">
        <f t="shared" si="285"/>
        <v>0</v>
      </c>
      <c r="T85" s="408"/>
      <c r="U85" s="195">
        <f t="shared" si="286"/>
        <v>0</v>
      </c>
      <c r="V85" s="408"/>
      <c r="W85" s="195">
        <f t="shared" si="287"/>
        <v>0</v>
      </c>
      <c r="X85" s="408"/>
      <c r="Y85" s="195">
        <f t="shared" si="288"/>
        <v>0</v>
      </c>
      <c r="Z85" s="408"/>
      <c r="AA85" s="195">
        <f t="shared" si="289"/>
        <v>0</v>
      </c>
      <c r="AB85" s="408"/>
      <c r="AC85" s="195">
        <f t="shared" si="290"/>
        <v>0</v>
      </c>
      <c r="AD85" s="408"/>
      <c r="AE85" s="195">
        <f t="shared" si="291"/>
        <v>0</v>
      </c>
      <c r="AF85" s="408"/>
      <c r="AG85" s="195">
        <f t="shared" si="292"/>
        <v>0</v>
      </c>
      <c r="AH85" s="408" t="s">
        <v>309</v>
      </c>
      <c r="AI85" s="195">
        <f t="shared" si="293"/>
        <v>1</v>
      </c>
      <c r="AJ85" s="408"/>
      <c r="AK85" s="195">
        <f t="shared" si="294"/>
        <v>0</v>
      </c>
      <c r="AL85" s="408" t="s">
        <v>83</v>
      </c>
      <c r="AM85" s="195">
        <f t="shared" si="295"/>
        <v>0</v>
      </c>
      <c r="AN85" s="408" t="s">
        <v>83</v>
      </c>
      <c r="AO85" s="195">
        <f t="shared" si="296"/>
        <v>0</v>
      </c>
      <c r="AP85" s="204">
        <f t="shared" si="299"/>
        <v>0</v>
      </c>
    </row>
    <row r="86" spans="1:42" x14ac:dyDescent="0.25">
      <c r="A86" s="205">
        <v>45736</v>
      </c>
      <c r="B86" s="206">
        <f t="shared" si="278"/>
        <v>45736</v>
      </c>
      <c r="C86" s="207">
        <f t="shared" si="279"/>
        <v>45736</v>
      </c>
      <c r="D86" s="271" t="s">
        <v>296</v>
      </c>
      <c r="E86" s="271" t="s">
        <v>423</v>
      </c>
      <c r="F86" s="209" t="str">
        <f>IF(NOT(ISNA(MATCH(A86,VV!$B$14:$B$26,0))),VLOOKUP(A86,VV!$B$14:$U$57,3),"n")</f>
        <v>n</v>
      </c>
      <c r="G86" s="208">
        <f>IF($F86="j",3,IF($F87="j",2,VLOOKUP(D86,VV!$T$41:$U$47,2)))</f>
        <v>1</v>
      </c>
      <c r="H86" s="408"/>
      <c r="I86" s="195">
        <f t="shared" si="280"/>
        <v>0</v>
      </c>
      <c r="J86" s="408"/>
      <c r="K86" s="195">
        <f t="shared" si="281"/>
        <v>0</v>
      </c>
      <c r="L86" s="408"/>
      <c r="M86" s="195">
        <f t="shared" si="282"/>
        <v>0</v>
      </c>
      <c r="N86" s="408"/>
      <c r="O86" s="195">
        <f t="shared" si="283"/>
        <v>0</v>
      </c>
      <c r="P86" s="408"/>
      <c r="Q86" s="195">
        <f t="shared" si="284"/>
        <v>0</v>
      </c>
      <c r="R86" s="408"/>
      <c r="S86" s="195">
        <f t="shared" si="285"/>
        <v>0</v>
      </c>
      <c r="T86" s="408"/>
      <c r="U86" s="195">
        <f t="shared" si="286"/>
        <v>0</v>
      </c>
      <c r="V86" s="408"/>
      <c r="W86" s="195">
        <f t="shared" si="287"/>
        <v>0</v>
      </c>
      <c r="X86" s="408"/>
      <c r="Y86" s="195">
        <f t="shared" si="288"/>
        <v>0</v>
      </c>
      <c r="Z86" s="408"/>
      <c r="AA86" s="195">
        <f t="shared" si="289"/>
        <v>0</v>
      </c>
      <c r="AB86" s="408"/>
      <c r="AC86" s="195">
        <f t="shared" si="290"/>
        <v>0</v>
      </c>
      <c r="AD86" s="408"/>
      <c r="AE86" s="195">
        <f t="shared" si="291"/>
        <v>0</v>
      </c>
      <c r="AF86" s="408"/>
      <c r="AG86" s="195">
        <f t="shared" si="292"/>
        <v>0</v>
      </c>
      <c r="AH86" s="408" t="s">
        <v>309</v>
      </c>
      <c r="AI86" s="195">
        <f t="shared" si="293"/>
        <v>1</v>
      </c>
      <c r="AJ86" s="408"/>
      <c r="AK86" s="195">
        <f t="shared" si="294"/>
        <v>0</v>
      </c>
      <c r="AL86" s="408" t="s">
        <v>83</v>
      </c>
      <c r="AM86" s="195">
        <f t="shared" si="295"/>
        <v>0</v>
      </c>
      <c r="AN86" s="408" t="s">
        <v>83</v>
      </c>
      <c r="AO86" s="195">
        <f t="shared" si="296"/>
        <v>0</v>
      </c>
      <c r="AP86" s="204">
        <f t="shared" si="299"/>
        <v>0</v>
      </c>
    </row>
    <row r="87" spans="1:42" x14ac:dyDescent="0.25">
      <c r="A87" s="205">
        <v>45737</v>
      </c>
      <c r="B87" s="206">
        <f t="shared" si="278"/>
        <v>45737</v>
      </c>
      <c r="C87" s="207">
        <f t="shared" si="279"/>
        <v>45737</v>
      </c>
      <c r="D87" s="271" t="s">
        <v>297</v>
      </c>
      <c r="E87" s="271" t="s">
        <v>423</v>
      </c>
      <c r="F87" s="209" t="str">
        <f>IF(NOT(ISNA(MATCH(A87,VV!$B$14:$B$26,0))),VLOOKUP(A87,VV!$B$14:$U$57,3),"n")</f>
        <v>n</v>
      </c>
      <c r="G87" s="208">
        <f>IF($F87="j",3,IF($F88="j",2,VLOOKUP(D87,VV!$T$41:$U$47,2)))</f>
        <v>2</v>
      </c>
      <c r="H87" s="408"/>
      <c r="I87" s="195">
        <f t="shared" si="280"/>
        <v>0</v>
      </c>
      <c r="J87" s="408"/>
      <c r="K87" s="195">
        <f t="shared" si="281"/>
        <v>0</v>
      </c>
      <c r="L87" s="408"/>
      <c r="M87" s="195">
        <f t="shared" si="282"/>
        <v>0</v>
      </c>
      <c r="N87" s="408"/>
      <c r="O87" s="195">
        <f t="shared" si="283"/>
        <v>0</v>
      </c>
      <c r="P87" s="408"/>
      <c r="Q87" s="195">
        <f t="shared" si="284"/>
        <v>0</v>
      </c>
      <c r="R87" s="408"/>
      <c r="S87" s="195">
        <f t="shared" si="285"/>
        <v>0</v>
      </c>
      <c r="T87" s="408"/>
      <c r="U87" s="195">
        <f t="shared" si="286"/>
        <v>0</v>
      </c>
      <c r="V87" s="408"/>
      <c r="W87" s="195">
        <f t="shared" si="287"/>
        <v>0</v>
      </c>
      <c r="X87" s="408"/>
      <c r="Y87" s="195">
        <f t="shared" si="288"/>
        <v>0</v>
      </c>
      <c r="Z87" s="408"/>
      <c r="AA87" s="195">
        <f t="shared" si="289"/>
        <v>0</v>
      </c>
      <c r="AB87" s="408"/>
      <c r="AC87" s="195">
        <f t="shared" si="290"/>
        <v>0</v>
      </c>
      <c r="AD87" s="408"/>
      <c r="AE87" s="195">
        <f t="shared" si="291"/>
        <v>0</v>
      </c>
      <c r="AF87" s="408" t="s">
        <v>309</v>
      </c>
      <c r="AG87" s="195">
        <f t="shared" si="292"/>
        <v>2</v>
      </c>
      <c r="AH87" s="408"/>
      <c r="AI87" s="195">
        <f t="shared" si="293"/>
        <v>0</v>
      </c>
      <c r="AJ87" s="408"/>
      <c r="AK87" s="195">
        <f t="shared" si="294"/>
        <v>0</v>
      </c>
      <c r="AL87" s="408" t="s">
        <v>83</v>
      </c>
      <c r="AM87" s="195">
        <f t="shared" si="295"/>
        <v>0</v>
      </c>
      <c r="AN87" s="408" t="s">
        <v>83</v>
      </c>
      <c r="AO87" s="195">
        <f t="shared" si="296"/>
        <v>0</v>
      </c>
      <c r="AP87" s="204">
        <f t="shared" si="299"/>
        <v>0</v>
      </c>
    </row>
    <row r="88" spans="1:42" x14ac:dyDescent="0.25">
      <c r="A88" s="205">
        <v>45738</v>
      </c>
      <c r="B88" s="206">
        <f t="shared" si="278"/>
        <v>45738</v>
      </c>
      <c r="C88" s="207">
        <f t="shared" si="279"/>
        <v>45738</v>
      </c>
      <c r="D88" s="271" t="s">
        <v>311</v>
      </c>
      <c r="E88" s="271" t="s">
        <v>423</v>
      </c>
      <c r="F88" s="209" t="str">
        <f>IF(NOT(ISNA(MATCH(A88,VV!$B$14:$B$26,0))),VLOOKUP(A88,VV!$B$14:$U$57,3),"n")</f>
        <v>n</v>
      </c>
      <c r="G88" s="208">
        <f>IF($F88="j",3,IF($F89="j",2,VLOOKUP(D88,VV!$T$41:$U$47,2)))</f>
        <v>3</v>
      </c>
      <c r="H88" s="408"/>
      <c r="I88" s="195">
        <f t="shared" si="280"/>
        <v>0</v>
      </c>
      <c r="J88" s="408"/>
      <c r="K88" s="195">
        <f t="shared" si="281"/>
        <v>0</v>
      </c>
      <c r="L88" s="408"/>
      <c r="M88" s="195">
        <f t="shared" si="282"/>
        <v>0</v>
      </c>
      <c r="N88" s="408"/>
      <c r="O88" s="195">
        <f t="shared" si="283"/>
        <v>0</v>
      </c>
      <c r="P88" s="408"/>
      <c r="Q88" s="195">
        <f t="shared" si="284"/>
        <v>0</v>
      </c>
      <c r="R88" s="408"/>
      <c r="S88" s="195">
        <f t="shared" si="285"/>
        <v>0</v>
      </c>
      <c r="T88" s="408"/>
      <c r="U88" s="195">
        <f t="shared" si="286"/>
        <v>0</v>
      </c>
      <c r="V88" s="408"/>
      <c r="W88" s="195">
        <f t="shared" si="287"/>
        <v>0</v>
      </c>
      <c r="X88" s="408"/>
      <c r="Y88" s="195">
        <f t="shared" si="288"/>
        <v>0</v>
      </c>
      <c r="Z88" s="408"/>
      <c r="AA88" s="195">
        <f t="shared" si="289"/>
        <v>0</v>
      </c>
      <c r="AB88" s="408"/>
      <c r="AC88" s="195">
        <f t="shared" si="290"/>
        <v>0</v>
      </c>
      <c r="AD88" s="408"/>
      <c r="AE88" s="195">
        <f t="shared" si="291"/>
        <v>0</v>
      </c>
      <c r="AF88" s="408" t="s">
        <v>309</v>
      </c>
      <c r="AG88" s="195">
        <f t="shared" si="292"/>
        <v>3</v>
      </c>
      <c r="AH88" s="408"/>
      <c r="AI88" s="195">
        <f t="shared" si="293"/>
        <v>0</v>
      </c>
      <c r="AJ88" s="408"/>
      <c r="AK88" s="195">
        <f t="shared" si="294"/>
        <v>0</v>
      </c>
      <c r="AL88" s="408" t="s">
        <v>83</v>
      </c>
      <c r="AM88" s="195">
        <f t="shared" si="295"/>
        <v>0</v>
      </c>
      <c r="AN88" s="408" t="s">
        <v>83</v>
      </c>
      <c r="AO88" s="195">
        <f t="shared" si="296"/>
        <v>0</v>
      </c>
      <c r="AP88" s="204">
        <f t="shared" si="299"/>
        <v>0</v>
      </c>
    </row>
    <row r="89" spans="1:42" x14ac:dyDescent="0.25">
      <c r="A89" s="205">
        <v>45739</v>
      </c>
      <c r="B89" s="206">
        <f t="shared" si="278"/>
        <v>45739</v>
      </c>
      <c r="C89" s="207">
        <f t="shared" si="279"/>
        <v>45739</v>
      </c>
      <c r="D89" s="271" t="s">
        <v>312</v>
      </c>
      <c r="E89" s="271" t="s">
        <v>423</v>
      </c>
      <c r="F89" s="209" t="str">
        <f>IF(NOT(ISNA(MATCH(A89,VV!$B$14:$B$26,0))),VLOOKUP(A89,VV!$B$14:$U$57,3),"n")</f>
        <v>n</v>
      </c>
      <c r="G89" s="208">
        <f>IF($F89="j",3,IF($F90="j",2,VLOOKUP(D89,VV!$T$41:$U$47,2)))</f>
        <v>2</v>
      </c>
      <c r="H89" s="408"/>
      <c r="I89" s="195">
        <f t="shared" si="280"/>
        <v>0</v>
      </c>
      <c r="J89" s="408"/>
      <c r="K89" s="195">
        <f t="shared" si="281"/>
        <v>0</v>
      </c>
      <c r="L89" s="408"/>
      <c r="M89" s="195">
        <f t="shared" si="282"/>
        <v>0</v>
      </c>
      <c r="N89" s="408"/>
      <c r="O89" s="195">
        <f t="shared" si="283"/>
        <v>0</v>
      </c>
      <c r="P89" s="408"/>
      <c r="Q89" s="195">
        <f t="shared" si="284"/>
        <v>0</v>
      </c>
      <c r="R89" s="408"/>
      <c r="S89" s="195">
        <f t="shared" si="285"/>
        <v>0</v>
      </c>
      <c r="T89" s="408"/>
      <c r="U89" s="195">
        <f t="shared" si="286"/>
        <v>0</v>
      </c>
      <c r="V89" s="408"/>
      <c r="W89" s="195">
        <f t="shared" si="287"/>
        <v>0</v>
      </c>
      <c r="X89" s="408"/>
      <c r="Y89" s="195">
        <f t="shared" si="288"/>
        <v>0</v>
      </c>
      <c r="Z89" s="408"/>
      <c r="AA89" s="195">
        <f t="shared" si="289"/>
        <v>0</v>
      </c>
      <c r="AB89" s="408"/>
      <c r="AC89" s="195">
        <f t="shared" si="290"/>
        <v>0</v>
      </c>
      <c r="AD89" s="408"/>
      <c r="AE89" s="195">
        <f t="shared" si="291"/>
        <v>0</v>
      </c>
      <c r="AF89" s="408" t="s">
        <v>309</v>
      </c>
      <c r="AG89" s="195">
        <f t="shared" si="292"/>
        <v>2</v>
      </c>
      <c r="AH89" s="408"/>
      <c r="AI89" s="195">
        <f t="shared" si="293"/>
        <v>0</v>
      </c>
      <c r="AJ89" s="408"/>
      <c r="AK89" s="195">
        <f t="shared" si="294"/>
        <v>0</v>
      </c>
      <c r="AL89" s="408" t="s">
        <v>83</v>
      </c>
      <c r="AM89" s="195">
        <f t="shared" si="295"/>
        <v>0</v>
      </c>
      <c r="AN89" s="408" t="s">
        <v>83</v>
      </c>
      <c r="AO89" s="195">
        <f t="shared" si="296"/>
        <v>0</v>
      </c>
      <c r="AP89" s="204">
        <f t="shared" si="299"/>
        <v>0</v>
      </c>
    </row>
    <row r="90" spans="1:42" x14ac:dyDescent="0.25">
      <c r="A90" s="205">
        <v>45740</v>
      </c>
      <c r="B90" s="206">
        <f t="shared" si="278"/>
        <v>45740</v>
      </c>
      <c r="C90" s="207">
        <f t="shared" si="279"/>
        <v>45740</v>
      </c>
      <c r="D90" s="271" t="s">
        <v>293</v>
      </c>
      <c r="E90" s="271" t="s">
        <v>423</v>
      </c>
      <c r="F90" s="209" t="str">
        <f>IF(NOT(ISNA(MATCH(A90,VV!$B$14:$B$26,0))),VLOOKUP(A90,VV!$B$14:$U$57,3),"n")</f>
        <v>n</v>
      </c>
      <c r="G90" s="208">
        <f>IF($F90="j",3,IF($F91="j",2,VLOOKUP(D90,VV!$T$41:$U$47,2)))</f>
        <v>1</v>
      </c>
      <c r="H90" s="408"/>
      <c r="I90" s="195">
        <f t="shared" si="280"/>
        <v>0</v>
      </c>
      <c r="J90" s="408"/>
      <c r="K90" s="195">
        <f t="shared" si="281"/>
        <v>0</v>
      </c>
      <c r="L90" s="408"/>
      <c r="M90" s="195">
        <f t="shared" si="282"/>
        <v>0</v>
      </c>
      <c r="N90" s="408"/>
      <c r="O90" s="195">
        <f t="shared" si="283"/>
        <v>0</v>
      </c>
      <c r="P90" s="408"/>
      <c r="Q90" s="195">
        <f t="shared" si="284"/>
        <v>0</v>
      </c>
      <c r="R90" s="408"/>
      <c r="S90" s="195">
        <f t="shared" si="285"/>
        <v>0</v>
      </c>
      <c r="T90" s="408"/>
      <c r="U90" s="195">
        <f t="shared" si="286"/>
        <v>0</v>
      </c>
      <c r="V90" s="408"/>
      <c r="W90" s="195">
        <f t="shared" si="287"/>
        <v>0</v>
      </c>
      <c r="X90" s="408"/>
      <c r="Y90" s="195">
        <f t="shared" si="288"/>
        <v>0</v>
      </c>
      <c r="Z90" s="408"/>
      <c r="AA90" s="195">
        <f t="shared" si="289"/>
        <v>0</v>
      </c>
      <c r="AB90" s="408"/>
      <c r="AC90" s="195">
        <f t="shared" si="290"/>
        <v>0</v>
      </c>
      <c r="AD90" s="408"/>
      <c r="AE90" s="195">
        <f t="shared" si="291"/>
        <v>0</v>
      </c>
      <c r="AF90" s="408"/>
      <c r="AG90" s="195">
        <f t="shared" si="292"/>
        <v>0</v>
      </c>
      <c r="AH90" s="408" t="s">
        <v>309</v>
      </c>
      <c r="AI90" s="195">
        <f t="shared" si="293"/>
        <v>1</v>
      </c>
      <c r="AJ90" s="408"/>
      <c r="AK90" s="195">
        <f t="shared" si="294"/>
        <v>0</v>
      </c>
      <c r="AL90" s="408"/>
      <c r="AM90" s="195">
        <f t="shared" si="295"/>
        <v>0</v>
      </c>
      <c r="AN90" s="408" t="s">
        <v>83</v>
      </c>
      <c r="AO90" s="195">
        <f t="shared" si="296"/>
        <v>0</v>
      </c>
      <c r="AP90" s="204">
        <f t="shared" si="299"/>
        <v>0</v>
      </c>
    </row>
    <row r="91" spans="1:42" x14ac:dyDescent="0.25">
      <c r="A91" s="205">
        <v>45741</v>
      </c>
      <c r="B91" s="206">
        <f t="shared" si="278"/>
        <v>45741</v>
      </c>
      <c r="C91" s="207">
        <f t="shared" si="279"/>
        <v>45741</v>
      </c>
      <c r="D91" s="271" t="s">
        <v>294</v>
      </c>
      <c r="E91" s="271" t="s">
        <v>423</v>
      </c>
      <c r="F91" s="209" t="str">
        <f>IF(NOT(ISNA(MATCH(A91,VV!$B$14:$B$26,0))),VLOOKUP(A91,VV!$B$14:$U$57,3),"n")</f>
        <v>n</v>
      </c>
      <c r="G91" s="208">
        <f>IF($F91="j",3,IF($F92="j",2,VLOOKUP(D91,VV!$T$41:$U$47,2)))</f>
        <v>1</v>
      </c>
      <c r="H91" s="408"/>
      <c r="I91" s="195">
        <f t="shared" si="280"/>
        <v>0</v>
      </c>
      <c r="J91" s="408" t="s">
        <v>764</v>
      </c>
      <c r="K91" s="195">
        <f t="shared" si="281"/>
        <v>0</v>
      </c>
      <c r="L91" s="408"/>
      <c r="M91" s="195">
        <f t="shared" si="282"/>
        <v>0</v>
      </c>
      <c r="N91" s="408"/>
      <c r="O91" s="195">
        <f t="shared" si="283"/>
        <v>0</v>
      </c>
      <c r="P91" s="408"/>
      <c r="Q91" s="195">
        <f t="shared" si="284"/>
        <v>0</v>
      </c>
      <c r="R91" s="408"/>
      <c r="S91" s="195">
        <f t="shared" si="285"/>
        <v>0</v>
      </c>
      <c r="T91" s="408" t="s">
        <v>764</v>
      </c>
      <c r="U91" s="195">
        <f t="shared" si="286"/>
        <v>0</v>
      </c>
      <c r="V91" s="408" t="s">
        <v>309</v>
      </c>
      <c r="W91" s="195">
        <f t="shared" si="287"/>
        <v>1</v>
      </c>
      <c r="X91" s="408"/>
      <c r="Y91" s="195">
        <f t="shared" si="288"/>
        <v>0</v>
      </c>
      <c r="Z91" s="408"/>
      <c r="AA91" s="195">
        <f t="shared" si="289"/>
        <v>0</v>
      </c>
      <c r="AB91" s="408"/>
      <c r="AC91" s="195">
        <f t="shared" si="290"/>
        <v>0</v>
      </c>
      <c r="AD91" s="408"/>
      <c r="AE91" s="195">
        <f t="shared" si="291"/>
        <v>0</v>
      </c>
      <c r="AF91" s="408"/>
      <c r="AG91" s="195">
        <f t="shared" si="292"/>
        <v>0</v>
      </c>
      <c r="AH91" s="408"/>
      <c r="AI91" s="195">
        <f t="shared" si="293"/>
        <v>0</v>
      </c>
      <c r="AJ91" s="408"/>
      <c r="AK91" s="195">
        <f t="shared" si="294"/>
        <v>0</v>
      </c>
      <c r="AL91" s="408"/>
      <c r="AM91" s="195">
        <f t="shared" si="295"/>
        <v>0</v>
      </c>
      <c r="AN91" s="408" t="s">
        <v>83</v>
      </c>
      <c r="AO91" s="195">
        <f t="shared" si="296"/>
        <v>0</v>
      </c>
      <c r="AP91" s="204">
        <f t="shared" si="299"/>
        <v>0</v>
      </c>
    </row>
    <row r="92" spans="1:42" x14ac:dyDescent="0.25">
      <c r="A92" s="205">
        <v>45742</v>
      </c>
      <c r="B92" s="206">
        <f t="shared" si="278"/>
        <v>45742</v>
      </c>
      <c r="C92" s="207">
        <f t="shared" si="279"/>
        <v>45742</v>
      </c>
      <c r="D92" s="271" t="s">
        <v>295</v>
      </c>
      <c r="E92" s="271" t="s">
        <v>423</v>
      </c>
      <c r="F92" s="209" t="str">
        <f>IF(NOT(ISNA(MATCH(A92,VV!$B$14:$B$26,0))),VLOOKUP(A92,VV!$B$14:$U$57,3),"n")</f>
        <v>n</v>
      </c>
      <c r="G92" s="208">
        <f>IF($F92="j",3,IF($F93="j",2,VLOOKUP(D92,VV!$T$41:$U$47,2)))</f>
        <v>1</v>
      </c>
      <c r="H92" s="408"/>
      <c r="I92" s="195">
        <f t="shared" si="280"/>
        <v>0</v>
      </c>
      <c r="J92" s="408" t="s">
        <v>764</v>
      </c>
      <c r="K92" s="195">
        <f t="shared" si="281"/>
        <v>0</v>
      </c>
      <c r="L92" s="408"/>
      <c r="M92" s="195">
        <f t="shared" si="282"/>
        <v>0</v>
      </c>
      <c r="N92" s="408" t="s">
        <v>309</v>
      </c>
      <c r="O92" s="195">
        <f t="shared" si="283"/>
        <v>1</v>
      </c>
      <c r="P92" s="408"/>
      <c r="Q92" s="195">
        <f t="shared" si="284"/>
        <v>0</v>
      </c>
      <c r="R92" s="408"/>
      <c r="S92" s="195">
        <f t="shared" si="285"/>
        <v>0</v>
      </c>
      <c r="T92" s="408" t="s">
        <v>764</v>
      </c>
      <c r="U92" s="195">
        <f t="shared" si="286"/>
        <v>0</v>
      </c>
      <c r="V92" s="408"/>
      <c r="W92" s="195">
        <f t="shared" si="287"/>
        <v>0</v>
      </c>
      <c r="X92" s="408"/>
      <c r="Y92" s="195">
        <f t="shared" si="288"/>
        <v>0</v>
      </c>
      <c r="Z92" s="408"/>
      <c r="AA92" s="195">
        <f t="shared" si="289"/>
        <v>0</v>
      </c>
      <c r="AB92" s="408"/>
      <c r="AC92" s="195">
        <f t="shared" si="290"/>
        <v>0</v>
      </c>
      <c r="AD92" s="408"/>
      <c r="AE92" s="195">
        <f t="shared" si="291"/>
        <v>0</v>
      </c>
      <c r="AF92" s="408"/>
      <c r="AG92" s="195">
        <f t="shared" si="292"/>
        <v>0</v>
      </c>
      <c r="AH92" s="408"/>
      <c r="AI92" s="195">
        <f t="shared" si="293"/>
        <v>0</v>
      </c>
      <c r="AJ92" s="408"/>
      <c r="AK92" s="195">
        <f t="shared" si="294"/>
        <v>0</v>
      </c>
      <c r="AL92" s="408"/>
      <c r="AM92" s="195">
        <f t="shared" si="295"/>
        <v>0</v>
      </c>
      <c r="AN92" s="408" t="s">
        <v>83</v>
      </c>
      <c r="AO92" s="195">
        <f t="shared" si="296"/>
        <v>0</v>
      </c>
      <c r="AP92" s="204">
        <f t="shared" si="299"/>
        <v>0</v>
      </c>
    </row>
    <row r="93" spans="1:42" x14ac:dyDescent="0.25">
      <c r="A93" s="205">
        <v>45743</v>
      </c>
      <c r="B93" s="206">
        <f t="shared" si="278"/>
        <v>45743</v>
      </c>
      <c r="C93" s="207">
        <f t="shared" si="279"/>
        <v>45743</v>
      </c>
      <c r="D93" s="271" t="s">
        <v>296</v>
      </c>
      <c r="E93" s="271" t="s">
        <v>423</v>
      </c>
      <c r="F93" s="209" t="str">
        <f>IF(NOT(ISNA(MATCH(A93,VV!$B$14:$B$26,0))),VLOOKUP(A93,VV!$B$14:$U$57,3),"n")</f>
        <v>n</v>
      </c>
      <c r="G93" s="208">
        <f>IF($F93="j",3,IF($F94="j",2,VLOOKUP(D93,VV!$T$41:$U$47,2)))</f>
        <v>1</v>
      </c>
      <c r="H93" s="408"/>
      <c r="I93" s="195">
        <f t="shared" si="280"/>
        <v>0</v>
      </c>
      <c r="J93" s="408"/>
      <c r="K93" s="195">
        <f t="shared" si="281"/>
        <v>0</v>
      </c>
      <c r="L93" s="408"/>
      <c r="M93" s="195">
        <f t="shared" si="282"/>
        <v>0</v>
      </c>
      <c r="N93" s="408"/>
      <c r="O93" s="195">
        <f t="shared" si="283"/>
        <v>0</v>
      </c>
      <c r="P93" s="408"/>
      <c r="Q93" s="195">
        <f t="shared" si="284"/>
        <v>0</v>
      </c>
      <c r="R93" s="408"/>
      <c r="S93" s="195">
        <f t="shared" si="285"/>
        <v>0</v>
      </c>
      <c r="T93" s="408" t="s">
        <v>764</v>
      </c>
      <c r="U93" s="195">
        <f t="shared" si="286"/>
        <v>0</v>
      </c>
      <c r="V93" s="408"/>
      <c r="W93" s="195">
        <f t="shared" si="287"/>
        <v>0</v>
      </c>
      <c r="X93" s="408"/>
      <c r="Y93" s="195">
        <f t="shared" si="288"/>
        <v>0</v>
      </c>
      <c r="Z93" s="408"/>
      <c r="AA93" s="195">
        <f t="shared" si="289"/>
        <v>0</v>
      </c>
      <c r="AB93" s="408"/>
      <c r="AC93" s="195">
        <f t="shared" si="290"/>
        <v>0</v>
      </c>
      <c r="AD93" s="408"/>
      <c r="AE93" s="195">
        <f t="shared" si="291"/>
        <v>0</v>
      </c>
      <c r="AF93" s="408"/>
      <c r="AG93" s="195">
        <f t="shared" si="292"/>
        <v>0</v>
      </c>
      <c r="AH93" s="408"/>
      <c r="AI93" s="195">
        <f t="shared" si="293"/>
        <v>0</v>
      </c>
      <c r="AJ93" s="408"/>
      <c r="AK93" s="195">
        <f t="shared" si="294"/>
        <v>0</v>
      </c>
      <c r="AL93" s="408" t="s">
        <v>309</v>
      </c>
      <c r="AM93" s="195">
        <f t="shared" si="295"/>
        <v>1</v>
      </c>
      <c r="AN93" s="408" t="s">
        <v>83</v>
      </c>
      <c r="AO93" s="195">
        <f t="shared" si="296"/>
        <v>0</v>
      </c>
      <c r="AP93" s="204">
        <f t="shared" si="299"/>
        <v>0</v>
      </c>
    </row>
    <row r="94" spans="1:42" x14ac:dyDescent="0.25">
      <c r="A94" s="205">
        <v>45744</v>
      </c>
      <c r="B94" s="206">
        <f t="shared" si="278"/>
        <v>45744</v>
      </c>
      <c r="C94" s="207">
        <f t="shared" si="279"/>
        <v>45744</v>
      </c>
      <c r="D94" s="271" t="s">
        <v>297</v>
      </c>
      <c r="E94" s="271" t="s">
        <v>423</v>
      </c>
      <c r="F94" s="209" t="str">
        <f>IF(NOT(ISNA(MATCH(A94,VV!$B$14:$B$26,0))),VLOOKUP(A94,VV!$B$14:$U$57,3),"n")</f>
        <v>n</v>
      </c>
      <c r="G94" s="208">
        <f>IF($F94="j",3,IF($F95="j",2,VLOOKUP(D94,VV!$T$41:$U$47,2)))</f>
        <v>2</v>
      </c>
      <c r="H94" s="408"/>
      <c r="I94" s="195">
        <f t="shared" si="280"/>
        <v>0</v>
      </c>
      <c r="J94" s="408"/>
      <c r="K94" s="195">
        <f t="shared" si="281"/>
        <v>0</v>
      </c>
      <c r="L94" s="408"/>
      <c r="M94" s="195">
        <f t="shared" si="282"/>
        <v>0</v>
      </c>
      <c r="N94" s="408"/>
      <c r="O94" s="195">
        <f t="shared" si="283"/>
        <v>0</v>
      </c>
      <c r="P94" s="408"/>
      <c r="Q94" s="195">
        <f t="shared" si="284"/>
        <v>0</v>
      </c>
      <c r="R94" s="408"/>
      <c r="S94" s="195">
        <f t="shared" si="285"/>
        <v>0</v>
      </c>
      <c r="T94" s="408" t="s">
        <v>83</v>
      </c>
      <c r="U94" s="195">
        <f t="shared" si="286"/>
        <v>0</v>
      </c>
      <c r="V94" s="408"/>
      <c r="W94" s="195">
        <f t="shared" si="287"/>
        <v>0</v>
      </c>
      <c r="X94" s="408"/>
      <c r="Y94" s="195">
        <f t="shared" si="288"/>
        <v>0</v>
      </c>
      <c r="Z94" s="408"/>
      <c r="AA94" s="195">
        <f t="shared" si="289"/>
        <v>0</v>
      </c>
      <c r="AB94" s="408"/>
      <c r="AC94" s="195">
        <f t="shared" si="290"/>
        <v>0</v>
      </c>
      <c r="AD94" s="408"/>
      <c r="AE94" s="195">
        <f t="shared" si="291"/>
        <v>0</v>
      </c>
      <c r="AF94" s="408" t="s">
        <v>309</v>
      </c>
      <c r="AG94" s="195">
        <f t="shared" si="292"/>
        <v>2</v>
      </c>
      <c r="AH94" s="408"/>
      <c r="AI94" s="195">
        <f t="shared" si="293"/>
        <v>0</v>
      </c>
      <c r="AJ94" s="408"/>
      <c r="AK94" s="195">
        <f t="shared" si="294"/>
        <v>0</v>
      </c>
      <c r="AL94" s="408"/>
      <c r="AM94" s="195">
        <f t="shared" si="295"/>
        <v>0</v>
      </c>
      <c r="AN94" s="408" t="s">
        <v>83</v>
      </c>
      <c r="AO94" s="195">
        <f t="shared" si="296"/>
        <v>0</v>
      </c>
      <c r="AP94" s="204">
        <f t="shared" si="299"/>
        <v>0</v>
      </c>
    </row>
    <row r="95" spans="1:42" x14ac:dyDescent="0.25">
      <c r="A95" s="205">
        <v>45745</v>
      </c>
      <c r="B95" s="206">
        <f t="shared" si="278"/>
        <v>45745</v>
      </c>
      <c r="C95" s="207">
        <f t="shared" si="279"/>
        <v>45745</v>
      </c>
      <c r="D95" s="271" t="s">
        <v>311</v>
      </c>
      <c r="E95" s="271" t="s">
        <v>423</v>
      </c>
      <c r="F95" s="209" t="str">
        <f>IF(NOT(ISNA(MATCH(A95,VV!$B$14:$B$26,0))),VLOOKUP(A95,VV!$B$14:$U$57,3),"n")</f>
        <v>n</v>
      </c>
      <c r="G95" s="208">
        <f>IF($F95="j",3,IF($F96="j",2,VLOOKUP(D95,VV!$T$41:$U$47,2)))</f>
        <v>3</v>
      </c>
      <c r="H95" s="408"/>
      <c r="I95" s="195">
        <f t="shared" si="280"/>
        <v>0</v>
      </c>
      <c r="J95" s="408"/>
      <c r="K95" s="195">
        <f t="shared" si="281"/>
        <v>0</v>
      </c>
      <c r="L95" s="408"/>
      <c r="M95" s="195">
        <f t="shared" si="282"/>
        <v>0</v>
      </c>
      <c r="N95" s="408"/>
      <c r="O95" s="195">
        <f t="shared" si="283"/>
        <v>0</v>
      </c>
      <c r="P95" s="408"/>
      <c r="Q95" s="195">
        <f t="shared" si="284"/>
        <v>0</v>
      </c>
      <c r="R95" s="408"/>
      <c r="S95" s="195">
        <f t="shared" si="285"/>
        <v>0</v>
      </c>
      <c r="T95" s="408"/>
      <c r="U95" s="195">
        <f t="shared" si="286"/>
        <v>0</v>
      </c>
      <c r="V95" s="408"/>
      <c r="W95" s="195">
        <f t="shared" si="287"/>
        <v>0</v>
      </c>
      <c r="X95" s="408"/>
      <c r="Y95" s="195">
        <f t="shared" si="288"/>
        <v>0</v>
      </c>
      <c r="Z95" s="408"/>
      <c r="AA95" s="195">
        <f t="shared" si="289"/>
        <v>0</v>
      </c>
      <c r="AB95" s="408"/>
      <c r="AC95" s="195">
        <f t="shared" si="290"/>
        <v>0</v>
      </c>
      <c r="AD95" s="408"/>
      <c r="AE95" s="195">
        <f t="shared" si="291"/>
        <v>0</v>
      </c>
      <c r="AF95" s="408" t="s">
        <v>309</v>
      </c>
      <c r="AG95" s="195">
        <f t="shared" si="292"/>
        <v>3</v>
      </c>
      <c r="AH95" s="408"/>
      <c r="AI95" s="195">
        <f t="shared" si="293"/>
        <v>0</v>
      </c>
      <c r="AJ95" s="408"/>
      <c r="AK95" s="195">
        <f t="shared" si="294"/>
        <v>0</v>
      </c>
      <c r="AL95" s="408"/>
      <c r="AM95" s="195">
        <f t="shared" si="295"/>
        <v>0</v>
      </c>
      <c r="AN95" s="408" t="s">
        <v>83</v>
      </c>
      <c r="AO95" s="195">
        <f t="shared" si="296"/>
        <v>0</v>
      </c>
      <c r="AP95" s="204">
        <f t="shared" si="299"/>
        <v>0</v>
      </c>
    </row>
    <row r="96" spans="1:42" x14ac:dyDescent="0.25">
      <c r="A96" s="205">
        <v>45746</v>
      </c>
      <c r="B96" s="206">
        <f t="shared" si="278"/>
        <v>45746</v>
      </c>
      <c r="C96" s="207">
        <f t="shared" si="279"/>
        <v>45746</v>
      </c>
      <c r="D96" s="271" t="s">
        <v>312</v>
      </c>
      <c r="E96" s="271" t="s">
        <v>423</v>
      </c>
      <c r="F96" s="209" t="str">
        <f>IF(NOT(ISNA(MATCH(A96,VV!$B$14:$B$26,0))),VLOOKUP(A96,VV!$B$14:$U$57,3),"n")</f>
        <v>n</v>
      </c>
      <c r="G96" s="208">
        <f>IF($F96="j",3,IF($F97="j",2,VLOOKUP(D96,VV!$T$41:$U$47,2)))</f>
        <v>2</v>
      </c>
      <c r="H96" s="408"/>
      <c r="I96" s="195">
        <f t="shared" si="280"/>
        <v>0</v>
      </c>
      <c r="J96" s="408"/>
      <c r="K96" s="195">
        <f t="shared" si="281"/>
        <v>0</v>
      </c>
      <c r="L96" s="408"/>
      <c r="M96" s="195">
        <f t="shared" si="282"/>
        <v>0</v>
      </c>
      <c r="N96" s="408"/>
      <c r="O96" s="195">
        <f t="shared" si="283"/>
        <v>0</v>
      </c>
      <c r="P96" s="408"/>
      <c r="Q96" s="195">
        <f t="shared" si="284"/>
        <v>0</v>
      </c>
      <c r="R96" s="408"/>
      <c r="S96" s="195">
        <f t="shared" si="285"/>
        <v>0</v>
      </c>
      <c r="T96" s="408"/>
      <c r="U96" s="195">
        <f t="shared" si="286"/>
        <v>0</v>
      </c>
      <c r="V96" s="408"/>
      <c r="W96" s="195">
        <f t="shared" si="287"/>
        <v>0</v>
      </c>
      <c r="X96" s="408"/>
      <c r="Y96" s="195">
        <f t="shared" si="288"/>
        <v>0</v>
      </c>
      <c r="Z96" s="408"/>
      <c r="AA96" s="195">
        <f t="shared" si="289"/>
        <v>0</v>
      </c>
      <c r="AB96" s="408"/>
      <c r="AC96" s="195">
        <f t="shared" si="290"/>
        <v>0</v>
      </c>
      <c r="AD96" s="408"/>
      <c r="AE96" s="195">
        <f t="shared" si="291"/>
        <v>0</v>
      </c>
      <c r="AF96" s="408" t="s">
        <v>309</v>
      </c>
      <c r="AG96" s="195">
        <f t="shared" si="292"/>
        <v>2</v>
      </c>
      <c r="AH96" s="408"/>
      <c r="AI96" s="195">
        <f t="shared" si="293"/>
        <v>0</v>
      </c>
      <c r="AJ96" s="408"/>
      <c r="AK96" s="195">
        <f t="shared" si="294"/>
        <v>0</v>
      </c>
      <c r="AL96" s="408"/>
      <c r="AM96" s="195">
        <f t="shared" si="295"/>
        <v>0</v>
      </c>
      <c r="AN96" s="408" t="s">
        <v>83</v>
      </c>
      <c r="AO96" s="195">
        <f t="shared" si="296"/>
        <v>0</v>
      </c>
      <c r="AP96" s="204">
        <f t="shared" si="299"/>
        <v>0</v>
      </c>
    </row>
    <row r="97" spans="1:42" x14ac:dyDescent="0.25">
      <c r="A97" s="205">
        <v>45747</v>
      </c>
      <c r="B97" s="206">
        <f t="shared" si="278"/>
        <v>45747</v>
      </c>
      <c r="C97" s="207">
        <f t="shared" si="279"/>
        <v>45747</v>
      </c>
      <c r="D97" s="271" t="s">
        <v>293</v>
      </c>
      <c r="E97" s="271" t="s">
        <v>423</v>
      </c>
      <c r="F97" s="209" t="str">
        <f>IF(NOT(ISNA(MATCH(A97,VV!$B$14:$B$26,0))),VLOOKUP(A97,VV!$B$14:$U$57,3),"n")</f>
        <v>n</v>
      </c>
      <c r="G97" s="208">
        <f>IF($F97="j",3,IF($F98="j",2,VLOOKUP(D97,VV!$T$41:$U$47,2)))</f>
        <v>1</v>
      </c>
      <c r="H97" s="408"/>
      <c r="I97" s="195">
        <f t="shared" si="280"/>
        <v>0</v>
      </c>
      <c r="J97" s="408"/>
      <c r="K97" s="195">
        <f t="shared" si="281"/>
        <v>0</v>
      </c>
      <c r="L97" s="408"/>
      <c r="M97" s="195">
        <f t="shared" si="282"/>
        <v>0</v>
      </c>
      <c r="N97" s="408"/>
      <c r="O97" s="195">
        <f t="shared" si="283"/>
        <v>0</v>
      </c>
      <c r="P97" s="408"/>
      <c r="Q97" s="195">
        <f t="shared" si="284"/>
        <v>0</v>
      </c>
      <c r="R97" s="408"/>
      <c r="S97" s="195">
        <f t="shared" si="285"/>
        <v>0</v>
      </c>
      <c r="T97" s="408"/>
      <c r="U97" s="195">
        <f t="shared" si="286"/>
        <v>0</v>
      </c>
      <c r="V97" s="408"/>
      <c r="W97" s="195">
        <f t="shared" si="287"/>
        <v>0</v>
      </c>
      <c r="X97" s="408"/>
      <c r="Y97" s="195">
        <f t="shared" si="288"/>
        <v>0</v>
      </c>
      <c r="Z97" s="408"/>
      <c r="AA97" s="195">
        <f t="shared" si="289"/>
        <v>0</v>
      </c>
      <c r="AB97" s="408"/>
      <c r="AC97" s="195">
        <f t="shared" si="290"/>
        <v>0</v>
      </c>
      <c r="AD97" s="408"/>
      <c r="AE97" s="195">
        <f t="shared" si="291"/>
        <v>0</v>
      </c>
      <c r="AF97" s="408"/>
      <c r="AG97" s="195">
        <f t="shared" si="292"/>
        <v>0</v>
      </c>
      <c r="AH97" s="408"/>
      <c r="AI97" s="195">
        <f t="shared" si="293"/>
        <v>0</v>
      </c>
      <c r="AJ97" s="408"/>
      <c r="AK97" s="195">
        <f t="shared" si="294"/>
        <v>0</v>
      </c>
      <c r="AL97" s="408" t="s">
        <v>309</v>
      </c>
      <c r="AM97" s="195">
        <f t="shared" si="295"/>
        <v>1</v>
      </c>
      <c r="AN97" s="408"/>
      <c r="AO97" s="195">
        <f t="shared" si="296"/>
        <v>0</v>
      </c>
      <c r="AP97" s="204">
        <f t="shared" si="299"/>
        <v>0</v>
      </c>
    </row>
    <row r="98" spans="1:42" x14ac:dyDescent="0.25">
      <c r="A98" s="205">
        <v>45748</v>
      </c>
      <c r="B98" s="206">
        <f t="shared" si="278"/>
        <v>45748</v>
      </c>
      <c r="C98" s="207">
        <f t="shared" si="279"/>
        <v>45748</v>
      </c>
      <c r="D98" s="271" t="s">
        <v>294</v>
      </c>
      <c r="E98" s="271" t="s">
        <v>423</v>
      </c>
      <c r="F98" s="209" t="str">
        <f>IF(NOT(ISNA(MATCH(A98,VV!$B$14:$B$26,0))),VLOOKUP(A98,VV!$B$14:$U$57,3),"n")</f>
        <v>n</v>
      </c>
      <c r="G98" s="208">
        <f>IF($F98="j",3,IF($F99="j",2,VLOOKUP(D98,VV!$T$41:$U$47,2)))</f>
        <v>1</v>
      </c>
      <c r="H98" s="408"/>
      <c r="I98" s="195">
        <f t="shared" si="280"/>
        <v>0</v>
      </c>
      <c r="J98" s="408"/>
      <c r="K98" s="195">
        <f t="shared" si="281"/>
        <v>0</v>
      </c>
      <c r="L98" s="408"/>
      <c r="M98" s="195">
        <f t="shared" si="282"/>
        <v>0</v>
      </c>
      <c r="N98" s="408"/>
      <c r="O98" s="195">
        <f t="shared" si="283"/>
        <v>0</v>
      </c>
      <c r="P98" s="408"/>
      <c r="Q98" s="195">
        <f t="shared" si="284"/>
        <v>0</v>
      </c>
      <c r="R98" s="408"/>
      <c r="S98" s="195">
        <f t="shared" si="285"/>
        <v>0</v>
      </c>
      <c r="T98" s="408"/>
      <c r="U98" s="195">
        <f t="shared" si="286"/>
        <v>0</v>
      </c>
      <c r="V98" s="408"/>
      <c r="W98" s="195">
        <f t="shared" si="287"/>
        <v>0</v>
      </c>
      <c r="X98" s="408"/>
      <c r="Y98" s="195">
        <f t="shared" si="288"/>
        <v>0</v>
      </c>
      <c r="Z98" s="408"/>
      <c r="AA98" s="195">
        <f t="shared" si="289"/>
        <v>0</v>
      </c>
      <c r="AB98" s="408"/>
      <c r="AC98" s="195">
        <f t="shared" si="290"/>
        <v>0</v>
      </c>
      <c r="AD98" s="408"/>
      <c r="AE98" s="195">
        <f t="shared" si="291"/>
        <v>0</v>
      </c>
      <c r="AF98" s="408"/>
      <c r="AG98" s="195">
        <f t="shared" si="292"/>
        <v>0</v>
      </c>
      <c r="AH98" s="408"/>
      <c r="AI98" s="195">
        <f t="shared" si="293"/>
        <v>0</v>
      </c>
      <c r="AJ98" s="408"/>
      <c r="AK98" s="195">
        <f t="shared" si="294"/>
        <v>0</v>
      </c>
      <c r="AL98" s="408" t="s">
        <v>309</v>
      </c>
      <c r="AM98" s="195">
        <f t="shared" si="295"/>
        <v>1</v>
      </c>
      <c r="AN98" s="408"/>
      <c r="AO98" s="195">
        <f t="shared" si="296"/>
        <v>0</v>
      </c>
      <c r="AP98" s="204">
        <f t="shared" si="299"/>
        <v>0</v>
      </c>
    </row>
    <row r="99" spans="1:42" x14ac:dyDescent="0.25">
      <c r="A99" s="205">
        <v>45749</v>
      </c>
      <c r="B99" s="206">
        <f t="shared" si="278"/>
        <v>45749</v>
      </c>
      <c r="C99" s="207">
        <f t="shared" si="279"/>
        <v>45749</v>
      </c>
      <c r="D99" s="271" t="s">
        <v>295</v>
      </c>
      <c r="E99" s="271" t="s">
        <v>423</v>
      </c>
      <c r="F99" s="209" t="str">
        <f>IF(NOT(ISNA(MATCH(A99,VV!$B$14:$B$26,0))),VLOOKUP(A99,VV!$B$14:$U$57,3),"n")</f>
        <v>n</v>
      </c>
      <c r="G99" s="208">
        <f>IF($F99="j",3,IF($F100="j",2,VLOOKUP(D99,VV!$T$41:$U$47,2)))</f>
        <v>1</v>
      </c>
      <c r="H99" s="408"/>
      <c r="I99" s="195">
        <f t="shared" si="280"/>
        <v>0</v>
      </c>
      <c r="J99" s="408"/>
      <c r="K99" s="195">
        <f t="shared" si="281"/>
        <v>0</v>
      </c>
      <c r="L99" s="408"/>
      <c r="M99" s="195">
        <f t="shared" si="282"/>
        <v>0</v>
      </c>
      <c r="N99" s="408" t="s">
        <v>309</v>
      </c>
      <c r="O99" s="195">
        <f t="shared" si="283"/>
        <v>1</v>
      </c>
      <c r="P99" s="408"/>
      <c r="Q99" s="195">
        <f t="shared" si="284"/>
        <v>0</v>
      </c>
      <c r="R99" s="408"/>
      <c r="S99" s="195">
        <f t="shared" si="285"/>
        <v>0</v>
      </c>
      <c r="T99" s="408"/>
      <c r="U99" s="195">
        <f t="shared" si="286"/>
        <v>0</v>
      </c>
      <c r="V99" s="408"/>
      <c r="W99" s="195">
        <f t="shared" si="287"/>
        <v>0</v>
      </c>
      <c r="X99" s="408"/>
      <c r="Y99" s="195">
        <f t="shared" si="288"/>
        <v>0</v>
      </c>
      <c r="Z99" s="408"/>
      <c r="AA99" s="195">
        <f t="shared" si="289"/>
        <v>0</v>
      </c>
      <c r="AB99" s="408"/>
      <c r="AC99" s="195">
        <f t="shared" si="290"/>
        <v>0</v>
      </c>
      <c r="AD99" s="408"/>
      <c r="AE99" s="195">
        <f t="shared" si="291"/>
        <v>0</v>
      </c>
      <c r="AF99" s="408"/>
      <c r="AG99" s="195">
        <f t="shared" si="292"/>
        <v>0</v>
      </c>
      <c r="AH99" s="408"/>
      <c r="AI99" s="195">
        <f t="shared" si="293"/>
        <v>0</v>
      </c>
      <c r="AJ99" s="408"/>
      <c r="AK99" s="195">
        <f t="shared" si="294"/>
        <v>0</v>
      </c>
      <c r="AL99" s="408"/>
      <c r="AM99" s="195">
        <f t="shared" si="295"/>
        <v>0</v>
      </c>
      <c r="AN99" s="408"/>
      <c r="AO99" s="195">
        <f t="shared" si="296"/>
        <v>0</v>
      </c>
      <c r="AP99" s="204">
        <f t="shared" si="299"/>
        <v>0</v>
      </c>
    </row>
    <row r="100" spans="1:42" x14ac:dyDescent="0.25">
      <c r="A100" s="205">
        <v>45750</v>
      </c>
      <c r="B100" s="206">
        <f t="shared" si="278"/>
        <v>45750</v>
      </c>
      <c r="C100" s="207">
        <f t="shared" si="279"/>
        <v>45750</v>
      </c>
      <c r="D100" s="271" t="s">
        <v>296</v>
      </c>
      <c r="E100" s="271" t="s">
        <v>423</v>
      </c>
      <c r="F100" s="209" t="str">
        <f>IF(NOT(ISNA(MATCH(A100,VV!$B$14:$B$26,0))),VLOOKUP(A100,VV!$B$14:$U$57,3),"n")</f>
        <v>n</v>
      </c>
      <c r="G100" s="208">
        <f>IF($F100="j",3,IF($F101="j",2,VLOOKUP(D100,VV!$T$41:$U$47,2)))</f>
        <v>1</v>
      </c>
      <c r="H100" s="408"/>
      <c r="I100" s="195">
        <f t="shared" si="280"/>
        <v>0</v>
      </c>
      <c r="J100" s="408"/>
      <c r="K100" s="195">
        <f t="shared" si="281"/>
        <v>0</v>
      </c>
      <c r="L100" s="408"/>
      <c r="M100" s="195">
        <f t="shared" si="282"/>
        <v>0</v>
      </c>
      <c r="N100" s="408"/>
      <c r="O100" s="195">
        <f t="shared" si="283"/>
        <v>0</v>
      </c>
      <c r="P100" s="408"/>
      <c r="Q100" s="195">
        <f t="shared" si="284"/>
        <v>0</v>
      </c>
      <c r="R100" s="408"/>
      <c r="S100" s="195">
        <f t="shared" si="285"/>
        <v>0</v>
      </c>
      <c r="T100" s="408"/>
      <c r="U100" s="195">
        <f t="shared" si="286"/>
        <v>0</v>
      </c>
      <c r="V100" s="408" t="s">
        <v>309</v>
      </c>
      <c r="W100" s="195">
        <f t="shared" si="287"/>
        <v>1</v>
      </c>
      <c r="X100" s="408"/>
      <c r="Y100" s="195">
        <f t="shared" si="288"/>
        <v>0</v>
      </c>
      <c r="Z100" s="408"/>
      <c r="AA100" s="195">
        <f t="shared" si="289"/>
        <v>0</v>
      </c>
      <c r="AB100" s="408"/>
      <c r="AC100" s="195">
        <f t="shared" si="290"/>
        <v>0</v>
      </c>
      <c r="AD100" s="408"/>
      <c r="AE100" s="195">
        <f t="shared" si="291"/>
        <v>0</v>
      </c>
      <c r="AF100" s="408"/>
      <c r="AG100" s="195">
        <f t="shared" si="292"/>
        <v>0</v>
      </c>
      <c r="AH100" s="408"/>
      <c r="AI100" s="195">
        <f t="shared" si="293"/>
        <v>0</v>
      </c>
      <c r="AJ100" s="408"/>
      <c r="AK100" s="195">
        <f t="shared" si="294"/>
        <v>0</v>
      </c>
      <c r="AL100" s="408"/>
      <c r="AM100" s="195">
        <f t="shared" si="295"/>
        <v>0</v>
      </c>
      <c r="AN100" s="408"/>
      <c r="AO100" s="195">
        <f t="shared" si="296"/>
        <v>0</v>
      </c>
      <c r="AP100" s="204">
        <f t="shared" si="299"/>
        <v>0</v>
      </c>
    </row>
    <row r="101" spans="1:42" x14ac:dyDescent="0.25">
      <c r="A101" s="205">
        <v>45751</v>
      </c>
      <c r="B101" s="206">
        <f t="shared" si="278"/>
        <v>45751</v>
      </c>
      <c r="C101" s="207">
        <f t="shared" si="279"/>
        <v>45751</v>
      </c>
      <c r="D101" s="271" t="s">
        <v>297</v>
      </c>
      <c r="E101" s="271" t="s">
        <v>423</v>
      </c>
      <c r="F101" s="209" t="str">
        <f>IF(NOT(ISNA(MATCH(A101,VV!$B$14:$B$26,0))),VLOOKUP(A101,VV!$B$14:$U$57,3),"n")</f>
        <v>n</v>
      </c>
      <c r="G101" s="208">
        <f>IF($F101="j",3,IF($F102="j",2,VLOOKUP(D101,VV!$T$41:$U$47,2)))</f>
        <v>2</v>
      </c>
      <c r="H101" s="408"/>
      <c r="I101" s="195">
        <f t="shared" si="280"/>
        <v>0</v>
      </c>
      <c r="J101" s="408"/>
      <c r="K101" s="195">
        <f t="shared" si="281"/>
        <v>0</v>
      </c>
      <c r="L101" s="408"/>
      <c r="M101" s="195">
        <f t="shared" si="282"/>
        <v>0</v>
      </c>
      <c r="N101" s="408"/>
      <c r="O101" s="195">
        <f t="shared" si="283"/>
        <v>0</v>
      </c>
      <c r="P101" s="408"/>
      <c r="Q101" s="195">
        <f t="shared" si="284"/>
        <v>0</v>
      </c>
      <c r="R101" s="408"/>
      <c r="S101" s="195">
        <f t="shared" si="285"/>
        <v>0</v>
      </c>
      <c r="T101" s="408"/>
      <c r="U101" s="195">
        <f t="shared" si="286"/>
        <v>0</v>
      </c>
      <c r="V101" s="408"/>
      <c r="W101" s="195">
        <f t="shared" si="287"/>
        <v>0</v>
      </c>
      <c r="X101" s="408"/>
      <c r="Y101" s="195">
        <f t="shared" si="288"/>
        <v>0</v>
      </c>
      <c r="Z101" s="408"/>
      <c r="AA101" s="195">
        <f t="shared" si="289"/>
        <v>0</v>
      </c>
      <c r="AB101" s="408"/>
      <c r="AC101" s="195">
        <f t="shared" si="290"/>
        <v>0</v>
      </c>
      <c r="AD101" s="408"/>
      <c r="AE101" s="195">
        <f t="shared" si="291"/>
        <v>0</v>
      </c>
      <c r="AF101" s="408" t="s">
        <v>309</v>
      </c>
      <c r="AG101" s="195">
        <f t="shared" si="292"/>
        <v>2</v>
      </c>
      <c r="AH101" s="408"/>
      <c r="AI101" s="195">
        <f t="shared" si="293"/>
        <v>0</v>
      </c>
      <c r="AJ101" s="408"/>
      <c r="AK101" s="195">
        <f t="shared" si="294"/>
        <v>0</v>
      </c>
      <c r="AL101" s="408"/>
      <c r="AM101" s="195">
        <f t="shared" si="295"/>
        <v>0</v>
      </c>
      <c r="AN101" s="408"/>
      <c r="AO101" s="195">
        <f t="shared" si="296"/>
        <v>0</v>
      </c>
      <c r="AP101" s="204">
        <f t="shared" si="299"/>
        <v>0</v>
      </c>
    </row>
    <row r="102" spans="1:42" x14ac:dyDescent="0.25">
      <c r="A102" s="205">
        <v>45752</v>
      </c>
      <c r="B102" s="206">
        <f t="shared" si="278"/>
        <v>45752</v>
      </c>
      <c r="C102" s="207">
        <f t="shared" si="279"/>
        <v>45752</v>
      </c>
      <c r="D102" s="271" t="s">
        <v>311</v>
      </c>
      <c r="E102" s="271" t="s">
        <v>423</v>
      </c>
      <c r="F102" s="209" t="str">
        <f>IF(NOT(ISNA(MATCH(A102,VV!$B$14:$B$26,0))),VLOOKUP(A102,VV!$B$14:$U$57,3),"n")</f>
        <v>n</v>
      </c>
      <c r="G102" s="208">
        <f>IF($F102="j",3,IF($F103="j",2,VLOOKUP(D102,VV!$T$41:$U$47,2)))</f>
        <v>3</v>
      </c>
      <c r="H102" s="408"/>
      <c r="I102" s="195">
        <f t="shared" si="280"/>
        <v>0</v>
      </c>
      <c r="J102" s="408"/>
      <c r="K102" s="195">
        <f t="shared" si="281"/>
        <v>0</v>
      </c>
      <c r="L102" s="408"/>
      <c r="M102" s="195">
        <f t="shared" si="282"/>
        <v>0</v>
      </c>
      <c r="N102" s="408"/>
      <c r="O102" s="195">
        <f t="shared" si="283"/>
        <v>0</v>
      </c>
      <c r="P102" s="408"/>
      <c r="Q102" s="195">
        <f t="shared" si="284"/>
        <v>0</v>
      </c>
      <c r="R102" s="408"/>
      <c r="S102" s="195">
        <f t="shared" si="285"/>
        <v>0</v>
      </c>
      <c r="T102" s="408"/>
      <c r="U102" s="195">
        <f t="shared" si="286"/>
        <v>0</v>
      </c>
      <c r="V102" s="408"/>
      <c r="W102" s="195">
        <f t="shared" si="287"/>
        <v>0</v>
      </c>
      <c r="X102" s="408"/>
      <c r="Y102" s="195">
        <f t="shared" si="288"/>
        <v>0</v>
      </c>
      <c r="Z102" s="408"/>
      <c r="AA102" s="195">
        <f t="shared" si="289"/>
        <v>0</v>
      </c>
      <c r="AB102" s="408"/>
      <c r="AC102" s="195">
        <f t="shared" si="290"/>
        <v>0</v>
      </c>
      <c r="AD102" s="408"/>
      <c r="AE102" s="195">
        <f t="shared" si="291"/>
        <v>0</v>
      </c>
      <c r="AF102" s="408" t="s">
        <v>309</v>
      </c>
      <c r="AG102" s="195">
        <f t="shared" si="292"/>
        <v>3</v>
      </c>
      <c r="AH102" s="408"/>
      <c r="AI102" s="195">
        <f t="shared" si="293"/>
        <v>0</v>
      </c>
      <c r="AJ102" s="408"/>
      <c r="AK102" s="195">
        <f t="shared" si="294"/>
        <v>0</v>
      </c>
      <c r="AL102" s="408"/>
      <c r="AM102" s="195">
        <f t="shared" si="295"/>
        <v>0</v>
      </c>
      <c r="AN102" s="408"/>
      <c r="AO102" s="195">
        <f t="shared" si="296"/>
        <v>0</v>
      </c>
      <c r="AP102" s="204">
        <f t="shared" si="299"/>
        <v>0</v>
      </c>
    </row>
    <row r="103" spans="1:42" x14ac:dyDescent="0.25">
      <c r="A103" s="205">
        <v>45753</v>
      </c>
      <c r="B103" s="206">
        <f t="shared" ref="B103:B166" si="300">A103</f>
        <v>45753</v>
      </c>
      <c r="C103" s="207">
        <f t="shared" ref="C103:C166" si="301">A103</f>
        <v>45753</v>
      </c>
      <c r="D103" s="271" t="s">
        <v>312</v>
      </c>
      <c r="E103" s="271" t="s">
        <v>423</v>
      </c>
      <c r="F103" s="209" t="str">
        <f>IF(NOT(ISNA(MATCH(A103,VV!$B$14:$B$26,0))),VLOOKUP(A103,VV!$B$14:$U$57,3),"n")</f>
        <v>n</v>
      </c>
      <c r="G103" s="208">
        <f>IF($F103="j",3,IF($F104="j",2,VLOOKUP(D103,VV!$T$41:$U$47,2)))</f>
        <v>2</v>
      </c>
      <c r="H103" s="408"/>
      <c r="I103" s="195">
        <f t="shared" ref="I103:I166" si="302">IF(H103="w",$G103,IF(H103="x",$G103,IF(H103="s",$G103 + 1,IF(H103="b",$G103,0))))</f>
        <v>0</v>
      </c>
      <c r="J103" s="408"/>
      <c r="K103" s="195">
        <f t="shared" ref="K103:K166" si="303">IF(J103="w",$G103,IF(J103="x",$G103,IF(J103="s",$G103 + 1,IF(J103="b",$G103,0))))</f>
        <v>0</v>
      </c>
      <c r="L103" s="408"/>
      <c r="M103" s="195">
        <f t="shared" ref="M103:M166" si="304">IF(L103="w",$G103,IF(L103="x",$G103,IF(L103="s",$G103 + 1,IF(L103="b",$G103,0))))</f>
        <v>0</v>
      </c>
      <c r="N103" s="408"/>
      <c r="O103" s="195">
        <f t="shared" ref="O103:O166" si="305">IF(N103="w",$G103,IF(N103="x",$G103,IF(N103="s",$G103 + 1,IF(N103="b",$G103,0))))</f>
        <v>0</v>
      </c>
      <c r="P103" s="408"/>
      <c r="Q103" s="195">
        <f t="shared" ref="Q103:Q166" si="306">IF(P103="w",$G103,IF(P103="x",$G103,IF(P103="s",$G103 + 1,IF(P103="b",$G103,0))))</f>
        <v>0</v>
      </c>
      <c r="R103" s="408"/>
      <c r="S103" s="195">
        <f t="shared" ref="S103:S166" si="307">IF(R103="w",$G103,IF(R103="x",$G103,IF(R103="s",$G103 + 1,IF(R103="b",$G103,0))))</f>
        <v>0</v>
      </c>
      <c r="U103" s="195">
        <f>IF(T110="w",$G103,IF(T110="x",$G103,IF(T110="s",$G103 + 1,IF(T110="b",$G103,0))))</f>
        <v>0</v>
      </c>
      <c r="V103" s="408"/>
      <c r="W103" s="195">
        <f t="shared" ref="W103:W166" si="308">IF(V103="w",$G103,IF(V103="x",$G103,IF(V103="s",$G103 + 1,IF(V103="b",$G103,0))))</f>
        <v>0</v>
      </c>
      <c r="X103" s="408"/>
      <c r="Y103" s="195">
        <f t="shared" ref="Y103:Y166" si="309">IF(X103="w",$G103,IF(X103="x",$G103,IF(X103="s",$G103 + 1,IF(X103="b",$G103,0))))</f>
        <v>0</v>
      </c>
      <c r="Z103" s="408"/>
      <c r="AA103" s="195">
        <f t="shared" ref="AA103:AA166" si="310">IF(Z103="w",$G103,IF(Z103="x",$G103,IF(Z103="s",$G103 + 1,IF(Z103="b",$G103,0))))</f>
        <v>0</v>
      </c>
      <c r="AB103" s="408"/>
      <c r="AC103" s="195">
        <f t="shared" ref="AC103:AC166" si="311">IF(AB103="w",$G103,IF(AB103="x",$G103,IF(AB103="s",$G103 + 1,IF(AB103="b",$G103,0))))</f>
        <v>0</v>
      </c>
      <c r="AD103" s="408"/>
      <c r="AE103" s="195">
        <f t="shared" ref="AE103:AE166" si="312">IF(AD103="w",$G103,IF(AD103="x",$G103,IF(AD103="s",$G103 + 1,IF(AD103="b",$G103,0))))</f>
        <v>0</v>
      </c>
      <c r="AF103" s="408" t="s">
        <v>309</v>
      </c>
      <c r="AG103" s="195">
        <f t="shared" ref="AG103:AG166" si="313">IF(AF103="w",$G103,IF(AF103="x",$G103,IF(AF103="s",$G103 + 1,IF(AF103="b",$G103,0))))</f>
        <v>2</v>
      </c>
      <c r="AH103" s="408"/>
      <c r="AI103" s="195">
        <f t="shared" ref="AI103:AI166" si="314">IF(AH103="w",$G103,IF(AH103="x",$G103,IF(AH103="s",$G103 + 1,IF(AH103="b",$G103,0))))</f>
        <v>0</v>
      </c>
      <c r="AJ103" s="408"/>
      <c r="AK103" s="195">
        <f t="shared" ref="AK103:AK166" si="315">IF(AJ103="w",$G103,IF(AJ103="x",$G103,IF(AJ103="s",$G103 + 1,IF(AJ103="b",$G103,0))))</f>
        <v>0</v>
      </c>
      <c r="AL103" s="408"/>
      <c r="AM103" s="195">
        <f t="shared" ref="AM103:AM166" si="316">IF(AL103="w",$G103,IF(AL103="x",$G103,IF(AL103="s",$G103 + 1,IF(AL103="b",$G103,0))))</f>
        <v>0</v>
      </c>
      <c r="AN103" s="408"/>
      <c r="AO103" s="195">
        <f t="shared" ref="AO103:AO166" si="317">IF(AN103="w",$G103,IF(AN103="x",$G103,IF(AN103="s",$G103 + 1,IF(AN103="b",$G103,0))))</f>
        <v>0</v>
      </c>
      <c r="AP103" s="204">
        <f t="shared" si="299"/>
        <v>0</v>
      </c>
    </row>
    <row r="104" spans="1:42" x14ac:dyDescent="0.25">
      <c r="A104" s="205">
        <v>45754</v>
      </c>
      <c r="B104" s="206">
        <f t="shared" si="300"/>
        <v>45754</v>
      </c>
      <c r="C104" s="207">
        <f t="shared" si="301"/>
        <v>45754</v>
      </c>
      <c r="D104" s="271" t="s">
        <v>293</v>
      </c>
      <c r="E104" s="271" t="s">
        <v>423</v>
      </c>
      <c r="F104" s="209" t="str">
        <f>IF(NOT(ISNA(MATCH(A104,VV!$B$14:$B$26,0))),VLOOKUP(A104,VV!$B$14:$U$57,3),"n")</f>
        <v>n</v>
      </c>
      <c r="G104" s="208">
        <f>IF($F104="j",3,IF($F105="j",2,VLOOKUP(D104,VV!$T$41:$U$47,2)))</f>
        <v>1</v>
      </c>
      <c r="H104" s="408"/>
      <c r="I104" s="195">
        <f t="shared" si="302"/>
        <v>0</v>
      </c>
      <c r="J104" s="408"/>
      <c r="K104" s="195">
        <f t="shared" si="303"/>
        <v>0</v>
      </c>
      <c r="L104" s="408"/>
      <c r="M104" s="195">
        <f t="shared" si="304"/>
        <v>0</v>
      </c>
      <c r="N104" s="408"/>
      <c r="O104" s="195">
        <f t="shared" si="305"/>
        <v>0</v>
      </c>
      <c r="P104" s="408"/>
      <c r="Q104" s="195">
        <f t="shared" si="306"/>
        <v>0</v>
      </c>
      <c r="R104" s="408"/>
      <c r="S104" s="195">
        <f t="shared" si="307"/>
        <v>0</v>
      </c>
      <c r="U104" s="195">
        <f>IF(T111="w",$G104,IF(T111="x",$G104,IF(T111="s",$G104 + 1,IF(T111="b",$G104,0))))</f>
        <v>0</v>
      </c>
      <c r="V104" s="408"/>
      <c r="W104" s="195">
        <f t="shared" si="308"/>
        <v>0</v>
      </c>
      <c r="X104" s="408" t="s">
        <v>83</v>
      </c>
      <c r="Y104" s="195">
        <f t="shared" si="309"/>
        <v>0</v>
      </c>
      <c r="Z104" s="408"/>
      <c r="AA104" s="195">
        <f t="shared" si="310"/>
        <v>0</v>
      </c>
      <c r="AB104" s="408"/>
      <c r="AC104" s="195">
        <f t="shared" si="311"/>
        <v>0</v>
      </c>
      <c r="AD104" s="408"/>
      <c r="AE104" s="195">
        <f t="shared" si="312"/>
        <v>0</v>
      </c>
      <c r="AF104" s="408"/>
      <c r="AG104" s="195">
        <f t="shared" si="313"/>
        <v>0</v>
      </c>
      <c r="AH104" s="408"/>
      <c r="AI104" s="195">
        <f t="shared" si="314"/>
        <v>0</v>
      </c>
      <c r="AJ104" s="408"/>
      <c r="AK104" s="195">
        <f t="shared" si="315"/>
        <v>0</v>
      </c>
      <c r="AL104" s="408"/>
      <c r="AM104" s="195">
        <f t="shared" si="316"/>
        <v>0</v>
      </c>
      <c r="AN104" s="408" t="s">
        <v>309</v>
      </c>
      <c r="AO104" s="195">
        <f t="shared" si="317"/>
        <v>1</v>
      </c>
      <c r="AP104" s="204">
        <f t="shared" si="299"/>
        <v>0</v>
      </c>
    </row>
    <row r="105" spans="1:42" x14ac:dyDescent="0.25">
      <c r="A105" s="205">
        <v>45755</v>
      </c>
      <c r="B105" s="206">
        <f t="shared" si="300"/>
        <v>45755</v>
      </c>
      <c r="C105" s="207">
        <f t="shared" si="301"/>
        <v>45755</v>
      </c>
      <c r="D105" s="271" t="s">
        <v>294</v>
      </c>
      <c r="E105" s="271" t="s">
        <v>423</v>
      </c>
      <c r="F105" s="209" t="str">
        <f>IF(NOT(ISNA(MATCH(A105,VV!$B$14:$B$26,0))),VLOOKUP(A105,VV!$B$14:$U$57,3),"n")</f>
        <v>n</v>
      </c>
      <c r="G105" s="208">
        <f>IF($F105="j",3,IF($F106="j",2,VLOOKUP(D105,VV!$T$41:$U$47,2)))</f>
        <v>1</v>
      </c>
      <c r="H105" s="408"/>
      <c r="I105" s="195">
        <f t="shared" si="302"/>
        <v>0</v>
      </c>
      <c r="J105" s="408"/>
      <c r="K105" s="195">
        <f t="shared" si="303"/>
        <v>0</v>
      </c>
      <c r="L105" s="408"/>
      <c r="M105" s="195">
        <f t="shared" si="304"/>
        <v>0</v>
      </c>
      <c r="N105" s="408"/>
      <c r="O105" s="195">
        <f t="shared" si="305"/>
        <v>0</v>
      </c>
      <c r="P105" s="408"/>
      <c r="Q105" s="195">
        <f t="shared" si="306"/>
        <v>0</v>
      </c>
      <c r="R105" s="408"/>
      <c r="S105" s="195">
        <f t="shared" si="307"/>
        <v>0</v>
      </c>
      <c r="U105" s="195">
        <f>IF(T112="w",$G105,IF(T112="x",$G105,IF(T112="s",$G105 + 1,IF(T112="b",$G105,0))))</f>
        <v>0</v>
      </c>
      <c r="V105" s="408"/>
      <c r="W105" s="195">
        <f t="shared" si="308"/>
        <v>0</v>
      </c>
      <c r="X105" s="408" t="s">
        <v>83</v>
      </c>
      <c r="Y105" s="195">
        <f t="shared" si="309"/>
        <v>0</v>
      </c>
      <c r="Z105" s="408"/>
      <c r="AA105" s="195">
        <f t="shared" si="310"/>
        <v>0</v>
      </c>
      <c r="AB105" s="408"/>
      <c r="AC105" s="195">
        <f t="shared" si="311"/>
        <v>0</v>
      </c>
      <c r="AD105" s="408"/>
      <c r="AE105" s="195">
        <f t="shared" si="312"/>
        <v>0</v>
      </c>
      <c r="AF105" s="408"/>
      <c r="AG105" s="195">
        <f t="shared" si="313"/>
        <v>0</v>
      </c>
      <c r="AH105" s="408"/>
      <c r="AI105" s="195">
        <f t="shared" si="314"/>
        <v>0</v>
      </c>
      <c r="AJ105" s="408"/>
      <c r="AK105" s="195">
        <f t="shared" si="315"/>
        <v>0</v>
      </c>
      <c r="AL105" s="408" t="s">
        <v>309</v>
      </c>
      <c r="AM105" s="195">
        <f t="shared" si="316"/>
        <v>1</v>
      </c>
      <c r="AN105" s="408"/>
      <c r="AO105" s="195">
        <f t="shared" si="317"/>
        <v>0</v>
      </c>
      <c r="AP105" s="204">
        <f t="shared" si="299"/>
        <v>0</v>
      </c>
    </row>
    <row r="106" spans="1:42" x14ac:dyDescent="0.25">
      <c r="A106" s="205">
        <v>45756</v>
      </c>
      <c r="B106" s="206">
        <f t="shared" si="300"/>
        <v>45756</v>
      </c>
      <c r="C106" s="207">
        <f t="shared" si="301"/>
        <v>45756</v>
      </c>
      <c r="D106" s="271" t="s">
        <v>295</v>
      </c>
      <c r="E106" s="271" t="s">
        <v>423</v>
      </c>
      <c r="F106" s="209" t="str">
        <f>IF(NOT(ISNA(MATCH(A106,VV!$B$14:$B$26,0))),VLOOKUP(A106,VV!$B$14:$U$57,3),"n")</f>
        <v>n</v>
      </c>
      <c r="G106" s="208">
        <f>IF($F106="j",3,IF($F107="j",2,VLOOKUP(D106,VV!$T$41:$U$47,2)))</f>
        <v>1</v>
      </c>
      <c r="H106" s="408"/>
      <c r="I106" s="195">
        <f t="shared" si="302"/>
        <v>0</v>
      </c>
      <c r="J106" s="408" t="s">
        <v>309</v>
      </c>
      <c r="K106" s="195">
        <f t="shared" si="303"/>
        <v>1</v>
      </c>
      <c r="L106" s="408"/>
      <c r="M106" s="195">
        <f t="shared" si="304"/>
        <v>0</v>
      </c>
      <c r="N106" s="408"/>
      <c r="O106" s="195">
        <f t="shared" si="305"/>
        <v>0</v>
      </c>
      <c r="P106" s="408"/>
      <c r="Q106" s="195">
        <f t="shared" si="306"/>
        <v>0</v>
      </c>
      <c r="R106" s="408"/>
      <c r="S106" s="195">
        <f t="shared" si="307"/>
        <v>0</v>
      </c>
      <c r="T106" s="408"/>
      <c r="U106" s="195">
        <f t="shared" ref="U106:U166" si="318">IF(T106="w",$G106,IF(T106="x",$G106,IF(T106="s",$G106 + 1,IF(T106="b",$G106,0))))</f>
        <v>0</v>
      </c>
      <c r="V106" s="408"/>
      <c r="W106" s="195">
        <f t="shared" si="308"/>
        <v>0</v>
      </c>
      <c r="X106" s="408" t="s">
        <v>83</v>
      </c>
      <c r="Y106" s="195">
        <f t="shared" si="309"/>
        <v>0</v>
      </c>
      <c r="Z106" s="408"/>
      <c r="AA106" s="195">
        <f t="shared" si="310"/>
        <v>0</v>
      </c>
      <c r="AB106" s="408"/>
      <c r="AC106" s="195">
        <f t="shared" si="311"/>
        <v>0</v>
      </c>
      <c r="AD106" s="408"/>
      <c r="AE106" s="195">
        <f t="shared" si="312"/>
        <v>0</v>
      </c>
      <c r="AF106" s="408"/>
      <c r="AG106" s="195">
        <f t="shared" si="313"/>
        <v>0</v>
      </c>
      <c r="AH106" s="408"/>
      <c r="AI106" s="195">
        <f t="shared" si="314"/>
        <v>0</v>
      </c>
      <c r="AJ106" s="408"/>
      <c r="AK106" s="195">
        <f t="shared" si="315"/>
        <v>0</v>
      </c>
      <c r="AL106" s="408"/>
      <c r="AM106" s="195">
        <f t="shared" si="316"/>
        <v>0</v>
      </c>
      <c r="AN106" s="408"/>
      <c r="AO106" s="195">
        <f t="shared" si="317"/>
        <v>0</v>
      </c>
      <c r="AP106" s="204">
        <f t="shared" si="299"/>
        <v>0</v>
      </c>
    </row>
    <row r="107" spans="1:42" x14ac:dyDescent="0.25">
      <c r="A107" s="205">
        <v>45757</v>
      </c>
      <c r="B107" s="206">
        <f t="shared" si="300"/>
        <v>45757</v>
      </c>
      <c r="C107" s="207">
        <f t="shared" si="301"/>
        <v>45757</v>
      </c>
      <c r="D107" s="271" t="s">
        <v>296</v>
      </c>
      <c r="E107" s="271" t="s">
        <v>423</v>
      </c>
      <c r="F107" s="209" t="str">
        <f>IF(NOT(ISNA(MATCH(A107,VV!$B$14:$B$26,0))),VLOOKUP(A107,VV!$B$14:$U$57,3),"n")</f>
        <v>n</v>
      </c>
      <c r="G107" s="208">
        <f>IF($F107="j",3,IF($F108="j",2,VLOOKUP(D107,VV!$T$41:$U$47,2)))</f>
        <v>1</v>
      </c>
      <c r="H107" s="408"/>
      <c r="I107" s="195">
        <f t="shared" si="302"/>
        <v>0</v>
      </c>
      <c r="J107" s="408"/>
      <c r="K107" s="195">
        <f t="shared" si="303"/>
        <v>0</v>
      </c>
      <c r="L107" s="408"/>
      <c r="M107" s="195">
        <f t="shared" si="304"/>
        <v>0</v>
      </c>
      <c r="N107" s="408"/>
      <c r="O107" s="195">
        <f t="shared" si="305"/>
        <v>0</v>
      </c>
      <c r="P107" s="408"/>
      <c r="Q107" s="195">
        <f t="shared" si="306"/>
        <v>0</v>
      </c>
      <c r="R107" s="408"/>
      <c r="S107" s="195">
        <f t="shared" si="307"/>
        <v>0</v>
      </c>
      <c r="T107" s="408"/>
      <c r="U107" s="195">
        <f t="shared" si="318"/>
        <v>0</v>
      </c>
      <c r="V107" s="408"/>
      <c r="W107" s="195">
        <f t="shared" si="308"/>
        <v>0</v>
      </c>
      <c r="X107" s="408" t="s">
        <v>83</v>
      </c>
      <c r="Y107" s="195">
        <f t="shared" si="309"/>
        <v>0</v>
      </c>
      <c r="Z107" s="408"/>
      <c r="AA107" s="195">
        <f t="shared" si="310"/>
        <v>0</v>
      </c>
      <c r="AB107" s="408"/>
      <c r="AC107" s="195">
        <f t="shared" si="311"/>
        <v>0</v>
      </c>
      <c r="AD107" s="408"/>
      <c r="AE107" s="195">
        <f t="shared" si="312"/>
        <v>0</v>
      </c>
      <c r="AF107" s="408"/>
      <c r="AG107" s="195">
        <f t="shared" si="313"/>
        <v>0</v>
      </c>
      <c r="AH107" s="408"/>
      <c r="AI107" s="195">
        <f t="shared" si="314"/>
        <v>0</v>
      </c>
      <c r="AJ107" s="408"/>
      <c r="AK107" s="195">
        <f t="shared" si="315"/>
        <v>0</v>
      </c>
      <c r="AL107" s="408" t="s">
        <v>309</v>
      </c>
      <c r="AM107" s="195">
        <f t="shared" si="316"/>
        <v>1</v>
      </c>
      <c r="AN107" s="408"/>
      <c r="AO107" s="195">
        <f t="shared" si="317"/>
        <v>0</v>
      </c>
      <c r="AP107" s="204">
        <f t="shared" si="299"/>
        <v>0</v>
      </c>
    </row>
    <row r="108" spans="1:42" x14ac:dyDescent="0.25">
      <c r="A108" s="205">
        <v>45758</v>
      </c>
      <c r="B108" s="206">
        <f t="shared" si="300"/>
        <v>45758</v>
      </c>
      <c r="C108" s="207">
        <f t="shared" si="301"/>
        <v>45758</v>
      </c>
      <c r="D108" s="271" t="s">
        <v>297</v>
      </c>
      <c r="E108" s="271" t="s">
        <v>423</v>
      </c>
      <c r="F108" s="209" t="str">
        <f>IF(NOT(ISNA(MATCH(A108,VV!$B$14:$B$26,0))),VLOOKUP(A108,VV!$B$14:$U$57,3),"n")</f>
        <v>n</v>
      </c>
      <c r="G108" s="208">
        <f>IF($F108="j",3,IF($F109="j",2,VLOOKUP(D108,VV!$T$41:$U$47,2)))</f>
        <v>2</v>
      </c>
      <c r="H108" s="408"/>
      <c r="I108" s="195">
        <f t="shared" si="302"/>
        <v>0</v>
      </c>
      <c r="J108" s="408"/>
      <c r="K108" s="195">
        <f t="shared" si="303"/>
        <v>0</v>
      </c>
      <c r="L108" s="408"/>
      <c r="M108" s="195">
        <f t="shared" si="304"/>
        <v>0</v>
      </c>
      <c r="N108" s="408"/>
      <c r="O108" s="195">
        <f t="shared" si="305"/>
        <v>0</v>
      </c>
      <c r="P108" s="408"/>
      <c r="Q108" s="195">
        <f t="shared" si="306"/>
        <v>0</v>
      </c>
      <c r="R108" s="408"/>
      <c r="S108" s="195">
        <f t="shared" si="307"/>
        <v>0</v>
      </c>
      <c r="T108" s="408"/>
      <c r="U108" s="195">
        <f t="shared" si="318"/>
        <v>0</v>
      </c>
      <c r="V108" s="408"/>
      <c r="W108" s="195">
        <f t="shared" si="308"/>
        <v>0</v>
      </c>
      <c r="X108" s="408" t="s">
        <v>83</v>
      </c>
      <c r="Y108" s="195">
        <f t="shared" si="309"/>
        <v>0</v>
      </c>
      <c r="Z108" s="408"/>
      <c r="AA108" s="195">
        <f t="shared" si="310"/>
        <v>0</v>
      </c>
      <c r="AB108" s="408"/>
      <c r="AC108" s="195">
        <f t="shared" si="311"/>
        <v>0</v>
      </c>
      <c r="AD108" s="408"/>
      <c r="AE108" s="195">
        <f t="shared" si="312"/>
        <v>0</v>
      </c>
      <c r="AF108" s="408" t="s">
        <v>309</v>
      </c>
      <c r="AG108" s="195">
        <f t="shared" si="313"/>
        <v>2</v>
      </c>
      <c r="AH108" s="408"/>
      <c r="AI108" s="195">
        <f t="shared" si="314"/>
        <v>0</v>
      </c>
      <c r="AJ108" s="408"/>
      <c r="AK108" s="195">
        <f t="shared" si="315"/>
        <v>0</v>
      </c>
      <c r="AL108" s="408"/>
      <c r="AM108" s="195">
        <f t="shared" si="316"/>
        <v>0</v>
      </c>
      <c r="AN108" s="408"/>
      <c r="AO108" s="195">
        <f t="shared" si="317"/>
        <v>0</v>
      </c>
      <c r="AP108" s="204">
        <f t="shared" si="299"/>
        <v>0</v>
      </c>
    </row>
    <row r="109" spans="1:42" x14ac:dyDescent="0.25">
      <c r="A109" s="205">
        <v>45759</v>
      </c>
      <c r="B109" s="206">
        <f t="shared" si="300"/>
        <v>45759</v>
      </c>
      <c r="C109" s="207">
        <f t="shared" si="301"/>
        <v>45759</v>
      </c>
      <c r="D109" s="271" t="s">
        <v>311</v>
      </c>
      <c r="E109" s="271" t="s">
        <v>423</v>
      </c>
      <c r="F109" s="209" t="str">
        <f>IF(NOT(ISNA(MATCH(A109,VV!$B$14:$B$26,0))),VLOOKUP(A109,VV!$B$14:$U$57,3),"n")</f>
        <v>n</v>
      </c>
      <c r="G109" s="208">
        <f>IF($F109="j",3,IF($F110="j",2,VLOOKUP(D109,VV!$T$41:$U$47,2)))</f>
        <v>3</v>
      </c>
      <c r="H109" s="408"/>
      <c r="I109" s="195">
        <f t="shared" si="302"/>
        <v>0</v>
      </c>
      <c r="J109" s="408"/>
      <c r="K109" s="195">
        <f t="shared" si="303"/>
        <v>0</v>
      </c>
      <c r="L109" s="408"/>
      <c r="M109" s="195">
        <f t="shared" si="304"/>
        <v>0</v>
      </c>
      <c r="N109" s="408"/>
      <c r="O109" s="195">
        <f t="shared" si="305"/>
        <v>0</v>
      </c>
      <c r="P109" s="408"/>
      <c r="Q109" s="195">
        <f t="shared" si="306"/>
        <v>0</v>
      </c>
      <c r="R109" s="408"/>
      <c r="S109" s="195">
        <f t="shared" si="307"/>
        <v>0</v>
      </c>
      <c r="T109" s="408"/>
      <c r="U109" s="195">
        <f t="shared" si="318"/>
        <v>0</v>
      </c>
      <c r="V109" s="408"/>
      <c r="W109" s="195">
        <f t="shared" si="308"/>
        <v>0</v>
      </c>
      <c r="X109" s="408" t="s">
        <v>83</v>
      </c>
      <c r="Y109" s="195">
        <f t="shared" si="309"/>
        <v>0</v>
      </c>
      <c r="Z109" s="408"/>
      <c r="AA109" s="195">
        <f t="shared" si="310"/>
        <v>0</v>
      </c>
      <c r="AB109" s="408"/>
      <c r="AC109" s="195">
        <f t="shared" si="311"/>
        <v>0</v>
      </c>
      <c r="AD109" s="408"/>
      <c r="AE109" s="195">
        <f t="shared" si="312"/>
        <v>0</v>
      </c>
      <c r="AF109" s="408" t="s">
        <v>309</v>
      </c>
      <c r="AG109" s="195">
        <f t="shared" si="313"/>
        <v>3</v>
      </c>
      <c r="AH109" s="408"/>
      <c r="AI109" s="195">
        <f t="shared" si="314"/>
        <v>0</v>
      </c>
      <c r="AJ109" s="408"/>
      <c r="AK109" s="195">
        <f t="shared" si="315"/>
        <v>0</v>
      </c>
      <c r="AL109" s="408"/>
      <c r="AM109" s="195">
        <f t="shared" si="316"/>
        <v>0</v>
      </c>
      <c r="AN109" s="408"/>
      <c r="AO109" s="195">
        <f t="shared" si="317"/>
        <v>0</v>
      </c>
      <c r="AP109" s="204">
        <f t="shared" si="299"/>
        <v>0</v>
      </c>
    </row>
    <row r="110" spans="1:42" x14ac:dyDescent="0.25">
      <c r="A110" s="205">
        <v>45760</v>
      </c>
      <c r="B110" s="206">
        <f t="shared" si="300"/>
        <v>45760</v>
      </c>
      <c r="C110" s="207">
        <f t="shared" si="301"/>
        <v>45760</v>
      </c>
      <c r="D110" s="271" t="s">
        <v>312</v>
      </c>
      <c r="E110" s="271" t="s">
        <v>423</v>
      </c>
      <c r="F110" s="209" t="str">
        <f>IF(NOT(ISNA(MATCH(A110,VV!$B$14:$B$26,0))),VLOOKUP(A110,VV!$B$14:$U$57,3),"n")</f>
        <v>n</v>
      </c>
      <c r="G110" s="208">
        <f>IF($F110="j",3,IF($F111="j",2,VLOOKUP(D110,VV!$T$41:$U$47,2)))</f>
        <v>2</v>
      </c>
      <c r="H110" s="408"/>
      <c r="I110" s="195">
        <f t="shared" si="302"/>
        <v>0</v>
      </c>
      <c r="J110" s="408"/>
      <c r="K110" s="195">
        <f t="shared" si="303"/>
        <v>0</v>
      </c>
      <c r="L110" s="408"/>
      <c r="M110" s="195">
        <f t="shared" si="304"/>
        <v>0</v>
      </c>
      <c r="N110" s="408"/>
      <c r="O110" s="195">
        <f t="shared" si="305"/>
        <v>0</v>
      </c>
      <c r="P110" s="408"/>
      <c r="Q110" s="195">
        <f t="shared" si="306"/>
        <v>0</v>
      </c>
      <c r="R110" s="408"/>
      <c r="S110" s="195">
        <f t="shared" si="307"/>
        <v>0</v>
      </c>
      <c r="T110" s="408" t="s">
        <v>764</v>
      </c>
      <c r="U110" s="195">
        <f t="shared" si="318"/>
        <v>0</v>
      </c>
      <c r="V110" s="408"/>
      <c r="W110" s="195">
        <f t="shared" si="308"/>
        <v>0</v>
      </c>
      <c r="X110" s="408" t="s">
        <v>83</v>
      </c>
      <c r="Y110" s="195">
        <f t="shared" si="309"/>
        <v>0</v>
      </c>
      <c r="Z110" s="408"/>
      <c r="AA110" s="195">
        <f t="shared" si="310"/>
        <v>0</v>
      </c>
      <c r="AB110" s="408"/>
      <c r="AC110" s="195">
        <f t="shared" si="311"/>
        <v>0</v>
      </c>
      <c r="AD110" s="408"/>
      <c r="AE110" s="195">
        <f t="shared" si="312"/>
        <v>0</v>
      </c>
      <c r="AF110" s="408" t="s">
        <v>309</v>
      </c>
      <c r="AG110" s="195">
        <f t="shared" si="313"/>
        <v>2</v>
      </c>
      <c r="AH110" s="408"/>
      <c r="AI110" s="195">
        <f t="shared" si="314"/>
        <v>0</v>
      </c>
      <c r="AJ110" s="408"/>
      <c r="AK110" s="195">
        <f t="shared" si="315"/>
        <v>0</v>
      </c>
      <c r="AL110" s="408"/>
      <c r="AM110" s="195">
        <f t="shared" si="316"/>
        <v>0</v>
      </c>
      <c r="AN110" s="408"/>
      <c r="AO110" s="195">
        <f t="shared" si="317"/>
        <v>0</v>
      </c>
      <c r="AP110" s="204">
        <f t="shared" si="299"/>
        <v>0</v>
      </c>
    </row>
    <row r="111" spans="1:42" x14ac:dyDescent="0.25">
      <c r="A111" s="205">
        <v>45761</v>
      </c>
      <c r="B111" s="206">
        <f t="shared" si="300"/>
        <v>45761</v>
      </c>
      <c r="C111" s="207">
        <f t="shared" si="301"/>
        <v>45761</v>
      </c>
      <c r="D111" s="271" t="s">
        <v>293</v>
      </c>
      <c r="E111" s="271" t="s">
        <v>423</v>
      </c>
      <c r="F111" s="209" t="str">
        <f>IF(NOT(ISNA(MATCH(A111,VV!$B$14:$B$26,0))),VLOOKUP(A111,VV!$B$14:$U$57,3),"n")</f>
        <v>n</v>
      </c>
      <c r="G111" s="208">
        <f>IF($F111="j",3,IF($F112="j",2,VLOOKUP(D111,VV!$T$41:$U$47,2)))</f>
        <v>1</v>
      </c>
      <c r="H111" s="408"/>
      <c r="I111" s="195">
        <f t="shared" si="302"/>
        <v>0</v>
      </c>
      <c r="J111" s="408" t="s">
        <v>83</v>
      </c>
      <c r="K111" s="195">
        <f t="shared" si="303"/>
        <v>0</v>
      </c>
      <c r="L111" s="408"/>
      <c r="M111" s="195">
        <f t="shared" si="304"/>
        <v>0</v>
      </c>
      <c r="N111" s="408"/>
      <c r="O111" s="195">
        <f t="shared" si="305"/>
        <v>0</v>
      </c>
      <c r="P111" s="408"/>
      <c r="Q111" s="195">
        <f t="shared" si="306"/>
        <v>0</v>
      </c>
      <c r="R111" s="408"/>
      <c r="S111" s="195">
        <f t="shared" si="307"/>
        <v>0</v>
      </c>
      <c r="T111" s="408" t="s">
        <v>764</v>
      </c>
      <c r="U111" s="195">
        <f t="shared" si="318"/>
        <v>0</v>
      </c>
      <c r="V111" s="408"/>
      <c r="W111" s="195">
        <f t="shared" si="308"/>
        <v>0</v>
      </c>
      <c r="X111" s="408"/>
      <c r="Y111" s="195">
        <f t="shared" si="309"/>
        <v>0</v>
      </c>
      <c r="Z111" s="408"/>
      <c r="AA111" s="195">
        <f t="shared" si="310"/>
        <v>0</v>
      </c>
      <c r="AB111" s="408"/>
      <c r="AC111" s="195">
        <f t="shared" si="311"/>
        <v>0</v>
      </c>
      <c r="AD111" s="408"/>
      <c r="AE111" s="195">
        <f t="shared" si="312"/>
        <v>0</v>
      </c>
      <c r="AF111" s="408"/>
      <c r="AG111" s="195">
        <f t="shared" si="313"/>
        <v>0</v>
      </c>
      <c r="AH111" s="408"/>
      <c r="AI111" s="195">
        <f t="shared" si="314"/>
        <v>0</v>
      </c>
      <c r="AJ111" s="408"/>
      <c r="AK111" s="195">
        <f t="shared" si="315"/>
        <v>0</v>
      </c>
      <c r="AL111" s="408" t="s">
        <v>309</v>
      </c>
      <c r="AM111" s="195">
        <f t="shared" si="316"/>
        <v>1</v>
      </c>
      <c r="AN111" s="408"/>
      <c r="AO111" s="195">
        <f t="shared" si="317"/>
        <v>0</v>
      </c>
      <c r="AP111" s="204">
        <f t="shared" si="299"/>
        <v>0</v>
      </c>
    </row>
    <row r="112" spans="1:42" x14ac:dyDescent="0.25">
      <c r="A112" s="205">
        <v>45762</v>
      </c>
      <c r="B112" s="206">
        <f t="shared" si="300"/>
        <v>45762</v>
      </c>
      <c r="C112" s="207">
        <f t="shared" si="301"/>
        <v>45762</v>
      </c>
      <c r="D112" s="271" t="s">
        <v>294</v>
      </c>
      <c r="E112" s="271" t="s">
        <v>423</v>
      </c>
      <c r="F112" s="209" t="str">
        <f>IF(NOT(ISNA(MATCH(A112,VV!$B$14:$B$26,0))),VLOOKUP(A112,VV!$B$14:$U$57,3),"n")</f>
        <v>n</v>
      </c>
      <c r="G112" s="208">
        <f>IF($F112="j",3,IF($F113="j",2,VLOOKUP(D112,VV!$T$41:$U$47,2)))</f>
        <v>1</v>
      </c>
      <c r="H112" s="408"/>
      <c r="I112" s="195">
        <f t="shared" si="302"/>
        <v>0</v>
      </c>
      <c r="J112" s="408" t="s">
        <v>83</v>
      </c>
      <c r="K112" s="195">
        <f t="shared" si="303"/>
        <v>0</v>
      </c>
      <c r="L112" s="408"/>
      <c r="M112" s="195">
        <f t="shared" si="304"/>
        <v>0</v>
      </c>
      <c r="N112" s="408"/>
      <c r="O112" s="195">
        <f t="shared" si="305"/>
        <v>0</v>
      </c>
      <c r="P112" s="408"/>
      <c r="Q112" s="195">
        <f t="shared" si="306"/>
        <v>0</v>
      </c>
      <c r="R112" s="408"/>
      <c r="S112" s="195">
        <f t="shared" si="307"/>
        <v>0</v>
      </c>
      <c r="T112" s="408" t="s">
        <v>764</v>
      </c>
      <c r="U112" s="195">
        <f t="shared" si="318"/>
        <v>0</v>
      </c>
      <c r="V112" s="408"/>
      <c r="W112" s="195">
        <f t="shared" si="308"/>
        <v>0</v>
      </c>
      <c r="X112" s="408"/>
      <c r="Y112" s="195">
        <f t="shared" si="309"/>
        <v>0</v>
      </c>
      <c r="Z112" s="408"/>
      <c r="AA112" s="195">
        <f t="shared" si="310"/>
        <v>0</v>
      </c>
      <c r="AB112" s="408"/>
      <c r="AC112" s="195">
        <f t="shared" si="311"/>
        <v>0</v>
      </c>
      <c r="AD112" s="408"/>
      <c r="AE112" s="195">
        <f t="shared" si="312"/>
        <v>0</v>
      </c>
      <c r="AF112" s="408"/>
      <c r="AG112" s="195">
        <f t="shared" si="313"/>
        <v>0</v>
      </c>
      <c r="AH112" s="408"/>
      <c r="AI112" s="195">
        <f t="shared" si="314"/>
        <v>0</v>
      </c>
      <c r="AJ112" s="408"/>
      <c r="AK112" s="195">
        <f t="shared" si="315"/>
        <v>0</v>
      </c>
      <c r="AL112" s="408" t="s">
        <v>309</v>
      </c>
      <c r="AM112" s="195">
        <f t="shared" si="316"/>
        <v>1</v>
      </c>
      <c r="AN112" s="408"/>
      <c r="AO112" s="195">
        <f t="shared" si="317"/>
        <v>0</v>
      </c>
      <c r="AP112" s="204">
        <f t="shared" si="299"/>
        <v>0</v>
      </c>
    </row>
    <row r="113" spans="1:42" x14ac:dyDescent="0.25">
      <c r="A113" s="205">
        <v>45763</v>
      </c>
      <c r="B113" s="206">
        <f t="shared" si="300"/>
        <v>45763</v>
      </c>
      <c r="C113" s="207">
        <f t="shared" si="301"/>
        <v>45763</v>
      </c>
      <c r="D113" s="271" t="s">
        <v>295</v>
      </c>
      <c r="E113" s="271" t="s">
        <v>423</v>
      </c>
      <c r="F113" s="209" t="str">
        <f>IF(NOT(ISNA(MATCH(A113,VV!$B$14:$B$26,0))),VLOOKUP(A113,VV!$B$14:$U$57,3),"n")</f>
        <v>n</v>
      </c>
      <c r="G113" s="208">
        <f>IF($F113="j",3,IF($F114="j",2,VLOOKUP(D113,VV!$T$41:$U$47,2)))</f>
        <v>1</v>
      </c>
      <c r="H113" s="408"/>
      <c r="I113" s="195">
        <f t="shared" si="302"/>
        <v>0</v>
      </c>
      <c r="J113" s="408" t="s">
        <v>83</v>
      </c>
      <c r="K113" s="195">
        <f t="shared" si="303"/>
        <v>0</v>
      </c>
      <c r="L113" s="408"/>
      <c r="M113" s="195">
        <f t="shared" si="304"/>
        <v>0</v>
      </c>
      <c r="N113" s="408" t="s">
        <v>309</v>
      </c>
      <c r="O113" s="195">
        <f t="shared" si="305"/>
        <v>1</v>
      </c>
      <c r="P113" s="408"/>
      <c r="Q113" s="195">
        <f t="shared" si="306"/>
        <v>0</v>
      </c>
      <c r="R113" s="408"/>
      <c r="S113" s="195">
        <f t="shared" si="307"/>
        <v>0</v>
      </c>
      <c r="T113" s="408"/>
      <c r="U113" s="195">
        <f t="shared" si="318"/>
        <v>0</v>
      </c>
      <c r="V113" s="408"/>
      <c r="W113" s="195">
        <f t="shared" si="308"/>
        <v>0</v>
      </c>
      <c r="X113" s="408"/>
      <c r="Y113" s="195">
        <f t="shared" si="309"/>
        <v>0</v>
      </c>
      <c r="Z113" s="408"/>
      <c r="AA113" s="195">
        <f t="shared" si="310"/>
        <v>0</v>
      </c>
      <c r="AB113" s="408"/>
      <c r="AC113" s="195">
        <f t="shared" si="311"/>
        <v>0</v>
      </c>
      <c r="AD113" s="408"/>
      <c r="AE113" s="195">
        <f t="shared" si="312"/>
        <v>0</v>
      </c>
      <c r="AF113" s="408"/>
      <c r="AG113" s="195">
        <f t="shared" si="313"/>
        <v>0</v>
      </c>
      <c r="AH113" s="408"/>
      <c r="AI113" s="195">
        <f t="shared" si="314"/>
        <v>0</v>
      </c>
      <c r="AJ113" s="408"/>
      <c r="AK113" s="195">
        <f t="shared" si="315"/>
        <v>0</v>
      </c>
      <c r="AL113" s="408"/>
      <c r="AM113" s="195">
        <f t="shared" si="316"/>
        <v>0</v>
      </c>
      <c r="AN113" s="408"/>
      <c r="AO113" s="195">
        <f t="shared" si="317"/>
        <v>0</v>
      </c>
      <c r="AP113" s="204">
        <f t="shared" si="299"/>
        <v>0</v>
      </c>
    </row>
    <row r="114" spans="1:42" x14ac:dyDescent="0.25">
      <c r="A114" s="205">
        <v>45764</v>
      </c>
      <c r="B114" s="206">
        <f t="shared" si="300"/>
        <v>45764</v>
      </c>
      <c r="C114" s="207">
        <f t="shared" si="301"/>
        <v>45764</v>
      </c>
      <c r="D114" s="271" t="s">
        <v>296</v>
      </c>
      <c r="E114" s="271" t="s">
        <v>423</v>
      </c>
      <c r="F114" s="209" t="str">
        <f>IF(NOT(ISNA(MATCH(A114,VV!$B$14:$B$26,0))),VLOOKUP(A114,VV!$B$14:$U$57,3),"n")</f>
        <v>n</v>
      </c>
      <c r="G114" s="208">
        <f>IF($F114="j",3,IF($F115="j",2,VLOOKUP(D114,VV!$T$41:$U$47,2)))</f>
        <v>2</v>
      </c>
      <c r="H114" s="408"/>
      <c r="I114" s="195">
        <f t="shared" si="302"/>
        <v>0</v>
      </c>
      <c r="J114" s="408" t="s">
        <v>83</v>
      </c>
      <c r="K114" s="195">
        <f t="shared" si="303"/>
        <v>0</v>
      </c>
      <c r="L114" s="408"/>
      <c r="M114" s="195">
        <f t="shared" si="304"/>
        <v>0</v>
      </c>
      <c r="N114" s="408"/>
      <c r="O114" s="195">
        <f t="shared" si="305"/>
        <v>0</v>
      </c>
      <c r="P114" s="408"/>
      <c r="Q114" s="195">
        <f t="shared" si="306"/>
        <v>0</v>
      </c>
      <c r="R114" s="408"/>
      <c r="S114" s="195">
        <f t="shared" si="307"/>
        <v>0</v>
      </c>
      <c r="T114" s="408"/>
      <c r="U114" s="195">
        <f t="shared" si="318"/>
        <v>0</v>
      </c>
      <c r="V114" s="408"/>
      <c r="W114" s="195">
        <f t="shared" si="308"/>
        <v>0</v>
      </c>
      <c r="X114" s="408"/>
      <c r="Y114" s="195">
        <f t="shared" si="309"/>
        <v>0</v>
      </c>
      <c r="Z114" s="408"/>
      <c r="AA114" s="195">
        <f t="shared" si="310"/>
        <v>0</v>
      </c>
      <c r="AB114" s="408"/>
      <c r="AC114" s="195">
        <f t="shared" si="311"/>
        <v>0</v>
      </c>
      <c r="AD114" s="408"/>
      <c r="AE114" s="195">
        <f t="shared" si="312"/>
        <v>0</v>
      </c>
      <c r="AF114" s="408" t="s">
        <v>309</v>
      </c>
      <c r="AG114" s="195">
        <f t="shared" si="313"/>
        <v>2</v>
      </c>
      <c r="AH114" s="408"/>
      <c r="AI114" s="195">
        <f t="shared" si="314"/>
        <v>0</v>
      </c>
      <c r="AJ114" s="408"/>
      <c r="AK114" s="195">
        <f t="shared" si="315"/>
        <v>0</v>
      </c>
      <c r="AL114" s="408"/>
      <c r="AM114" s="195">
        <f t="shared" si="316"/>
        <v>0</v>
      </c>
      <c r="AN114" s="408"/>
      <c r="AO114" s="195">
        <f t="shared" si="317"/>
        <v>0</v>
      </c>
      <c r="AP114" s="204">
        <f t="shared" si="299"/>
        <v>0</v>
      </c>
    </row>
    <row r="115" spans="1:42" x14ac:dyDescent="0.25">
      <c r="A115" s="205">
        <v>45765</v>
      </c>
      <c r="B115" s="206">
        <f t="shared" si="300"/>
        <v>45765</v>
      </c>
      <c r="C115" s="207">
        <f t="shared" si="301"/>
        <v>45765</v>
      </c>
      <c r="D115" s="271" t="s">
        <v>297</v>
      </c>
      <c r="E115" s="271" t="s">
        <v>423</v>
      </c>
      <c r="F115" s="209" t="str">
        <f>IF(NOT(ISNA(MATCH(A115,VV!$B$14:$B$26,0))),VLOOKUP(A115,VV!$B$14:$U$57,3),"n")</f>
        <v>j</v>
      </c>
      <c r="G115" s="208">
        <f>IF($F115="j",3,IF($F116="j",2,VLOOKUP(D115,VV!$T$41:$U$47,2)))</f>
        <v>3</v>
      </c>
      <c r="H115" s="408"/>
      <c r="I115" s="195">
        <f t="shared" si="302"/>
        <v>0</v>
      </c>
      <c r="J115" s="408" t="s">
        <v>83</v>
      </c>
      <c r="K115" s="195">
        <f t="shared" si="303"/>
        <v>0</v>
      </c>
      <c r="L115" s="408"/>
      <c r="M115" s="195">
        <f t="shared" si="304"/>
        <v>0</v>
      </c>
      <c r="N115" s="408"/>
      <c r="O115" s="195">
        <f t="shared" si="305"/>
        <v>0</v>
      </c>
      <c r="P115" s="408"/>
      <c r="Q115" s="195">
        <f t="shared" si="306"/>
        <v>0</v>
      </c>
      <c r="R115" s="408"/>
      <c r="S115" s="195">
        <f t="shared" si="307"/>
        <v>0</v>
      </c>
      <c r="T115" s="408"/>
      <c r="U115" s="195">
        <f t="shared" si="318"/>
        <v>0</v>
      </c>
      <c r="V115" s="408"/>
      <c r="W115" s="195">
        <f t="shared" si="308"/>
        <v>0</v>
      </c>
      <c r="X115" s="408"/>
      <c r="Y115" s="195">
        <f t="shared" si="309"/>
        <v>0</v>
      </c>
      <c r="Z115" s="408"/>
      <c r="AA115" s="195">
        <f t="shared" si="310"/>
        <v>0</v>
      </c>
      <c r="AB115" s="408"/>
      <c r="AC115" s="195">
        <f t="shared" si="311"/>
        <v>0</v>
      </c>
      <c r="AD115" s="408"/>
      <c r="AE115" s="195">
        <f t="shared" si="312"/>
        <v>0</v>
      </c>
      <c r="AF115" s="408" t="s">
        <v>309</v>
      </c>
      <c r="AG115" s="195">
        <f t="shared" si="313"/>
        <v>3</v>
      </c>
      <c r="AH115" s="408"/>
      <c r="AI115" s="195">
        <f t="shared" si="314"/>
        <v>0</v>
      </c>
      <c r="AJ115" s="408"/>
      <c r="AK115" s="195">
        <f t="shared" si="315"/>
        <v>0</v>
      </c>
      <c r="AL115" s="408"/>
      <c r="AM115" s="195">
        <f t="shared" si="316"/>
        <v>0</v>
      </c>
      <c r="AN115" s="408"/>
      <c r="AO115" s="195">
        <f t="shared" si="317"/>
        <v>0</v>
      </c>
      <c r="AP115" s="204">
        <f t="shared" si="299"/>
        <v>0</v>
      </c>
    </row>
    <row r="116" spans="1:42" x14ac:dyDescent="0.25">
      <c r="A116" s="205">
        <v>45766</v>
      </c>
      <c r="B116" s="206">
        <f t="shared" si="300"/>
        <v>45766</v>
      </c>
      <c r="C116" s="207">
        <f t="shared" si="301"/>
        <v>45766</v>
      </c>
      <c r="D116" s="271" t="s">
        <v>311</v>
      </c>
      <c r="E116" s="271" t="s">
        <v>423</v>
      </c>
      <c r="F116" s="209" t="str">
        <f>IF(NOT(ISNA(MATCH(A116,VV!$B$14:$B$26,0))),VLOOKUP(A116,VV!$B$14:$U$57,3),"n")</f>
        <v>n</v>
      </c>
      <c r="G116" s="208">
        <f>IF($F116="j",3,IF($F117="j",2,VLOOKUP(D116,VV!$T$41:$U$47,2)))</f>
        <v>3</v>
      </c>
      <c r="H116" s="408"/>
      <c r="I116" s="195">
        <f t="shared" si="302"/>
        <v>0</v>
      </c>
      <c r="J116" s="408" t="s">
        <v>83</v>
      </c>
      <c r="K116" s="195">
        <f t="shared" si="303"/>
        <v>0</v>
      </c>
      <c r="L116" s="408"/>
      <c r="M116" s="195">
        <f t="shared" si="304"/>
        <v>0</v>
      </c>
      <c r="N116" s="408"/>
      <c r="O116" s="195">
        <f t="shared" si="305"/>
        <v>0</v>
      </c>
      <c r="P116" s="408"/>
      <c r="Q116" s="195">
        <f t="shared" si="306"/>
        <v>0</v>
      </c>
      <c r="R116" s="408"/>
      <c r="S116" s="195">
        <f t="shared" si="307"/>
        <v>0</v>
      </c>
      <c r="T116" s="408"/>
      <c r="U116" s="195">
        <f t="shared" si="318"/>
        <v>0</v>
      </c>
      <c r="V116" s="408" t="s">
        <v>83</v>
      </c>
      <c r="W116" s="195">
        <f t="shared" si="308"/>
        <v>0</v>
      </c>
      <c r="X116" s="408"/>
      <c r="Y116" s="195">
        <f t="shared" si="309"/>
        <v>0</v>
      </c>
      <c r="Z116" s="408"/>
      <c r="AA116" s="195">
        <f t="shared" si="310"/>
        <v>0</v>
      </c>
      <c r="AB116" s="408"/>
      <c r="AC116" s="195">
        <f t="shared" si="311"/>
        <v>0</v>
      </c>
      <c r="AD116" s="408"/>
      <c r="AE116" s="195">
        <f t="shared" si="312"/>
        <v>0</v>
      </c>
      <c r="AF116" s="408" t="s">
        <v>309</v>
      </c>
      <c r="AG116" s="195">
        <f t="shared" si="313"/>
        <v>3</v>
      </c>
      <c r="AH116" s="408"/>
      <c r="AI116" s="195">
        <f t="shared" si="314"/>
        <v>0</v>
      </c>
      <c r="AJ116" s="408"/>
      <c r="AK116" s="195">
        <f t="shared" si="315"/>
        <v>0</v>
      </c>
      <c r="AL116" s="408"/>
      <c r="AM116" s="195">
        <f t="shared" si="316"/>
        <v>0</v>
      </c>
      <c r="AN116" s="408"/>
      <c r="AO116" s="195">
        <f t="shared" si="317"/>
        <v>0</v>
      </c>
      <c r="AP116" s="204">
        <f t="shared" si="299"/>
        <v>0</v>
      </c>
    </row>
    <row r="117" spans="1:42" x14ac:dyDescent="0.25">
      <c r="A117" s="205">
        <v>45767</v>
      </c>
      <c r="B117" s="206">
        <f t="shared" si="300"/>
        <v>45767</v>
      </c>
      <c r="C117" s="207">
        <f t="shared" si="301"/>
        <v>45767</v>
      </c>
      <c r="D117" s="271" t="s">
        <v>312</v>
      </c>
      <c r="E117" s="271" t="s">
        <v>423</v>
      </c>
      <c r="F117" s="209" t="str">
        <f>IF(NOT(ISNA(MATCH(A117,VV!$B$14:$B$26,0))),VLOOKUP(A117,VV!$B$14:$U$57,3),"n")</f>
        <v>n</v>
      </c>
      <c r="G117" s="208">
        <f>IF($F117="j",3,IF($F118="j",2,VLOOKUP(D117,VV!$T$41:$U$47,2)))</f>
        <v>2</v>
      </c>
      <c r="H117" s="408"/>
      <c r="I117" s="195">
        <f t="shared" si="302"/>
        <v>0</v>
      </c>
      <c r="J117" s="408" t="s">
        <v>83</v>
      </c>
      <c r="K117" s="195">
        <f t="shared" si="303"/>
        <v>0</v>
      </c>
      <c r="L117" s="408"/>
      <c r="M117" s="195">
        <f t="shared" si="304"/>
        <v>0</v>
      </c>
      <c r="N117" s="408"/>
      <c r="O117" s="195">
        <f t="shared" si="305"/>
        <v>0</v>
      </c>
      <c r="P117" s="408"/>
      <c r="Q117" s="195">
        <f t="shared" si="306"/>
        <v>0</v>
      </c>
      <c r="R117" s="408"/>
      <c r="S117" s="195">
        <f t="shared" si="307"/>
        <v>0</v>
      </c>
      <c r="T117" s="408"/>
      <c r="U117" s="195">
        <f t="shared" si="318"/>
        <v>0</v>
      </c>
      <c r="V117" s="408" t="s">
        <v>83</v>
      </c>
      <c r="W117" s="195">
        <f t="shared" si="308"/>
        <v>0</v>
      </c>
      <c r="X117" s="408"/>
      <c r="Y117" s="195">
        <f t="shared" si="309"/>
        <v>0</v>
      </c>
      <c r="Z117" s="408"/>
      <c r="AA117" s="195">
        <f t="shared" si="310"/>
        <v>0</v>
      </c>
      <c r="AB117" s="408"/>
      <c r="AC117" s="195">
        <f t="shared" si="311"/>
        <v>0</v>
      </c>
      <c r="AD117" s="408"/>
      <c r="AE117" s="195">
        <f t="shared" si="312"/>
        <v>0</v>
      </c>
      <c r="AF117" s="408" t="s">
        <v>309</v>
      </c>
      <c r="AG117" s="195">
        <f t="shared" si="313"/>
        <v>2</v>
      </c>
      <c r="AH117" s="408"/>
      <c r="AI117" s="195">
        <f t="shared" si="314"/>
        <v>0</v>
      </c>
      <c r="AJ117" s="408"/>
      <c r="AK117" s="195">
        <f t="shared" si="315"/>
        <v>0</v>
      </c>
      <c r="AL117" s="408"/>
      <c r="AM117" s="195">
        <f t="shared" si="316"/>
        <v>0</v>
      </c>
      <c r="AN117" s="408"/>
      <c r="AO117" s="195">
        <f t="shared" si="317"/>
        <v>0</v>
      </c>
      <c r="AP117" s="204">
        <f t="shared" si="299"/>
        <v>0</v>
      </c>
    </row>
    <row r="118" spans="1:42" x14ac:dyDescent="0.25">
      <c r="A118" s="205">
        <v>45768</v>
      </c>
      <c r="B118" s="206">
        <f t="shared" si="300"/>
        <v>45768</v>
      </c>
      <c r="C118" s="207">
        <f t="shared" si="301"/>
        <v>45768</v>
      </c>
      <c r="D118" s="271" t="s">
        <v>293</v>
      </c>
      <c r="E118" s="271" t="s">
        <v>423</v>
      </c>
      <c r="F118" s="209" t="str">
        <f>IF(NOT(ISNA(MATCH(A118,VV!$B$14:$B$26,0))),VLOOKUP(A118,VV!$B$14:$U$57,3),"n")</f>
        <v>j</v>
      </c>
      <c r="G118" s="208">
        <f>IF($F118="j",3,IF($F119="j",2,VLOOKUP(D118,VV!$T$41:$U$47,2)))</f>
        <v>3</v>
      </c>
      <c r="H118" s="408"/>
      <c r="I118" s="195">
        <f t="shared" si="302"/>
        <v>0</v>
      </c>
      <c r="J118" s="408" t="s">
        <v>83</v>
      </c>
      <c r="K118" s="195">
        <f t="shared" si="303"/>
        <v>0</v>
      </c>
      <c r="L118" s="408"/>
      <c r="M118" s="195">
        <f t="shared" si="304"/>
        <v>0</v>
      </c>
      <c r="N118" s="408"/>
      <c r="O118" s="195">
        <f t="shared" si="305"/>
        <v>0</v>
      </c>
      <c r="P118" s="408"/>
      <c r="Q118" s="195">
        <f t="shared" si="306"/>
        <v>0</v>
      </c>
      <c r="R118" s="408"/>
      <c r="S118" s="195">
        <f t="shared" si="307"/>
        <v>0</v>
      </c>
      <c r="T118" s="408"/>
      <c r="U118" s="195">
        <f t="shared" si="318"/>
        <v>0</v>
      </c>
      <c r="V118" s="408" t="s">
        <v>83</v>
      </c>
      <c r="W118" s="195">
        <f t="shared" si="308"/>
        <v>0</v>
      </c>
      <c r="X118" s="408"/>
      <c r="Y118" s="195">
        <f t="shared" si="309"/>
        <v>0</v>
      </c>
      <c r="Z118" s="408"/>
      <c r="AA118" s="195">
        <f t="shared" si="310"/>
        <v>0</v>
      </c>
      <c r="AB118" s="408"/>
      <c r="AC118" s="195">
        <f t="shared" si="311"/>
        <v>0</v>
      </c>
      <c r="AD118" s="408"/>
      <c r="AE118" s="195">
        <f t="shared" si="312"/>
        <v>0</v>
      </c>
      <c r="AF118" s="408" t="s">
        <v>309</v>
      </c>
      <c r="AG118" s="195">
        <f t="shared" si="313"/>
        <v>3</v>
      </c>
      <c r="AH118" s="408"/>
      <c r="AI118" s="195">
        <f t="shared" si="314"/>
        <v>0</v>
      </c>
      <c r="AJ118" s="408"/>
      <c r="AK118" s="195">
        <f t="shared" si="315"/>
        <v>0</v>
      </c>
      <c r="AL118" s="408"/>
      <c r="AM118" s="195">
        <f t="shared" si="316"/>
        <v>0</v>
      </c>
      <c r="AN118" s="408"/>
      <c r="AO118" s="195">
        <f t="shared" si="317"/>
        <v>0</v>
      </c>
      <c r="AP118" s="204">
        <f t="shared" si="299"/>
        <v>0</v>
      </c>
    </row>
    <row r="119" spans="1:42" x14ac:dyDescent="0.25">
      <c r="A119" s="205">
        <v>45769</v>
      </c>
      <c r="B119" s="206">
        <f t="shared" si="300"/>
        <v>45769</v>
      </c>
      <c r="C119" s="207">
        <f t="shared" si="301"/>
        <v>45769</v>
      </c>
      <c r="D119" s="271" t="s">
        <v>294</v>
      </c>
      <c r="E119" s="271" t="s">
        <v>423</v>
      </c>
      <c r="F119" s="209" t="str">
        <f>IF(NOT(ISNA(MATCH(A119,VV!$B$14:$B$26,0))),VLOOKUP(A119,VV!$B$14:$U$57,3),"n")</f>
        <v>n</v>
      </c>
      <c r="G119" s="208">
        <f>IF($F119="j",3,IF($F120="j",2,VLOOKUP(D119,VV!$T$41:$U$47,2)))</f>
        <v>1</v>
      </c>
      <c r="H119" s="408"/>
      <c r="I119" s="195">
        <f t="shared" si="302"/>
        <v>0</v>
      </c>
      <c r="J119" s="408"/>
      <c r="K119" s="195">
        <f t="shared" si="303"/>
        <v>0</v>
      </c>
      <c r="L119" s="408"/>
      <c r="M119" s="195">
        <f t="shared" si="304"/>
        <v>0</v>
      </c>
      <c r="N119" s="408"/>
      <c r="O119" s="195">
        <f t="shared" si="305"/>
        <v>0</v>
      </c>
      <c r="P119" s="408"/>
      <c r="Q119" s="195">
        <f t="shared" si="306"/>
        <v>0</v>
      </c>
      <c r="R119" s="408"/>
      <c r="S119" s="195">
        <f t="shared" si="307"/>
        <v>0</v>
      </c>
      <c r="T119" s="408"/>
      <c r="U119" s="195">
        <f t="shared" si="318"/>
        <v>0</v>
      </c>
      <c r="V119" s="408" t="s">
        <v>309</v>
      </c>
      <c r="W119" s="195">
        <f t="shared" si="308"/>
        <v>1</v>
      </c>
      <c r="X119" s="408"/>
      <c r="Y119" s="195">
        <f t="shared" si="309"/>
        <v>0</v>
      </c>
      <c r="Z119" s="408"/>
      <c r="AA119" s="195">
        <f t="shared" si="310"/>
        <v>0</v>
      </c>
      <c r="AB119" s="408"/>
      <c r="AC119" s="195">
        <f t="shared" si="311"/>
        <v>0</v>
      </c>
      <c r="AD119" s="408"/>
      <c r="AE119" s="195">
        <f t="shared" si="312"/>
        <v>0</v>
      </c>
      <c r="AF119" s="408"/>
      <c r="AG119" s="195">
        <f t="shared" si="313"/>
        <v>0</v>
      </c>
      <c r="AH119" s="408"/>
      <c r="AI119" s="195">
        <f t="shared" si="314"/>
        <v>0</v>
      </c>
      <c r="AJ119" s="408"/>
      <c r="AK119" s="195">
        <f t="shared" si="315"/>
        <v>0</v>
      </c>
      <c r="AL119" s="408"/>
      <c r="AM119" s="195">
        <f t="shared" si="316"/>
        <v>0</v>
      </c>
      <c r="AN119" s="408"/>
      <c r="AO119" s="195">
        <f t="shared" si="317"/>
        <v>0</v>
      </c>
      <c r="AP119" s="204">
        <f t="shared" si="299"/>
        <v>0</v>
      </c>
    </row>
    <row r="120" spans="1:42" ht="13" customHeight="1" x14ac:dyDescent="0.25">
      <c r="A120" s="205">
        <v>45770</v>
      </c>
      <c r="B120" s="206">
        <f t="shared" si="300"/>
        <v>45770</v>
      </c>
      <c r="C120" s="207">
        <f t="shared" si="301"/>
        <v>45770</v>
      </c>
      <c r="D120" s="271" t="s">
        <v>295</v>
      </c>
      <c r="E120" s="271" t="s">
        <v>423</v>
      </c>
      <c r="F120" s="209" t="str">
        <f>IF(NOT(ISNA(MATCH(A120,VV!$B$14:$B$26,0))),VLOOKUP(A120,VV!$B$14:$U$57,3),"n")</f>
        <v>n</v>
      </c>
      <c r="G120" s="208">
        <f>IF($F120="j",3,IF($F121="j",2,VLOOKUP(D120,VV!$T$41:$U$47,2)))</f>
        <v>1</v>
      </c>
      <c r="H120" s="408"/>
      <c r="I120" s="195">
        <f t="shared" si="302"/>
        <v>0</v>
      </c>
      <c r="J120" s="408"/>
      <c r="K120" s="195">
        <f t="shared" si="303"/>
        <v>0</v>
      </c>
      <c r="L120" s="408"/>
      <c r="M120" s="195">
        <f t="shared" si="304"/>
        <v>0</v>
      </c>
      <c r="N120" s="408"/>
      <c r="O120" s="195">
        <f t="shared" si="305"/>
        <v>0</v>
      </c>
      <c r="P120" s="408"/>
      <c r="Q120" s="195">
        <f t="shared" si="306"/>
        <v>0</v>
      </c>
      <c r="R120" s="408"/>
      <c r="S120" s="195">
        <f t="shared" si="307"/>
        <v>0</v>
      </c>
      <c r="T120" s="408"/>
      <c r="U120" s="195">
        <f t="shared" si="318"/>
        <v>0</v>
      </c>
      <c r="V120" s="408" t="s">
        <v>83</v>
      </c>
      <c r="W120" s="195">
        <f t="shared" si="308"/>
        <v>0</v>
      </c>
      <c r="X120" s="408"/>
      <c r="Y120" s="195">
        <f t="shared" si="309"/>
        <v>0</v>
      </c>
      <c r="Z120" s="408"/>
      <c r="AA120" s="195">
        <f t="shared" si="310"/>
        <v>0</v>
      </c>
      <c r="AB120" s="408"/>
      <c r="AC120" s="195">
        <f t="shared" si="311"/>
        <v>0</v>
      </c>
      <c r="AD120" s="408"/>
      <c r="AE120" s="195">
        <f t="shared" si="312"/>
        <v>0</v>
      </c>
      <c r="AF120" s="408"/>
      <c r="AG120" s="195">
        <f t="shared" si="313"/>
        <v>0</v>
      </c>
      <c r="AH120" s="408"/>
      <c r="AI120" s="195">
        <f t="shared" si="314"/>
        <v>0</v>
      </c>
      <c r="AJ120" s="408"/>
      <c r="AK120" s="195">
        <f t="shared" si="315"/>
        <v>0</v>
      </c>
      <c r="AL120" s="408" t="s">
        <v>309</v>
      </c>
      <c r="AM120" s="195">
        <f t="shared" si="316"/>
        <v>1</v>
      </c>
      <c r="AN120" s="408"/>
      <c r="AO120" s="195">
        <f t="shared" si="317"/>
        <v>0</v>
      </c>
      <c r="AP120" s="204">
        <f t="shared" si="299"/>
        <v>0</v>
      </c>
    </row>
    <row r="121" spans="1:42" x14ac:dyDescent="0.25">
      <c r="A121" s="205">
        <v>45771</v>
      </c>
      <c r="B121" s="206">
        <f t="shared" si="300"/>
        <v>45771</v>
      </c>
      <c r="C121" s="207">
        <f t="shared" si="301"/>
        <v>45771</v>
      </c>
      <c r="D121" s="271" t="s">
        <v>296</v>
      </c>
      <c r="E121" s="271" t="s">
        <v>423</v>
      </c>
      <c r="F121" s="209" t="str">
        <f>IF(NOT(ISNA(MATCH(A121,VV!$B$14:$B$26,0))),VLOOKUP(A121,VV!$B$14:$U$57,3),"n")</f>
        <v>n</v>
      </c>
      <c r="G121" s="208">
        <f>IF($F121="j",3,IF($F122="j",2,VLOOKUP(D121,VV!$T$41:$U$47,2)))</f>
        <v>1</v>
      </c>
      <c r="H121" s="408"/>
      <c r="I121" s="195">
        <f t="shared" si="302"/>
        <v>0</v>
      </c>
      <c r="J121" s="408"/>
      <c r="K121" s="195">
        <f t="shared" si="303"/>
        <v>0</v>
      </c>
      <c r="L121" s="408"/>
      <c r="M121" s="195">
        <f t="shared" si="304"/>
        <v>0</v>
      </c>
      <c r="N121" s="408"/>
      <c r="O121" s="195">
        <f t="shared" si="305"/>
        <v>0</v>
      </c>
      <c r="P121" s="408"/>
      <c r="Q121" s="195">
        <f t="shared" si="306"/>
        <v>0</v>
      </c>
      <c r="R121" s="408"/>
      <c r="S121" s="195">
        <f t="shared" si="307"/>
        <v>0</v>
      </c>
      <c r="T121" s="408" t="s">
        <v>309</v>
      </c>
      <c r="U121" s="195">
        <f t="shared" si="318"/>
        <v>1</v>
      </c>
      <c r="V121" s="408" t="s">
        <v>83</v>
      </c>
      <c r="W121" s="195">
        <f t="shared" si="308"/>
        <v>0</v>
      </c>
      <c r="X121" s="408"/>
      <c r="Y121" s="195">
        <f t="shared" si="309"/>
        <v>0</v>
      </c>
      <c r="Z121" s="408"/>
      <c r="AA121" s="195">
        <f t="shared" si="310"/>
        <v>0</v>
      </c>
      <c r="AB121" s="408"/>
      <c r="AC121" s="195">
        <f t="shared" si="311"/>
        <v>0</v>
      </c>
      <c r="AD121" s="408"/>
      <c r="AE121" s="195">
        <f t="shared" si="312"/>
        <v>0</v>
      </c>
      <c r="AF121" s="408"/>
      <c r="AG121" s="195">
        <f t="shared" si="313"/>
        <v>0</v>
      </c>
      <c r="AH121" s="408"/>
      <c r="AI121" s="195">
        <f t="shared" si="314"/>
        <v>0</v>
      </c>
      <c r="AJ121" s="408"/>
      <c r="AK121" s="195">
        <f t="shared" si="315"/>
        <v>0</v>
      </c>
      <c r="AL121" s="408"/>
      <c r="AM121" s="195">
        <f t="shared" si="316"/>
        <v>0</v>
      </c>
      <c r="AN121" s="408"/>
      <c r="AO121" s="195">
        <f t="shared" si="317"/>
        <v>0</v>
      </c>
      <c r="AP121" s="204">
        <f t="shared" si="299"/>
        <v>0</v>
      </c>
    </row>
    <row r="122" spans="1:42" x14ac:dyDescent="0.25">
      <c r="A122" s="205">
        <v>45772</v>
      </c>
      <c r="B122" s="206">
        <f t="shared" si="300"/>
        <v>45772</v>
      </c>
      <c r="C122" s="207">
        <f t="shared" si="301"/>
        <v>45772</v>
      </c>
      <c r="D122" s="271" t="s">
        <v>297</v>
      </c>
      <c r="E122" s="271" t="s">
        <v>423</v>
      </c>
      <c r="F122" s="209" t="str">
        <f>IF(NOT(ISNA(MATCH(A122,VV!$B$14:$B$26,0))),VLOOKUP(A122,VV!$B$14:$U$57,3),"n")</f>
        <v>n</v>
      </c>
      <c r="G122" s="208">
        <f>IF($F122="j",3,IF($F123="j",2,VLOOKUP(D122,VV!$T$41:$U$47,2)))</f>
        <v>2</v>
      </c>
      <c r="H122" s="408"/>
      <c r="I122" s="195">
        <f t="shared" si="302"/>
        <v>0</v>
      </c>
      <c r="J122" s="408"/>
      <c r="K122" s="195">
        <f t="shared" si="303"/>
        <v>0</v>
      </c>
      <c r="L122" s="408"/>
      <c r="M122" s="195">
        <f t="shared" si="304"/>
        <v>0</v>
      </c>
      <c r="N122" s="408"/>
      <c r="O122" s="195">
        <f t="shared" si="305"/>
        <v>0</v>
      </c>
      <c r="P122" s="408"/>
      <c r="Q122" s="195">
        <f t="shared" si="306"/>
        <v>0</v>
      </c>
      <c r="R122" s="408"/>
      <c r="S122" s="195">
        <f t="shared" si="307"/>
        <v>0</v>
      </c>
      <c r="T122" s="408"/>
      <c r="U122" s="195">
        <f t="shared" si="318"/>
        <v>0</v>
      </c>
      <c r="V122" s="408" t="s">
        <v>83</v>
      </c>
      <c r="W122" s="195">
        <f t="shared" si="308"/>
        <v>0</v>
      </c>
      <c r="X122" s="408"/>
      <c r="Y122" s="195">
        <f t="shared" si="309"/>
        <v>0</v>
      </c>
      <c r="Z122" s="408"/>
      <c r="AA122" s="195">
        <f t="shared" si="310"/>
        <v>0</v>
      </c>
      <c r="AB122" s="408"/>
      <c r="AC122" s="195">
        <f t="shared" si="311"/>
        <v>0</v>
      </c>
      <c r="AD122" s="408"/>
      <c r="AE122" s="195">
        <f t="shared" si="312"/>
        <v>0</v>
      </c>
      <c r="AF122" s="408" t="s">
        <v>309</v>
      </c>
      <c r="AG122" s="195">
        <f t="shared" si="313"/>
        <v>2</v>
      </c>
      <c r="AH122" s="408"/>
      <c r="AI122" s="195">
        <f t="shared" si="314"/>
        <v>0</v>
      </c>
      <c r="AJ122" s="408"/>
      <c r="AK122" s="195">
        <f t="shared" si="315"/>
        <v>0</v>
      </c>
      <c r="AL122" s="408"/>
      <c r="AM122" s="195">
        <f t="shared" si="316"/>
        <v>0</v>
      </c>
      <c r="AN122" s="408"/>
      <c r="AO122" s="195">
        <f t="shared" si="317"/>
        <v>0</v>
      </c>
      <c r="AP122" s="204">
        <f t="shared" si="299"/>
        <v>0</v>
      </c>
    </row>
    <row r="123" spans="1:42" x14ac:dyDescent="0.25">
      <c r="A123" s="205">
        <v>45773</v>
      </c>
      <c r="B123" s="206">
        <f t="shared" si="300"/>
        <v>45773</v>
      </c>
      <c r="C123" s="207">
        <f t="shared" si="301"/>
        <v>45773</v>
      </c>
      <c r="D123" s="271" t="s">
        <v>311</v>
      </c>
      <c r="E123" s="271" t="s">
        <v>423</v>
      </c>
      <c r="F123" s="209" t="str">
        <f>IF(NOT(ISNA(MATCH(A123,VV!$B$14:$B$26,0))),VLOOKUP(A123,VV!$B$14:$U$57,3),"n")</f>
        <v>n</v>
      </c>
      <c r="G123" s="208">
        <f>IF($F123="j",3,IF($F124="j",2,VLOOKUP(D123,VV!$T$41:$U$47,2)))</f>
        <v>3</v>
      </c>
      <c r="H123" s="408"/>
      <c r="I123" s="195">
        <f t="shared" si="302"/>
        <v>0</v>
      </c>
      <c r="J123" s="408"/>
      <c r="K123" s="195">
        <f t="shared" si="303"/>
        <v>0</v>
      </c>
      <c r="L123" s="408"/>
      <c r="M123" s="195">
        <f t="shared" si="304"/>
        <v>0</v>
      </c>
      <c r="N123" s="408"/>
      <c r="O123" s="195">
        <f t="shared" si="305"/>
        <v>0</v>
      </c>
      <c r="P123" s="408"/>
      <c r="Q123" s="195">
        <f t="shared" si="306"/>
        <v>0</v>
      </c>
      <c r="R123" s="408"/>
      <c r="S123" s="195">
        <f t="shared" si="307"/>
        <v>0</v>
      </c>
      <c r="T123" s="408"/>
      <c r="U123" s="195">
        <f t="shared" si="318"/>
        <v>0</v>
      </c>
      <c r="V123" s="408" t="s">
        <v>83</v>
      </c>
      <c r="W123" s="195">
        <f t="shared" si="308"/>
        <v>0</v>
      </c>
      <c r="X123" s="408"/>
      <c r="Y123" s="195">
        <f t="shared" si="309"/>
        <v>0</v>
      </c>
      <c r="Z123" s="408"/>
      <c r="AA123" s="195">
        <f t="shared" si="310"/>
        <v>0</v>
      </c>
      <c r="AB123" s="408"/>
      <c r="AC123" s="195">
        <f t="shared" si="311"/>
        <v>0</v>
      </c>
      <c r="AD123" s="408"/>
      <c r="AE123" s="195">
        <f t="shared" si="312"/>
        <v>0</v>
      </c>
      <c r="AF123" s="408" t="s">
        <v>309</v>
      </c>
      <c r="AG123" s="195">
        <f t="shared" si="313"/>
        <v>3</v>
      </c>
      <c r="AH123" s="408"/>
      <c r="AI123" s="195">
        <f t="shared" si="314"/>
        <v>0</v>
      </c>
      <c r="AJ123" s="408"/>
      <c r="AK123" s="195">
        <f t="shared" si="315"/>
        <v>0</v>
      </c>
      <c r="AL123" s="408"/>
      <c r="AM123" s="195">
        <f t="shared" si="316"/>
        <v>0</v>
      </c>
      <c r="AN123" s="408"/>
      <c r="AO123" s="195">
        <f t="shared" si="317"/>
        <v>0</v>
      </c>
      <c r="AP123" s="204">
        <f t="shared" si="299"/>
        <v>0</v>
      </c>
    </row>
    <row r="124" spans="1:42" x14ac:dyDescent="0.25">
      <c r="A124" s="205">
        <v>45774</v>
      </c>
      <c r="B124" s="206">
        <f t="shared" si="300"/>
        <v>45774</v>
      </c>
      <c r="C124" s="207">
        <f t="shared" si="301"/>
        <v>45774</v>
      </c>
      <c r="D124" s="271" t="s">
        <v>312</v>
      </c>
      <c r="E124" s="271" t="s">
        <v>423</v>
      </c>
      <c r="F124" s="209" t="str">
        <f>IF(NOT(ISNA(MATCH(A124,VV!$B$14:$B$26,0))),VLOOKUP(A124,VV!$B$14:$U$57,3),"n")</f>
        <v>n</v>
      </c>
      <c r="G124" s="208">
        <f>IF($F124="j",3,IF($F125="j",2,VLOOKUP(D124,VV!$T$41:$U$47,2)))</f>
        <v>2</v>
      </c>
      <c r="H124" s="408"/>
      <c r="I124" s="195">
        <f t="shared" si="302"/>
        <v>0</v>
      </c>
      <c r="J124" s="408"/>
      <c r="K124" s="195">
        <f t="shared" si="303"/>
        <v>0</v>
      </c>
      <c r="L124" s="408"/>
      <c r="M124" s="195">
        <f t="shared" si="304"/>
        <v>0</v>
      </c>
      <c r="N124" s="408"/>
      <c r="O124" s="195">
        <f t="shared" si="305"/>
        <v>0</v>
      </c>
      <c r="P124" s="408"/>
      <c r="Q124" s="195">
        <f t="shared" si="306"/>
        <v>0</v>
      </c>
      <c r="R124" s="408"/>
      <c r="S124" s="195">
        <f t="shared" si="307"/>
        <v>0</v>
      </c>
      <c r="T124" s="408"/>
      <c r="U124" s="195">
        <f t="shared" si="318"/>
        <v>0</v>
      </c>
      <c r="V124" s="408" t="s">
        <v>83</v>
      </c>
      <c r="W124" s="195">
        <f t="shared" si="308"/>
        <v>0</v>
      </c>
      <c r="X124" s="408"/>
      <c r="Y124" s="195">
        <f t="shared" si="309"/>
        <v>0</v>
      </c>
      <c r="Z124" s="408"/>
      <c r="AA124" s="195">
        <f t="shared" si="310"/>
        <v>0</v>
      </c>
      <c r="AB124" s="408"/>
      <c r="AC124" s="195">
        <f t="shared" si="311"/>
        <v>0</v>
      </c>
      <c r="AD124" s="408"/>
      <c r="AE124" s="195">
        <f t="shared" si="312"/>
        <v>0</v>
      </c>
      <c r="AF124" s="408" t="s">
        <v>309</v>
      </c>
      <c r="AG124" s="195">
        <f t="shared" si="313"/>
        <v>2</v>
      </c>
      <c r="AH124" s="408"/>
      <c r="AI124" s="195">
        <f t="shared" si="314"/>
        <v>0</v>
      </c>
      <c r="AJ124" s="408"/>
      <c r="AK124" s="195">
        <f t="shared" si="315"/>
        <v>0</v>
      </c>
      <c r="AL124" s="408"/>
      <c r="AM124" s="195">
        <f t="shared" si="316"/>
        <v>0</v>
      </c>
      <c r="AN124" s="408"/>
      <c r="AO124" s="195">
        <f t="shared" si="317"/>
        <v>0</v>
      </c>
      <c r="AP124" s="204">
        <f t="shared" si="299"/>
        <v>0</v>
      </c>
    </row>
    <row r="125" spans="1:42" x14ac:dyDescent="0.25">
      <c r="A125" s="205">
        <v>45775</v>
      </c>
      <c r="B125" s="206">
        <f t="shared" si="300"/>
        <v>45775</v>
      </c>
      <c r="C125" s="207">
        <f t="shared" si="301"/>
        <v>45775</v>
      </c>
      <c r="D125" s="271" t="s">
        <v>293</v>
      </c>
      <c r="E125" s="271" t="s">
        <v>423</v>
      </c>
      <c r="F125" s="209" t="str">
        <f>IF(NOT(ISNA(MATCH(A125,VV!$B$14:$B$26,0))),VLOOKUP(A125,VV!$B$14:$U$57,3),"n")</f>
        <v>n</v>
      </c>
      <c r="G125" s="208">
        <f>IF($F125="j",3,IF($F126="j",2,VLOOKUP(D125,VV!$T$41:$U$47,2)))</f>
        <v>1</v>
      </c>
      <c r="H125" s="408"/>
      <c r="I125" s="195">
        <f t="shared" si="302"/>
        <v>0</v>
      </c>
      <c r="J125" s="408" t="s">
        <v>764</v>
      </c>
      <c r="K125" s="195">
        <f t="shared" si="303"/>
        <v>0</v>
      </c>
      <c r="L125" s="408"/>
      <c r="M125" s="195">
        <f t="shared" si="304"/>
        <v>0</v>
      </c>
      <c r="N125" s="408"/>
      <c r="O125" s="195">
        <f t="shared" si="305"/>
        <v>0</v>
      </c>
      <c r="P125" s="408"/>
      <c r="Q125" s="195">
        <f t="shared" si="306"/>
        <v>0</v>
      </c>
      <c r="R125" s="408"/>
      <c r="S125" s="195">
        <f t="shared" si="307"/>
        <v>0</v>
      </c>
      <c r="T125" s="408"/>
      <c r="U125" s="195">
        <f t="shared" si="318"/>
        <v>0</v>
      </c>
      <c r="V125" s="408"/>
      <c r="W125" s="195">
        <f t="shared" si="308"/>
        <v>0</v>
      </c>
      <c r="X125" s="408" t="s">
        <v>83</v>
      </c>
      <c r="Y125" s="195">
        <f t="shared" si="309"/>
        <v>0</v>
      </c>
      <c r="Z125" s="408"/>
      <c r="AA125" s="195">
        <f t="shared" si="310"/>
        <v>0</v>
      </c>
      <c r="AB125" s="408"/>
      <c r="AC125" s="195">
        <f t="shared" si="311"/>
        <v>0</v>
      </c>
      <c r="AD125" s="408"/>
      <c r="AE125" s="195">
        <f t="shared" si="312"/>
        <v>0</v>
      </c>
      <c r="AF125" s="408"/>
      <c r="AG125" s="195">
        <f t="shared" si="313"/>
        <v>0</v>
      </c>
      <c r="AH125" s="408" t="s">
        <v>309</v>
      </c>
      <c r="AI125" s="195">
        <f t="shared" si="314"/>
        <v>1</v>
      </c>
      <c r="AJ125" s="408"/>
      <c r="AK125" s="195">
        <f t="shared" si="315"/>
        <v>0</v>
      </c>
      <c r="AL125" s="408"/>
      <c r="AM125" s="195">
        <f t="shared" si="316"/>
        <v>0</v>
      </c>
      <c r="AN125" s="408"/>
      <c r="AO125" s="195">
        <f t="shared" si="317"/>
        <v>0</v>
      </c>
      <c r="AP125" s="204">
        <f t="shared" si="299"/>
        <v>0</v>
      </c>
    </row>
    <row r="126" spans="1:42" x14ac:dyDescent="0.25">
      <c r="A126" s="205">
        <v>45776</v>
      </c>
      <c r="B126" s="206">
        <f t="shared" si="300"/>
        <v>45776</v>
      </c>
      <c r="C126" s="207">
        <f t="shared" si="301"/>
        <v>45776</v>
      </c>
      <c r="D126" s="271" t="s">
        <v>294</v>
      </c>
      <c r="E126" s="271" t="s">
        <v>423</v>
      </c>
      <c r="F126" s="209" t="str">
        <f>IF(NOT(ISNA(MATCH(A126,VV!$B$14:$B$26,0))),VLOOKUP(A126,VV!$B$14:$U$57,3),"n")</f>
        <v>n</v>
      </c>
      <c r="G126" s="208">
        <f>IF($F126="j",3,IF($F127="j",2,VLOOKUP(D126,VV!$T$41:$U$47,2)))</f>
        <v>1</v>
      </c>
      <c r="H126" s="408"/>
      <c r="I126" s="195">
        <f t="shared" si="302"/>
        <v>0</v>
      </c>
      <c r="J126" s="408" t="s">
        <v>764</v>
      </c>
      <c r="K126" s="195">
        <f t="shared" si="303"/>
        <v>0</v>
      </c>
      <c r="L126" s="408"/>
      <c r="M126" s="195">
        <f t="shared" si="304"/>
        <v>0</v>
      </c>
      <c r="N126" s="408"/>
      <c r="O126" s="195">
        <f t="shared" si="305"/>
        <v>0</v>
      </c>
      <c r="P126" s="408"/>
      <c r="Q126" s="195">
        <f t="shared" si="306"/>
        <v>0</v>
      </c>
      <c r="R126" s="408"/>
      <c r="S126" s="195">
        <f t="shared" si="307"/>
        <v>0</v>
      </c>
      <c r="T126" s="408"/>
      <c r="U126" s="195">
        <f t="shared" si="318"/>
        <v>0</v>
      </c>
      <c r="V126" s="408"/>
      <c r="W126" s="195">
        <f t="shared" si="308"/>
        <v>0</v>
      </c>
      <c r="X126" s="408" t="s">
        <v>83</v>
      </c>
      <c r="Y126" s="195">
        <f t="shared" si="309"/>
        <v>0</v>
      </c>
      <c r="Z126" s="408"/>
      <c r="AA126" s="195">
        <f t="shared" si="310"/>
        <v>0</v>
      </c>
      <c r="AB126" s="408"/>
      <c r="AC126" s="195">
        <f t="shared" si="311"/>
        <v>0</v>
      </c>
      <c r="AD126" s="408"/>
      <c r="AE126" s="195">
        <f t="shared" si="312"/>
        <v>0</v>
      </c>
      <c r="AF126" s="408"/>
      <c r="AG126" s="195">
        <f t="shared" si="313"/>
        <v>0</v>
      </c>
      <c r="AH126" s="408" t="s">
        <v>309</v>
      </c>
      <c r="AI126" s="195">
        <f t="shared" si="314"/>
        <v>1</v>
      </c>
      <c r="AJ126" s="408"/>
      <c r="AK126" s="195">
        <f t="shared" si="315"/>
        <v>0</v>
      </c>
      <c r="AL126" s="408"/>
      <c r="AM126" s="195">
        <f t="shared" si="316"/>
        <v>0</v>
      </c>
      <c r="AN126" s="408"/>
      <c r="AO126" s="195">
        <f t="shared" si="317"/>
        <v>0</v>
      </c>
      <c r="AP126" s="204">
        <f t="shared" si="299"/>
        <v>0</v>
      </c>
    </row>
    <row r="127" spans="1:42" x14ac:dyDescent="0.25">
      <c r="A127" s="205">
        <v>45777</v>
      </c>
      <c r="B127" s="206">
        <f t="shared" si="300"/>
        <v>45777</v>
      </c>
      <c r="C127" s="207">
        <f t="shared" si="301"/>
        <v>45777</v>
      </c>
      <c r="D127" s="271" t="s">
        <v>295</v>
      </c>
      <c r="E127" s="271" t="s">
        <v>423</v>
      </c>
      <c r="F127" s="209" t="str">
        <f>IF(NOT(ISNA(MATCH(A127,VV!$B$14:$B$26,0))),VLOOKUP(A127,VV!$B$14:$U$57,3),"n")</f>
        <v>n</v>
      </c>
      <c r="G127" s="208">
        <f>IF($F127="j",3,IF($F128="j",2,VLOOKUP(D127,VV!$T$41:$U$47,2)))</f>
        <v>2</v>
      </c>
      <c r="H127" s="408"/>
      <c r="I127" s="195">
        <f t="shared" si="302"/>
        <v>0</v>
      </c>
      <c r="J127" s="408"/>
      <c r="K127" s="195">
        <f t="shared" si="303"/>
        <v>0</v>
      </c>
      <c r="L127" s="408"/>
      <c r="M127" s="195">
        <f t="shared" si="304"/>
        <v>0</v>
      </c>
      <c r="N127" s="408"/>
      <c r="O127" s="195">
        <f t="shared" si="305"/>
        <v>0</v>
      </c>
      <c r="P127" s="408"/>
      <c r="Q127" s="195">
        <f t="shared" si="306"/>
        <v>0</v>
      </c>
      <c r="R127" s="408"/>
      <c r="S127" s="195">
        <f t="shared" si="307"/>
        <v>0</v>
      </c>
      <c r="T127" s="408" t="s">
        <v>83</v>
      </c>
      <c r="U127" s="195">
        <f t="shared" si="318"/>
        <v>0</v>
      </c>
      <c r="V127" s="408"/>
      <c r="W127" s="195">
        <f t="shared" si="308"/>
        <v>0</v>
      </c>
      <c r="X127" s="408" t="s">
        <v>83</v>
      </c>
      <c r="Y127" s="195">
        <f t="shared" si="309"/>
        <v>0</v>
      </c>
      <c r="Z127" s="408"/>
      <c r="AA127" s="195">
        <f t="shared" si="310"/>
        <v>0</v>
      </c>
      <c r="AB127" s="408"/>
      <c r="AC127" s="195">
        <f t="shared" si="311"/>
        <v>0</v>
      </c>
      <c r="AD127" s="408"/>
      <c r="AE127" s="195">
        <f t="shared" si="312"/>
        <v>0</v>
      </c>
      <c r="AF127" s="408" t="s">
        <v>309</v>
      </c>
      <c r="AG127" s="195">
        <f t="shared" si="313"/>
        <v>2</v>
      </c>
      <c r="AH127" s="408"/>
      <c r="AI127" s="195">
        <f t="shared" si="314"/>
        <v>0</v>
      </c>
      <c r="AJ127" s="408"/>
      <c r="AK127" s="195">
        <f t="shared" si="315"/>
        <v>0</v>
      </c>
      <c r="AL127" s="408"/>
      <c r="AM127" s="195">
        <f t="shared" si="316"/>
        <v>0</v>
      </c>
      <c r="AN127" s="408"/>
      <c r="AO127" s="195">
        <f t="shared" si="317"/>
        <v>0</v>
      </c>
      <c r="AP127" s="204">
        <f t="shared" si="299"/>
        <v>0</v>
      </c>
    </row>
    <row r="128" spans="1:42" x14ac:dyDescent="0.25">
      <c r="A128" s="205">
        <v>45778</v>
      </c>
      <c r="B128" s="206">
        <f t="shared" si="300"/>
        <v>45778</v>
      </c>
      <c r="C128" s="207">
        <f t="shared" si="301"/>
        <v>45778</v>
      </c>
      <c r="D128" s="271" t="s">
        <v>296</v>
      </c>
      <c r="E128" s="271" t="s">
        <v>423</v>
      </c>
      <c r="F128" s="209" t="str">
        <f>IF(NOT(ISNA(MATCH(A128,VV!$B$14:$B$26,0))),VLOOKUP(A128,VV!$B$14:$U$57,3),"n")</f>
        <v>j</v>
      </c>
      <c r="G128" s="208">
        <f>IF($F128="j",3,IF($F129="j",2,VLOOKUP(D128,VV!$T$41:$U$47,2)))</f>
        <v>3</v>
      </c>
      <c r="H128" s="408"/>
      <c r="I128" s="195">
        <f t="shared" si="302"/>
        <v>0</v>
      </c>
      <c r="J128" s="408" t="s">
        <v>83</v>
      </c>
      <c r="K128" s="195">
        <f t="shared" si="303"/>
        <v>0</v>
      </c>
      <c r="L128" s="408"/>
      <c r="M128" s="195">
        <f t="shared" si="304"/>
        <v>0</v>
      </c>
      <c r="N128" s="408"/>
      <c r="O128" s="195">
        <f t="shared" si="305"/>
        <v>0</v>
      </c>
      <c r="P128" s="408"/>
      <c r="Q128" s="195">
        <f t="shared" si="306"/>
        <v>0</v>
      </c>
      <c r="R128" s="408"/>
      <c r="S128" s="195">
        <f t="shared" si="307"/>
        <v>0</v>
      </c>
      <c r="T128" s="408" t="s">
        <v>83</v>
      </c>
      <c r="U128" s="195">
        <f t="shared" si="318"/>
        <v>0</v>
      </c>
      <c r="V128" s="408"/>
      <c r="W128" s="195">
        <f t="shared" si="308"/>
        <v>0</v>
      </c>
      <c r="X128" s="408" t="s">
        <v>83</v>
      </c>
      <c r="Y128" s="195">
        <f t="shared" si="309"/>
        <v>0</v>
      </c>
      <c r="Z128" s="408"/>
      <c r="AA128" s="195">
        <f t="shared" si="310"/>
        <v>0</v>
      </c>
      <c r="AB128" s="408"/>
      <c r="AC128" s="195">
        <f t="shared" si="311"/>
        <v>0</v>
      </c>
      <c r="AD128" s="408"/>
      <c r="AE128" s="195">
        <f t="shared" si="312"/>
        <v>0</v>
      </c>
      <c r="AF128" s="408" t="s">
        <v>309</v>
      </c>
      <c r="AG128" s="195">
        <f t="shared" si="313"/>
        <v>3</v>
      </c>
      <c r="AH128" s="408"/>
      <c r="AI128" s="195">
        <f t="shared" si="314"/>
        <v>0</v>
      </c>
      <c r="AJ128" s="408"/>
      <c r="AK128" s="195">
        <f t="shared" si="315"/>
        <v>0</v>
      </c>
      <c r="AL128" s="408"/>
      <c r="AM128" s="195">
        <f t="shared" si="316"/>
        <v>0</v>
      </c>
      <c r="AN128" s="408"/>
      <c r="AO128" s="195">
        <f t="shared" si="317"/>
        <v>0</v>
      </c>
      <c r="AP128" s="204">
        <f t="shared" si="299"/>
        <v>0</v>
      </c>
    </row>
    <row r="129" spans="1:42" x14ac:dyDescent="0.25">
      <c r="A129" s="205">
        <v>45779</v>
      </c>
      <c r="B129" s="206">
        <f t="shared" si="300"/>
        <v>45779</v>
      </c>
      <c r="C129" s="207">
        <f t="shared" si="301"/>
        <v>45779</v>
      </c>
      <c r="D129" s="271" t="s">
        <v>297</v>
      </c>
      <c r="E129" s="271" t="s">
        <v>423</v>
      </c>
      <c r="F129" s="209" t="str">
        <f>IF(NOT(ISNA(MATCH(A129,VV!$B$14:$B$26,0))),VLOOKUP(A129,VV!$B$14:$U$57,3),"n")</f>
        <v>n</v>
      </c>
      <c r="G129" s="208">
        <f>IF($F129="j",3,IF($F130="j",2,VLOOKUP(D129,VV!$T$41:$U$47,2)))</f>
        <v>2</v>
      </c>
      <c r="H129" s="408"/>
      <c r="I129" s="195">
        <f t="shared" si="302"/>
        <v>0</v>
      </c>
      <c r="J129" s="408" t="s">
        <v>83</v>
      </c>
      <c r="K129" s="195">
        <f t="shared" si="303"/>
        <v>0</v>
      </c>
      <c r="L129" s="408"/>
      <c r="M129" s="195">
        <f t="shared" si="304"/>
        <v>0</v>
      </c>
      <c r="N129" s="408"/>
      <c r="O129" s="195">
        <f t="shared" si="305"/>
        <v>0</v>
      </c>
      <c r="P129" s="408"/>
      <c r="Q129" s="195">
        <f t="shared" si="306"/>
        <v>0</v>
      </c>
      <c r="R129" s="408"/>
      <c r="S129" s="195">
        <f t="shared" si="307"/>
        <v>0</v>
      </c>
      <c r="T129" s="408" t="s">
        <v>83</v>
      </c>
      <c r="U129" s="195">
        <f t="shared" si="318"/>
        <v>0</v>
      </c>
      <c r="V129" s="408" t="s">
        <v>83</v>
      </c>
      <c r="W129" s="195">
        <f t="shared" si="308"/>
        <v>0</v>
      </c>
      <c r="X129" s="408" t="s">
        <v>83</v>
      </c>
      <c r="Y129" s="195">
        <f t="shared" si="309"/>
        <v>0</v>
      </c>
      <c r="Z129" s="408"/>
      <c r="AA129" s="195">
        <f t="shared" si="310"/>
        <v>0</v>
      </c>
      <c r="AB129" s="408"/>
      <c r="AC129" s="195">
        <f t="shared" si="311"/>
        <v>0</v>
      </c>
      <c r="AD129" s="408"/>
      <c r="AE129" s="195">
        <f t="shared" si="312"/>
        <v>0</v>
      </c>
      <c r="AF129" s="408" t="s">
        <v>309</v>
      </c>
      <c r="AG129" s="195">
        <f t="shared" si="313"/>
        <v>2</v>
      </c>
      <c r="AH129" s="408"/>
      <c r="AI129" s="195">
        <f t="shared" si="314"/>
        <v>0</v>
      </c>
      <c r="AJ129" s="408"/>
      <c r="AK129" s="195">
        <f t="shared" si="315"/>
        <v>0</v>
      </c>
      <c r="AL129" s="408"/>
      <c r="AM129" s="195">
        <f t="shared" si="316"/>
        <v>0</v>
      </c>
      <c r="AN129" s="408" t="s">
        <v>83</v>
      </c>
      <c r="AO129" s="195">
        <f t="shared" si="317"/>
        <v>0</v>
      </c>
      <c r="AP129" s="204">
        <f t="shared" si="299"/>
        <v>0</v>
      </c>
    </row>
    <row r="130" spans="1:42" x14ac:dyDescent="0.25">
      <c r="A130" s="205">
        <v>45780</v>
      </c>
      <c r="B130" s="206">
        <f t="shared" si="300"/>
        <v>45780</v>
      </c>
      <c r="C130" s="207">
        <f t="shared" si="301"/>
        <v>45780</v>
      </c>
      <c r="D130" s="271" t="s">
        <v>311</v>
      </c>
      <c r="E130" s="271" t="s">
        <v>423</v>
      </c>
      <c r="F130" s="209" t="str">
        <f>IF(NOT(ISNA(MATCH(A130,VV!$B$14:$B$26,0))),VLOOKUP(A130,VV!$B$14:$U$57,3),"n")</f>
        <v>n</v>
      </c>
      <c r="G130" s="208">
        <f>IF($F130="j",3,IF($F131="j",2,VLOOKUP(D130,VV!$T$41:$U$47,2)))</f>
        <v>3</v>
      </c>
      <c r="H130" s="408"/>
      <c r="I130" s="195">
        <f t="shared" si="302"/>
        <v>0</v>
      </c>
      <c r="J130" s="408" t="s">
        <v>83</v>
      </c>
      <c r="K130" s="195">
        <f t="shared" si="303"/>
        <v>0</v>
      </c>
      <c r="L130" s="408"/>
      <c r="M130" s="195">
        <f t="shared" si="304"/>
        <v>0</v>
      </c>
      <c r="N130" s="408"/>
      <c r="O130" s="195">
        <f t="shared" si="305"/>
        <v>0</v>
      </c>
      <c r="P130" s="408"/>
      <c r="Q130" s="195">
        <f t="shared" si="306"/>
        <v>0</v>
      </c>
      <c r="R130" s="408"/>
      <c r="S130" s="195">
        <f t="shared" si="307"/>
        <v>0</v>
      </c>
      <c r="T130" s="408" t="s">
        <v>83</v>
      </c>
      <c r="U130" s="195">
        <f t="shared" si="318"/>
        <v>0</v>
      </c>
      <c r="V130" s="408"/>
      <c r="W130" s="195">
        <f t="shared" si="308"/>
        <v>0</v>
      </c>
      <c r="X130" s="408" t="s">
        <v>83</v>
      </c>
      <c r="Y130" s="195">
        <f t="shared" si="309"/>
        <v>0</v>
      </c>
      <c r="Z130" s="408"/>
      <c r="AA130" s="195">
        <f t="shared" si="310"/>
        <v>0</v>
      </c>
      <c r="AB130" s="408"/>
      <c r="AC130" s="195">
        <f t="shared" si="311"/>
        <v>0</v>
      </c>
      <c r="AD130" s="408"/>
      <c r="AE130" s="195">
        <f t="shared" si="312"/>
        <v>0</v>
      </c>
      <c r="AF130" s="408" t="s">
        <v>309</v>
      </c>
      <c r="AG130" s="195">
        <f t="shared" si="313"/>
        <v>3</v>
      </c>
      <c r="AH130" s="408"/>
      <c r="AI130" s="195">
        <f t="shared" si="314"/>
        <v>0</v>
      </c>
      <c r="AJ130" s="408"/>
      <c r="AK130" s="195">
        <f t="shared" si="315"/>
        <v>0</v>
      </c>
      <c r="AL130" s="408"/>
      <c r="AM130" s="195">
        <f t="shared" si="316"/>
        <v>0</v>
      </c>
      <c r="AN130" s="408"/>
      <c r="AO130" s="195">
        <f t="shared" si="317"/>
        <v>0</v>
      </c>
      <c r="AP130" s="204">
        <f t="shared" si="299"/>
        <v>0</v>
      </c>
    </row>
    <row r="131" spans="1:42" x14ac:dyDescent="0.25">
      <c r="A131" s="205">
        <v>45781</v>
      </c>
      <c r="B131" s="206">
        <f t="shared" si="300"/>
        <v>45781</v>
      </c>
      <c r="C131" s="207">
        <f t="shared" si="301"/>
        <v>45781</v>
      </c>
      <c r="D131" s="271" t="s">
        <v>312</v>
      </c>
      <c r="E131" s="271" t="s">
        <v>423</v>
      </c>
      <c r="F131" s="209" t="str">
        <f>IF(NOT(ISNA(MATCH(A131,VV!$B$14:$B$26,0))),VLOOKUP(A131,VV!$B$14:$U$57,3),"n")</f>
        <v>n</v>
      </c>
      <c r="G131" s="208">
        <f>IF($F131="j",3,IF($F132="j",2,VLOOKUP(D131,VV!$T$41:$U$47,2)))</f>
        <v>2</v>
      </c>
      <c r="H131" s="408"/>
      <c r="I131" s="195">
        <f t="shared" si="302"/>
        <v>0</v>
      </c>
      <c r="J131" s="408" t="s">
        <v>83</v>
      </c>
      <c r="K131" s="195">
        <f t="shared" si="303"/>
        <v>0</v>
      </c>
      <c r="L131" s="408"/>
      <c r="M131" s="195">
        <f t="shared" si="304"/>
        <v>0</v>
      </c>
      <c r="N131" s="408"/>
      <c r="O131" s="195">
        <f t="shared" si="305"/>
        <v>0</v>
      </c>
      <c r="P131" s="408"/>
      <c r="Q131" s="195">
        <f t="shared" si="306"/>
        <v>0</v>
      </c>
      <c r="R131" s="408"/>
      <c r="S131" s="195">
        <f t="shared" si="307"/>
        <v>0</v>
      </c>
      <c r="T131" s="408" t="s">
        <v>83</v>
      </c>
      <c r="U131" s="195">
        <f t="shared" si="318"/>
        <v>0</v>
      </c>
      <c r="V131" s="408"/>
      <c r="W131" s="195">
        <f t="shared" si="308"/>
        <v>0</v>
      </c>
      <c r="X131" s="408" t="s">
        <v>83</v>
      </c>
      <c r="Y131" s="195">
        <f t="shared" si="309"/>
        <v>0</v>
      </c>
      <c r="Z131" s="408"/>
      <c r="AA131" s="195">
        <f t="shared" si="310"/>
        <v>0</v>
      </c>
      <c r="AB131" s="408"/>
      <c r="AC131" s="195">
        <f t="shared" si="311"/>
        <v>0</v>
      </c>
      <c r="AD131" s="408"/>
      <c r="AE131" s="195">
        <f t="shared" si="312"/>
        <v>0</v>
      </c>
      <c r="AF131" s="408" t="s">
        <v>309</v>
      </c>
      <c r="AG131" s="195">
        <f t="shared" si="313"/>
        <v>2</v>
      </c>
      <c r="AH131" s="408"/>
      <c r="AI131" s="195">
        <f t="shared" si="314"/>
        <v>0</v>
      </c>
      <c r="AJ131" s="408"/>
      <c r="AK131" s="195">
        <f t="shared" si="315"/>
        <v>0</v>
      </c>
      <c r="AL131" s="408"/>
      <c r="AM131" s="195">
        <f t="shared" si="316"/>
        <v>0</v>
      </c>
      <c r="AN131" s="408"/>
      <c r="AO131" s="195">
        <f t="shared" si="317"/>
        <v>0</v>
      </c>
      <c r="AP131" s="204">
        <f t="shared" si="299"/>
        <v>0</v>
      </c>
    </row>
    <row r="132" spans="1:42" x14ac:dyDescent="0.25">
      <c r="A132" s="205">
        <v>45782</v>
      </c>
      <c r="B132" s="206">
        <f t="shared" si="300"/>
        <v>45782</v>
      </c>
      <c r="C132" s="207">
        <f t="shared" si="301"/>
        <v>45782</v>
      </c>
      <c r="D132" s="271" t="s">
        <v>293</v>
      </c>
      <c r="E132" s="271" t="s">
        <v>423</v>
      </c>
      <c r="F132" s="209" t="str">
        <f>IF(NOT(ISNA(MATCH(A132,VV!$B$14:$B$26,0))),VLOOKUP(A132,VV!$B$14:$U$57,3),"n")</f>
        <v>n</v>
      </c>
      <c r="G132" s="208">
        <f>IF($F132="j",3,IF($F133="j",2,VLOOKUP(D132,VV!$T$41:$U$47,2)))</f>
        <v>1</v>
      </c>
      <c r="H132" s="408"/>
      <c r="I132" s="195">
        <f t="shared" si="302"/>
        <v>0</v>
      </c>
      <c r="J132" s="408"/>
      <c r="K132" s="195">
        <f t="shared" si="303"/>
        <v>0</v>
      </c>
      <c r="L132" s="408"/>
      <c r="M132" s="195">
        <f t="shared" si="304"/>
        <v>0</v>
      </c>
      <c r="N132" s="408"/>
      <c r="O132" s="195">
        <f t="shared" si="305"/>
        <v>0</v>
      </c>
      <c r="P132" s="408"/>
      <c r="Q132" s="195">
        <f t="shared" si="306"/>
        <v>0</v>
      </c>
      <c r="R132" s="408"/>
      <c r="S132" s="195">
        <f t="shared" si="307"/>
        <v>0</v>
      </c>
      <c r="T132" s="408" t="s">
        <v>83</v>
      </c>
      <c r="U132" s="195">
        <f t="shared" si="318"/>
        <v>0</v>
      </c>
      <c r="V132" s="408"/>
      <c r="W132" s="195">
        <f t="shared" si="308"/>
        <v>0</v>
      </c>
      <c r="X132" s="408" t="s">
        <v>83</v>
      </c>
      <c r="Y132" s="195">
        <f t="shared" si="309"/>
        <v>0</v>
      </c>
      <c r="Z132" s="408"/>
      <c r="AA132" s="195">
        <f t="shared" si="310"/>
        <v>0</v>
      </c>
      <c r="AB132" s="408"/>
      <c r="AC132" s="195">
        <f t="shared" si="311"/>
        <v>0</v>
      </c>
      <c r="AD132" s="408"/>
      <c r="AE132" s="195">
        <f t="shared" si="312"/>
        <v>0</v>
      </c>
      <c r="AF132" s="408"/>
      <c r="AG132" s="195">
        <f t="shared" si="313"/>
        <v>0</v>
      </c>
      <c r="AH132" s="408"/>
      <c r="AI132" s="195">
        <f t="shared" si="314"/>
        <v>0</v>
      </c>
      <c r="AJ132" s="408"/>
      <c r="AK132" s="195">
        <f t="shared" si="315"/>
        <v>0</v>
      </c>
      <c r="AL132" s="408" t="s">
        <v>309</v>
      </c>
      <c r="AM132" s="195">
        <f t="shared" si="316"/>
        <v>1</v>
      </c>
      <c r="AN132" s="408"/>
      <c r="AO132" s="195">
        <f t="shared" si="317"/>
        <v>0</v>
      </c>
      <c r="AP132" s="204">
        <f t="shared" si="299"/>
        <v>0</v>
      </c>
    </row>
    <row r="133" spans="1:42" x14ac:dyDescent="0.25">
      <c r="A133" s="205">
        <v>45783</v>
      </c>
      <c r="B133" s="206">
        <f t="shared" si="300"/>
        <v>45783</v>
      </c>
      <c r="C133" s="207">
        <f t="shared" si="301"/>
        <v>45783</v>
      </c>
      <c r="D133" s="271" t="s">
        <v>294</v>
      </c>
      <c r="E133" s="271" t="s">
        <v>423</v>
      </c>
      <c r="F133" s="209" t="str">
        <f>IF(NOT(ISNA(MATCH(A133,VV!$B$14:$B$26,0))),VLOOKUP(A133,VV!$B$14:$U$57,3),"n")</f>
        <v>n</v>
      </c>
      <c r="G133" s="208">
        <f>IF($F133="j",3,IF($F134="j",2,VLOOKUP(D133,VV!$T$41:$U$47,2)))</f>
        <v>1</v>
      </c>
      <c r="H133" s="408"/>
      <c r="I133" s="195">
        <f t="shared" si="302"/>
        <v>0</v>
      </c>
      <c r="J133" s="408"/>
      <c r="K133" s="195">
        <f t="shared" si="303"/>
        <v>0</v>
      </c>
      <c r="L133" s="408"/>
      <c r="M133" s="195">
        <f t="shared" si="304"/>
        <v>0</v>
      </c>
      <c r="N133" s="408"/>
      <c r="O133" s="195">
        <f t="shared" si="305"/>
        <v>0</v>
      </c>
      <c r="P133" s="408"/>
      <c r="Q133" s="195">
        <f t="shared" si="306"/>
        <v>0</v>
      </c>
      <c r="R133" s="408"/>
      <c r="S133" s="195">
        <f t="shared" si="307"/>
        <v>0</v>
      </c>
      <c r="T133" s="408" t="s">
        <v>83</v>
      </c>
      <c r="U133" s="195">
        <f t="shared" si="318"/>
        <v>0</v>
      </c>
      <c r="V133" s="408"/>
      <c r="W133" s="195">
        <f t="shared" si="308"/>
        <v>0</v>
      </c>
      <c r="X133" s="408" t="s">
        <v>83</v>
      </c>
      <c r="Y133" s="195">
        <f t="shared" si="309"/>
        <v>0</v>
      </c>
      <c r="Z133" s="408"/>
      <c r="AA133" s="195">
        <f t="shared" si="310"/>
        <v>0</v>
      </c>
      <c r="AB133" s="408"/>
      <c r="AC133" s="195">
        <f t="shared" si="311"/>
        <v>0</v>
      </c>
      <c r="AD133" s="408"/>
      <c r="AE133" s="195">
        <f t="shared" si="312"/>
        <v>0</v>
      </c>
      <c r="AF133" s="408"/>
      <c r="AG133" s="195">
        <f t="shared" si="313"/>
        <v>0</v>
      </c>
      <c r="AH133" s="408"/>
      <c r="AI133" s="195">
        <f t="shared" si="314"/>
        <v>0</v>
      </c>
      <c r="AJ133" s="408"/>
      <c r="AK133" s="195">
        <f t="shared" si="315"/>
        <v>0</v>
      </c>
      <c r="AL133" s="408" t="s">
        <v>309</v>
      </c>
      <c r="AM133" s="195">
        <f t="shared" si="316"/>
        <v>1</v>
      </c>
      <c r="AN133" s="408"/>
      <c r="AO133" s="195">
        <f t="shared" si="317"/>
        <v>0</v>
      </c>
      <c r="AP133" s="204">
        <f t="shared" si="299"/>
        <v>0</v>
      </c>
    </row>
    <row r="134" spans="1:42" x14ac:dyDescent="0.25">
      <c r="A134" s="205">
        <v>45784</v>
      </c>
      <c r="B134" s="206">
        <f t="shared" si="300"/>
        <v>45784</v>
      </c>
      <c r="C134" s="207">
        <f t="shared" si="301"/>
        <v>45784</v>
      </c>
      <c r="D134" s="271" t="s">
        <v>295</v>
      </c>
      <c r="E134" s="271" t="s">
        <v>423</v>
      </c>
      <c r="F134" s="209" t="str">
        <f>IF(NOT(ISNA(MATCH(A134,VV!$B$14:$B$26,0))),VLOOKUP(A134,VV!$B$14:$U$57,3),"n")</f>
        <v>n</v>
      </c>
      <c r="G134" s="208">
        <f>IF($F134="j",3,IF($F135="j",2,VLOOKUP(D134,VV!$T$41:$U$47,2)))</f>
        <v>1</v>
      </c>
      <c r="H134" s="408"/>
      <c r="I134" s="195">
        <f t="shared" si="302"/>
        <v>0</v>
      </c>
      <c r="J134" s="408" t="s">
        <v>309</v>
      </c>
      <c r="K134" s="195">
        <f t="shared" si="303"/>
        <v>1</v>
      </c>
      <c r="L134" s="408"/>
      <c r="M134" s="195">
        <f t="shared" si="304"/>
        <v>0</v>
      </c>
      <c r="N134" s="408"/>
      <c r="O134" s="195">
        <f t="shared" si="305"/>
        <v>0</v>
      </c>
      <c r="P134" s="408"/>
      <c r="Q134" s="195">
        <f t="shared" si="306"/>
        <v>0</v>
      </c>
      <c r="R134" s="408"/>
      <c r="S134" s="195">
        <f t="shared" si="307"/>
        <v>0</v>
      </c>
      <c r="T134" s="408" t="s">
        <v>83</v>
      </c>
      <c r="U134" s="195">
        <f t="shared" si="318"/>
        <v>0</v>
      </c>
      <c r="V134" s="408"/>
      <c r="W134" s="195">
        <f t="shared" si="308"/>
        <v>0</v>
      </c>
      <c r="X134" s="408" t="s">
        <v>83</v>
      </c>
      <c r="Y134" s="195">
        <f t="shared" si="309"/>
        <v>0</v>
      </c>
      <c r="Z134" s="408"/>
      <c r="AA134" s="195">
        <f t="shared" si="310"/>
        <v>0</v>
      </c>
      <c r="AB134" s="408"/>
      <c r="AC134" s="195">
        <f t="shared" si="311"/>
        <v>0</v>
      </c>
      <c r="AD134" s="408"/>
      <c r="AE134" s="195">
        <f t="shared" si="312"/>
        <v>0</v>
      </c>
      <c r="AF134" s="408"/>
      <c r="AG134" s="195">
        <f t="shared" si="313"/>
        <v>0</v>
      </c>
      <c r="AH134" s="408"/>
      <c r="AI134" s="195">
        <f t="shared" si="314"/>
        <v>0</v>
      </c>
      <c r="AJ134" s="408"/>
      <c r="AK134" s="195">
        <f t="shared" si="315"/>
        <v>0</v>
      </c>
      <c r="AL134" s="408"/>
      <c r="AM134" s="195">
        <f t="shared" si="316"/>
        <v>0</v>
      </c>
      <c r="AN134" s="408"/>
      <c r="AO134" s="195">
        <f t="shared" si="317"/>
        <v>0</v>
      </c>
      <c r="AP134" s="204">
        <f t="shared" si="299"/>
        <v>0</v>
      </c>
    </row>
    <row r="135" spans="1:42" x14ac:dyDescent="0.25">
      <c r="A135" s="205">
        <v>45785</v>
      </c>
      <c r="B135" s="206">
        <f t="shared" si="300"/>
        <v>45785</v>
      </c>
      <c r="C135" s="207">
        <f t="shared" si="301"/>
        <v>45785</v>
      </c>
      <c r="D135" s="271" t="s">
        <v>296</v>
      </c>
      <c r="E135" s="271" t="s">
        <v>423</v>
      </c>
      <c r="F135" s="209" t="str">
        <f>IF(NOT(ISNA(MATCH(A135,VV!$B$14:$B$26,0))),VLOOKUP(A135,VV!$B$14:$U$57,3),"n")</f>
        <v>n</v>
      </c>
      <c r="G135" s="208">
        <f>IF($F135="j",3,IF($F136="j",2,VLOOKUP(D135,VV!$T$41:$U$47,2)))</f>
        <v>1</v>
      </c>
      <c r="H135" s="408"/>
      <c r="I135" s="195">
        <f t="shared" si="302"/>
        <v>0</v>
      </c>
      <c r="J135" s="408"/>
      <c r="K135" s="195">
        <f t="shared" si="303"/>
        <v>0</v>
      </c>
      <c r="L135" s="408"/>
      <c r="M135" s="195">
        <f t="shared" si="304"/>
        <v>0</v>
      </c>
      <c r="N135" s="408" t="s">
        <v>309</v>
      </c>
      <c r="O135" s="195">
        <f t="shared" si="305"/>
        <v>1</v>
      </c>
      <c r="P135" s="408"/>
      <c r="Q135" s="195">
        <f t="shared" si="306"/>
        <v>0</v>
      </c>
      <c r="R135" s="408"/>
      <c r="S135" s="195">
        <f t="shared" si="307"/>
        <v>0</v>
      </c>
      <c r="T135" s="408" t="s">
        <v>83</v>
      </c>
      <c r="U135" s="195">
        <f t="shared" si="318"/>
        <v>0</v>
      </c>
      <c r="V135" s="408"/>
      <c r="W135" s="195">
        <f t="shared" si="308"/>
        <v>0</v>
      </c>
      <c r="X135" s="408"/>
      <c r="Y135" s="195">
        <f t="shared" si="309"/>
        <v>0</v>
      </c>
      <c r="Z135" s="408"/>
      <c r="AA135" s="195">
        <f t="shared" si="310"/>
        <v>0</v>
      </c>
      <c r="AB135" s="408"/>
      <c r="AC135" s="195">
        <f t="shared" si="311"/>
        <v>0</v>
      </c>
      <c r="AD135" s="408"/>
      <c r="AE135" s="195">
        <f t="shared" si="312"/>
        <v>0</v>
      </c>
      <c r="AF135" s="408"/>
      <c r="AG135" s="195">
        <f t="shared" si="313"/>
        <v>0</v>
      </c>
      <c r="AH135" s="408"/>
      <c r="AI135" s="195">
        <f t="shared" si="314"/>
        <v>0</v>
      </c>
      <c r="AJ135" s="408"/>
      <c r="AK135" s="195">
        <f t="shared" si="315"/>
        <v>0</v>
      </c>
      <c r="AL135" s="408"/>
      <c r="AM135" s="195">
        <f t="shared" si="316"/>
        <v>0</v>
      </c>
      <c r="AN135" s="408"/>
      <c r="AO135" s="195">
        <f t="shared" si="317"/>
        <v>0</v>
      </c>
      <c r="AP135" s="204">
        <f t="shared" si="299"/>
        <v>0</v>
      </c>
    </row>
    <row r="136" spans="1:42" x14ac:dyDescent="0.25">
      <c r="A136" s="205">
        <v>45786</v>
      </c>
      <c r="B136" s="206">
        <f t="shared" si="300"/>
        <v>45786</v>
      </c>
      <c r="C136" s="207">
        <f t="shared" si="301"/>
        <v>45786</v>
      </c>
      <c r="D136" s="271" t="s">
        <v>297</v>
      </c>
      <c r="E136" s="271" t="s">
        <v>423</v>
      </c>
      <c r="F136" s="209" t="str">
        <f>IF(NOT(ISNA(MATCH(A136,VV!$B$14:$B$26,0))),VLOOKUP(A136,VV!$B$14:$U$57,3),"n")</f>
        <v>n</v>
      </c>
      <c r="G136" s="208">
        <f>IF($F136="j",3,IF($F137="j",2,VLOOKUP(D136,VV!$T$41:$U$47,2)))</f>
        <v>2</v>
      </c>
      <c r="H136" s="408"/>
      <c r="I136" s="195">
        <f t="shared" si="302"/>
        <v>0</v>
      </c>
      <c r="J136" s="408"/>
      <c r="K136" s="195">
        <f t="shared" si="303"/>
        <v>0</v>
      </c>
      <c r="L136" s="408"/>
      <c r="M136" s="195">
        <f t="shared" si="304"/>
        <v>0</v>
      </c>
      <c r="N136" s="408"/>
      <c r="O136" s="195">
        <f t="shared" si="305"/>
        <v>0</v>
      </c>
      <c r="P136" s="408"/>
      <c r="Q136" s="195">
        <f t="shared" si="306"/>
        <v>0</v>
      </c>
      <c r="R136" s="408"/>
      <c r="S136" s="195">
        <f t="shared" si="307"/>
        <v>0</v>
      </c>
      <c r="T136" s="408" t="s">
        <v>83</v>
      </c>
      <c r="U136" s="195">
        <f t="shared" si="318"/>
        <v>0</v>
      </c>
      <c r="V136" s="408"/>
      <c r="W136" s="195">
        <f t="shared" si="308"/>
        <v>0</v>
      </c>
      <c r="X136" s="408"/>
      <c r="Y136" s="195">
        <f t="shared" si="309"/>
        <v>0</v>
      </c>
      <c r="Z136" s="408"/>
      <c r="AA136" s="195">
        <f t="shared" si="310"/>
        <v>0</v>
      </c>
      <c r="AB136" s="408"/>
      <c r="AC136" s="195">
        <f t="shared" si="311"/>
        <v>0</v>
      </c>
      <c r="AD136" s="408"/>
      <c r="AE136" s="195">
        <f t="shared" si="312"/>
        <v>0</v>
      </c>
      <c r="AF136" s="408" t="s">
        <v>309</v>
      </c>
      <c r="AG136" s="195">
        <f t="shared" si="313"/>
        <v>2</v>
      </c>
      <c r="AH136" s="408"/>
      <c r="AI136" s="195">
        <f t="shared" si="314"/>
        <v>0</v>
      </c>
      <c r="AJ136" s="408"/>
      <c r="AK136" s="195">
        <f t="shared" si="315"/>
        <v>0</v>
      </c>
      <c r="AL136" s="408"/>
      <c r="AM136" s="195">
        <f t="shared" si="316"/>
        <v>0</v>
      </c>
      <c r="AN136" s="408"/>
      <c r="AO136" s="195">
        <f t="shared" si="317"/>
        <v>0</v>
      </c>
      <c r="AP136" s="204">
        <f t="shared" ref="AP136:AP199" si="319">G136-K136-M136-O136-Q136-S136-U136-W136-Y136-AA136-AC136-AE136-AG136-AI136-AK136-AM136-AO136</f>
        <v>0</v>
      </c>
    </row>
    <row r="137" spans="1:42" x14ac:dyDescent="0.25">
      <c r="A137" s="205">
        <v>45787</v>
      </c>
      <c r="B137" s="206">
        <f t="shared" si="300"/>
        <v>45787</v>
      </c>
      <c r="C137" s="207">
        <f t="shared" si="301"/>
        <v>45787</v>
      </c>
      <c r="D137" s="271" t="s">
        <v>311</v>
      </c>
      <c r="E137" s="271" t="s">
        <v>423</v>
      </c>
      <c r="F137" s="209" t="str">
        <f>IF(NOT(ISNA(MATCH(A137,VV!$B$14:$B$26,0))),VLOOKUP(A137,VV!$B$14:$U$57,3),"n")</f>
        <v>n</v>
      </c>
      <c r="G137" s="208">
        <f>IF($F137="j",3,IF($F138="j",2,VLOOKUP(D137,VV!$T$41:$U$47,2)))</f>
        <v>3</v>
      </c>
      <c r="H137" s="408"/>
      <c r="I137" s="195">
        <f t="shared" si="302"/>
        <v>0</v>
      </c>
      <c r="J137" s="408"/>
      <c r="K137" s="195">
        <f t="shared" si="303"/>
        <v>0</v>
      </c>
      <c r="L137" s="408"/>
      <c r="M137" s="195">
        <f t="shared" si="304"/>
        <v>0</v>
      </c>
      <c r="N137" s="408"/>
      <c r="O137" s="195">
        <f t="shared" si="305"/>
        <v>0</v>
      </c>
      <c r="P137" s="408"/>
      <c r="Q137" s="195">
        <f t="shared" si="306"/>
        <v>0</v>
      </c>
      <c r="R137" s="408"/>
      <c r="S137" s="195">
        <f t="shared" si="307"/>
        <v>0</v>
      </c>
      <c r="T137" s="408" t="s">
        <v>83</v>
      </c>
      <c r="U137" s="195">
        <f t="shared" si="318"/>
        <v>0</v>
      </c>
      <c r="V137" s="408"/>
      <c r="W137" s="195">
        <f t="shared" si="308"/>
        <v>0</v>
      </c>
      <c r="X137" s="408"/>
      <c r="Y137" s="195">
        <f t="shared" si="309"/>
        <v>0</v>
      </c>
      <c r="Z137" s="408"/>
      <c r="AA137" s="195">
        <f t="shared" si="310"/>
        <v>0</v>
      </c>
      <c r="AB137" s="408"/>
      <c r="AC137" s="195">
        <f t="shared" si="311"/>
        <v>0</v>
      </c>
      <c r="AD137" s="408"/>
      <c r="AE137" s="195">
        <f t="shared" si="312"/>
        <v>0</v>
      </c>
      <c r="AF137" s="408" t="s">
        <v>309</v>
      </c>
      <c r="AG137" s="195">
        <f t="shared" si="313"/>
        <v>3</v>
      </c>
      <c r="AH137" s="408"/>
      <c r="AI137" s="195">
        <f t="shared" si="314"/>
        <v>0</v>
      </c>
      <c r="AJ137" s="408"/>
      <c r="AK137" s="195">
        <f t="shared" si="315"/>
        <v>0</v>
      </c>
      <c r="AL137" s="408"/>
      <c r="AM137" s="195">
        <f t="shared" si="316"/>
        <v>0</v>
      </c>
      <c r="AN137" s="408"/>
      <c r="AO137" s="195">
        <f t="shared" si="317"/>
        <v>0</v>
      </c>
      <c r="AP137" s="204">
        <f t="shared" si="319"/>
        <v>0</v>
      </c>
    </row>
    <row r="138" spans="1:42" x14ac:dyDescent="0.25">
      <c r="A138" s="205">
        <v>45788</v>
      </c>
      <c r="B138" s="206">
        <f t="shared" si="300"/>
        <v>45788</v>
      </c>
      <c r="C138" s="207">
        <f t="shared" si="301"/>
        <v>45788</v>
      </c>
      <c r="D138" s="271" t="s">
        <v>312</v>
      </c>
      <c r="E138" s="271" t="s">
        <v>423</v>
      </c>
      <c r="F138" s="209" t="str">
        <f>IF(NOT(ISNA(MATCH(A138,VV!$B$14:$B$26,0))),VLOOKUP(A138,VV!$B$14:$U$57,3),"n")</f>
        <v>n</v>
      </c>
      <c r="G138" s="208">
        <f>IF($F138="j",3,IF($F139="j",2,VLOOKUP(D138,VV!$T$41:$U$47,2)))</f>
        <v>2</v>
      </c>
      <c r="H138" s="408"/>
      <c r="I138" s="195">
        <f t="shared" si="302"/>
        <v>0</v>
      </c>
      <c r="J138" s="408"/>
      <c r="K138" s="195">
        <f t="shared" si="303"/>
        <v>0</v>
      </c>
      <c r="L138" s="408"/>
      <c r="M138" s="195">
        <f t="shared" si="304"/>
        <v>0</v>
      </c>
      <c r="N138" s="408"/>
      <c r="O138" s="195">
        <f t="shared" si="305"/>
        <v>0</v>
      </c>
      <c r="P138" s="408"/>
      <c r="Q138" s="195">
        <f t="shared" si="306"/>
        <v>0</v>
      </c>
      <c r="R138" s="408"/>
      <c r="S138" s="195">
        <f t="shared" si="307"/>
        <v>0</v>
      </c>
      <c r="T138" s="408" t="s">
        <v>83</v>
      </c>
      <c r="U138" s="195">
        <f t="shared" si="318"/>
        <v>0</v>
      </c>
      <c r="V138" s="408"/>
      <c r="W138" s="195">
        <f t="shared" si="308"/>
        <v>0</v>
      </c>
      <c r="X138" s="408"/>
      <c r="Y138" s="195">
        <f t="shared" si="309"/>
        <v>0</v>
      </c>
      <c r="Z138" s="408"/>
      <c r="AA138" s="195">
        <f t="shared" si="310"/>
        <v>0</v>
      </c>
      <c r="AB138" s="408"/>
      <c r="AC138" s="195">
        <f t="shared" si="311"/>
        <v>0</v>
      </c>
      <c r="AD138" s="408"/>
      <c r="AE138" s="195">
        <f t="shared" si="312"/>
        <v>0</v>
      </c>
      <c r="AF138" s="408" t="s">
        <v>309</v>
      </c>
      <c r="AG138" s="195">
        <f t="shared" si="313"/>
        <v>2</v>
      </c>
      <c r="AH138" s="408"/>
      <c r="AI138" s="195">
        <f t="shared" si="314"/>
        <v>0</v>
      </c>
      <c r="AJ138" s="408" t="s">
        <v>83</v>
      </c>
      <c r="AK138" s="195">
        <f t="shared" si="315"/>
        <v>0</v>
      </c>
      <c r="AL138" s="408"/>
      <c r="AM138" s="195">
        <f t="shared" si="316"/>
        <v>0</v>
      </c>
      <c r="AN138" s="408"/>
      <c r="AO138" s="195">
        <f t="shared" si="317"/>
        <v>0</v>
      </c>
      <c r="AP138" s="204">
        <f t="shared" si="319"/>
        <v>0</v>
      </c>
    </row>
    <row r="139" spans="1:42" x14ac:dyDescent="0.25">
      <c r="A139" s="205">
        <v>45789</v>
      </c>
      <c r="B139" s="206">
        <f t="shared" si="300"/>
        <v>45789</v>
      </c>
      <c r="C139" s="207">
        <f t="shared" si="301"/>
        <v>45789</v>
      </c>
      <c r="D139" s="271" t="s">
        <v>293</v>
      </c>
      <c r="E139" s="271" t="s">
        <v>423</v>
      </c>
      <c r="F139" s="209" t="str">
        <f>IF(NOT(ISNA(MATCH(A139,VV!$B$14:$B$26,0))),VLOOKUP(A139,VV!$B$14:$U$57,3),"n")</f>
        <v>n</v>
      </c>
      <c r="G139" s="208">
        <f>IF($F139="j",3,IF($F140="j",2,VLOOKUP(D139,VV!$T$41:$U$47,2)))</f>
        <v>1</v>
      </c>
      <c r="H139" s="408"/>
      <c r="I139" s="195">
        <f t="shared" si="302"/>
        <v>0</v>
      </c>
      <c r="J139" s="408"/>
      <c r="K139" s="195">
        <f t="shared" si="303"/>
        <v>0</v>
      </c>
      <c r="L139" s="408"/>
      <c r="M139" s="195">
        <f t="shared" si="304"/>
        <v>0</v>
      </c>
      <c r="N139" s="408"/>
      <c r="O139" s="195">
        <f t="shared" si="305"/>
        <v>0</v>
      </c>
      <c r="P139" s="408"/>
      <c r="Q139" s="195">
        <f t="shared" si="306"/>
        <v>0</v>
      </c>
      <c r="R139" s="408"/>
      <c r="S139" s="195">
        <f t="shared" si="307"/>
        <v>0</v>
      </c>
      <c r="T139" s="408" t="s">
        <v>83</v>
      </c>
      <c r="U139" s="195">
        <f t="shared" si="318"/>
        <v>0</v>
      </c>
      <c r="V139" s="408"/>
      <c r="W139" s="195">
        <f t="shared" si="308"/>
        <v>0</v>
      </c>
      <c r="X139" s="408"/>
      <c r="Y139" s="195">
        <f t="shared" si="309"/>
        <v>0</v>
      </c>
      <c r="Z139" s="408"/>
      <c r="AA139" s="195">
        <f t="shared" si="310"/>
        <v>0</v>
      </c>
      <c r="AB139" s="408"/>
      <c r="AC139" s="195">
        <f t="shared" si="311"/>
        <v>0</v>
      </c>
      <c r="AD139" s="408"/>
      <c r="AE139" s="195">
        <f t="shared" si="312"/>
        <v>0</v>
      </c>
      <c r="AF139" s="408"/>
      <c r="AG139" s="195">
        <f t="shared" si="313"/>
        <v>0</v>
      </c>
      <c r="AH139" s="408" t="s">
        <v>309</v>
      </c>
      <c r="AI139" s="195">
        <f t="shared" si="314"/>
        <v>1</v>
      </c>
      <c r="AJ139" s="408" t="s">
        <v>83</v>
      </c>
      <c r="AK139" s="195">
        <f t="shared" si="315"/>
        <v>0</v>
      </c>
      <c r="AL139" s="408"/>
      <c r="AM139" s="195">
        <f t="shared" si="316"/>
        <v>0</v>
      </c>
      <c r="AN139" s="408"/>
      <c r="AO139" s="195">
        <f t="shared" si="317"/>
        <v>0</v>
      </c>
      <c r="AP139" s="204">
        <f t="shared" si="319"/>
        <v>0</v>
      </c>
    </row>
    <row r="140" spans="1:42" x14ac:dyDescent="0.25">
      <c r="A140" s="205">
        <v>45790</v>
      </c>
      <c r="B140" s="206">
        <f t="shared" si="300"/>
        <v>45790</v>
      </c>
      <c r="C140" s="207">
        <f t="shared" si="301"/>
        <v>45790</v>
      </c>
      <c r="D140" s="271" t="s">
        <v>294</v>
      </c>
      <c r="E140" s="271" t="s">
        <v>423</v>
      </c>
      <c r="F140" s="209" t="str">
        <f>IF(NOT(ISNA(MATCH(A140,VV!$B$14:$B$26,0))),VLOOKUP(A140,VV!$B$14:$U$57,3),"n")</f>
        <v>n</v>
      </c>
      <c r="G140" s="208">
        <f>IF($F140="j",3,IF($F141="j",2,VLOOKUP(D140,VV!$T$41:$U$47,2)))</f>
        <v>1</v>
      </c>
      <c r="H140" s="408"/>
      <c r="I140" s="195">
        <f t="shared" si="302"/>
        <v>0</v>
      </c>
      <c r="J140" s="408"/>
      <c r="K140" s="195">
        <f t="shared" si="303"/>
        <v>0</v>
      </c>
      <c r="L140" s="408"/>
      <c r="M140" s="195">
        <f t="shared" si="304"/>
        <v>0</v>
      </c>
      <c r="N140" s="408"/>
      <c r="O140" s="195">
        <f t="shared" si="305"/>
        <v>0</v>
      </c>
      <c r="P140" s="408"/>
      <c r="Q140" s="195">
        <f t="shared" si="306"/>
        <v>0</v>
      </c>
      <c r="R140" s="408"/>
      <c r="S140" s="195">
        <f t="shared" si="307"/>
        <v>0</v>
      </c>
      <c r="T140" s="408" t="s">
        <v>83</v>
      </c>
      <c r="U140" s="195">
        <f t="shared" si="318"/>
        <v>0</v>
      </c>
      <c r="V140" s="408"/>
      <c r="W140" s="195">
        <f t="shared" si="308"/>
        <v>0</v>
      </c>
      <c r="X140" s="408"/>
      <c r="Y140" s="195">
        <f t="shared" si="309"/>
        <v>0</v>
      </c>
      <c r="Z140" s="408"/>
      <c r="AA140" s="195">
        <f t="shared" si="310"/>
        <v>0</v>
      </c>
      <c r="AB140" s="408" t="s">
        <v>309</v>
      </c>
      <c r="AC140" s="195">
        <f t="shared" si="311"/>
        <v>1</v>
      </c>
      <c r="AD140" s="408"/>
      <c r="AE140" s="195">
        <f t="shared" si="312"/>
        <v>0</v>
      </c>
      <c r="AF140" s="408"/>
      <c r="AG140" s="195">
        <f t="shared" si="313"/>
        <v>0</v>
      </c>
      <c r="AH140" s="408"/>
      <c r="AI140" s="195">
        <f t="shared" si="314"/>
        <v>0</v>
      </c>
      <c r="AJ140" s="408" t="s">
        <v>83</v>
      </c>
      <c r="AK140" s="195">
        <f t="shared" si="315"/>
        <v>0</v>
      </c>
      <c r="AL140" s="408"/>
      <c r="AM140" s="195">
        <f t="shared" si="316"/>
        <v>0</v>
      </c>
      <c r="AN140" s="408"/>
      <c r="AO140" s="195">
        <f t="shared" si="317"/>
        <v>0</v>
      </c>
      <c r="AP140" s="204">
        <f t="shared" si="319"/>
        <v>0</v>
      </c>
    </row>
    <row r="141" spans="1:42" x14ac:dyDescent="0.25">
      <c r="A141" s="205">
        <v>45791</v>
      </c>
      <c r="B141" s="206">
        <f t="shared" si="300"/>
        <v>45791</v>
      </c>
      <c r="C141" s="207">
        <f t="shared" si="301"/>
        <v>45791</v>
      </c>
      <c r="D141" s="271" t="s">
        <v>295</v>
      </c>
      <c r="E141" s="271" t="s">
        <v>423</v>
      </c>
      <c r="F141" s="209" t="str">
        <f>IF(NOT(ISNA(MATCH(A141,VV!$B$14:$B$26,0))),VLOOKUP(A141,VV!$B$14:$U$57,3),"n")</f>
        <v>n</v>
      </c>
      <c r="G141" s="208">
        <f>IF($F141="j",3,IF($F142="j",2,VLOOKUP(D141,VV!$T$41:$U$47,2)))</f>
        <v>1</v>
      </c>
      <c r="H141" s="408"/>
      <c r="I141" s="195">
        <f t="shared" si="302"/>
        <v>0</v>
      </c>
      <c r="J141" s="408"/>
      <c r="K141" s="195">
        <f t="shared" si="303"/>
        <v>0</v>
      </c>
      <c r="L141" s="408"/>
      <c r="M141" s="195">
        <f t="shared" si="304"/>
        <v>0</v>
      </c>
      <c r="N141" s="408"/>
      <c r="O141" s="195">
        <f t="shared" si="305"/>
        <v>0</v>
      </c>
      <c r="P141" s="408"/>
      <c r="Q141" s="195">
        <f t="shared" si="306"/>
        <v>0</v>
      </c>
      <c r="R141" s="408"/>
      <c r="S141" s="195">
        <f t="shared" si="307"/>
        <v>0</v>
      </c>
      <c r="T141" s="408" t="s">
        <v>83</v>
      </c>
      <c r="U141" s="195">
        <f t="shared" si="318"/>
        <v>0</v>
      </c>
      <c r="V141" s="408"/>
      <c r="W141" s="195">
        <f t="shared" si="308"/>
        <v>0</v>
      </c>
      <c r="X141" s="408"/>
      <c r="Y141" s="195">
        <f t="shared" si="309"/>
        <v>0</v>
      </c>
      <c r="Z141" s="408"/>
      <c r="AA141" s="195">
        <f t="shared" si="310"/>
        <v>0</v>
      </c>
      <c r="AB141" s="408"/>
      <c r="AC141" s="195">
        <f t="shared" si="311"/>
        <v>0</v>
      </c>
      <c r="AD141" s="408"/>
      <c r="AE141" s="195">
        <f t="shared" si="312"/>
        <v>0</v>
      </c>
      <c r="AF141" s="408"/>
      <c r="AG141" s="195">
        <f t="shared" si="313"/>
        <v>0</v>
      </c>
      <c r="AI141" s="195">
        <f t="shared" ref="AI141:AI150" si="320">IF(AJ141="w",$G141,IF(AJ141="x",$G141,IF(AJ141="s",$G141 + 1,IF(AJ141="b",$G141,0))))</f>
        <v>0</v>
      </c>
      <c r="AJ141" s="408" t="s">
        <v>83</v>
      </c>
      <c r="AK141" s="195">
        <f t="shared" si="315"/>
        <v>0</v>
      </c>
      <c r="AL141" s="408" t="s">
        <v>309</v>
      </c>
      <c r="AM141" s="195">
        <f t="shared" si="316"/>
        <v>1</v>
      </c>
      <c r="AN141" s="408"/>
      <c r="AO141" s="195">
        <f t="shared" si="317"/>
        <v>0</v>
      </c>
      <c r="AP141" s="204">
        <f t="shared" si="319"/>
        <v>0</v>
      </c>
    </row>
    <row r="142" spans="1:42" x14ac:dyDescent="0.25">
      <c r="A142" s="205">
        <v>45792</v>
      </c>
      <c r="B142" s="206">
        <f t="shared" si="300"/>
        <v>45792</v>
      </c>
      <c r="C142" s="207">
        <f t="shared" si="301"/>
        <v>45792</v>
      </c>
      <c r="D142" s="271" t="s">
        <v>296</v>
      </c>
      <c r="E142" s="271" t="s">
        <v>423</v>
      </c>
      <c r="F142" s="209" t="str">
        <f>IF(NOT(ISNA(MATCH(A142,VV!$B$14:$B$26,0))),VLOOKUP(A142,VV!$B$14:$U$57,3),"n")</f>
        <v>n</v>
      </c>
      <c r="G142" s="208">
        <f>IF($F142="j",3,IF($F143="j",2,VLOOKUP(D142,VV!$T$41:$U$47,2)))</f>
        <v>1</v>
      </c>
      <c r="H142" s="408"/>
      <c r="I142" s="195">
        <f t="shared" si="302"/>
        <v>0</v>
      </c>
      <c r="J142" s="408"/>
      <c r="K142" s="195">
        <f t="shared" si="303"/>
        <v>0</v>
      </c>
      <c r="L142" s="408"/>
      <c r="M142" s="195">
        <f t="shared" si="304"/>
        <v>0</v>
      </c>
      <c r="N142" s="408"/>
      <c r="O142" s="195">
        <f t="shared" si="305"/>
        <v>0</v>
      </c>
      <c r="P142" s="408"/>
      <c r="Q142" s="195">
        <f t="shared" si="306"/>
        <v>0</v>
      </c>
      <c r="R142" s="408"/>
      <c r="S142" s="195">
        <f t="shared" si="307"/>
        <v>0</v>
      </c>
      <c r="T142" s="408" t="s">
        <v>83</v>
      </c>
      <c r="U142" s="195">
        <f t="shared" si="318"/>
        <v>0</v>
      </c>
      <c r="V142" s="408"/>
      <c r="W142" s="195">
        <f t="shared" si="308"/>
        <v>0</v>
      </c>
      <c r="X142" s="408"/>
      <c r="Y142" s="195">
        <f t="shared" si="309"/>
        <v>0</v>
      </c>
      <c r="Z142" s="408"/>
      <c r="AA142" s="195">
        <f t="shared" si="310"/>
        <v>0</v>
      </c>
      <c r="AB142" s="408"/>
      <c r="AC142" s="195">
        <f t="shared" si="311"/>
        <v>0</v>
      </c>
      <c r="AD142" s="408"/>
      <c r="AE142" s="195">
        <f t="shared" si="312"/>
        <v>0</v>
      </c>
      <c r="AF142" s="408"/>
      <c r="AG142" s="195">
        <f t="shared" si="313"/>
        <v>0</v>
      </c>
      <c r="AI142" s="195">
        <f t="shared" si="320"/>
        <v>0</v>
      </c>
      <c r="AJ142" s="408" t="s">
        <v>83</v>
      </c>
      <c r="AK142" s="195">
        <f t="shared" si="315"/>
        <v>0</v>
      </c>
      <c r="AL142" s="408" t="s">
        <v>309</v>
      </c>
      <c r="AM142" s="195">
        <f t="shared" si="316"/>
        <v>1</v>
      </c>
      <c r="AN142" s="408"/>
      <c r="AO142" s="195">
        <f t="shared" si="317"/>
        <v>0</v>
      </c>
      <c r="AP142" s="204">
        <f t="shared" si="319"/>
        <v>0</v>
      </c>
    </row>
    <row r="143" spans="1:42" x14ac:dyDescent="0.25">
      <c r="A143" s="205">
        <v>45793</v>
      </c>
      <c r="B143" s="206">
        <f t="shared" si="300"/>
        <v>45793</v>
      </c>
      <c r="C143" s="207">
        <f t="shared" si="301"/>
        <v>45793</v>
      </c>
      <c r="D143" s="271" t="s">
        <v>297</v>
      </c>
      <c r="E143" s="271" t="s">
        <v>423</v>
      </c>
      <c r="F143" s="209" t="str">
        <f>IF(NOT(ISNA(MATCH(A143,VV!$B$14:$B$26,0))),VLOOKUP(A143,VV!$B$14:$U$57,3),"n")</f>
        <v>n</v>
      </c>
      <c r="G143" s="208">
        <f>IF($F143="j",3,IF($F144="j",2,VLOOKUP(D143,VV!$T$41:$U$47,2)))</f>
        <v>2</v>
      </c>
      <c r="H143" s="408"/>
      <c r="I143" s="195">
        <f t="shared" si="302"/>
        <v>0</v>
      </c>
      <c r="J143" s="408"/>
      <c r="K143" s="195">
        <f t="shared" si="303"/>
        <v>0</v>
      </c>
      <c r="L143" s="408"/>
      <c r="M143" s="195">
        <f t="shared" si="304"/>
        <v>0</v>
      </c>
      <c r="N143" s="408"/>
      <c r="O143" s="195">
        <f t="shared" si="305"/>
        <v>0</v>
      </c>
      <c r="P143" s="408"/>
      <c r="Q143" s="195">
        <f t="shared" si="306"/>
        <v>0</v>
      </c>
      <c r="R143" s="408"/>
      <c r="S143" s="195">
        <f t="shared" si="307"/>
        <v>0</v>
      </c>
      <c r="T143" s="408" t="s">
        <v>83</v>
      </c>
      <c r="U143" s="195">
        <f t="shared" si="318"/>
        <v>0</v>
      </c>
      <c r="V143" s="408"/>
      <c r="W143" s="195">
        <f t="shared" si="308"/>
        <v>0</v>
      </c>
      <c r="X143" s="408"/>
      <c r="Y143" s="195">
        <f t="shared" si="309"/>
        <v>0</v>
      </c>
      <c r="Z143" s="408"/>
      <c r="AA143" s="195">
        <f t="shared" si="310"/>
        <v>0</v>
      </c>
      <c r="AB143" s="408"/>
      <c r="AC143" s="195">
        <f t="shared" si="311"/>
        <v>0</v>
      </c>
      <c r="AD143" s="408"/>
      <c r="AE143" s="195">
        <f t="shared" si="312"/>
        <v>0</v>
      </c>
      <c r="AF143" s="408" t="s">
        <v>309</v>
      </c>
      <c r="AG143" s="195">
        <f t="shared" si="313"/>
        <v>2</v>
      </c>
      <c r="AI143" s="195">
        <f t="shared" si="320"/>
        <v>0</v>
      </c>
      <c r="AJ143" s="408" t="s">
        <v>83</v>
      </c>
      <c r="AK143" s="195">
        <f t="shared" si="315"/>
        <v>0</v>
      </c>
      <c r="AL143" s="408"/>
      <c r="AM143" s="195">
        <f t="shared" si="316"/>
        <v>0</v>
      </c>
      <c r="AN143" s="408"/>
      <c r="AO143" s="195">
        <f t="shared" si="317"/>
        <v>0</v>
      </c>
      <c r="AP143" s="204">
        <f t="shared" si="319"/>
        <v>0</v>
      </c>
    </row>
    <row r="144" spans="1:42" x14ac:dyDescent="0.25">
      <c r="A144" s="205">
        <v>45794</v>
      </c>
      <c r="B144" s="206">
        <f t="shared" si="300"/>
        <v>45794</v>
      </c>
      <c r="C144" s="207">
        <f t="shared" si="301"/>
        <v>45794</v>
      </c>
      <c r="D144" s="271" t="s">
        <v>311</v>
      </c>
      <c r="E144" s="271" t="s">
        <v>423</v>
      </c>
      <c r="F144" s="209" t="str">
        <f>IF(NOT(ISNA(MATCH(A144,VV!$B$14:$B$26,0))),VLOOKUP(A144,VV!$B$14:$U$57,3),"n")</f>
        <v>n</v>
      </c>
      <c r="G144" s="208">
        <f>IF($F144="j",3,IF($F145="j",2,VLOOKUP(D144,VV!$T$41:$U$47,2)))</f>
        <v>3</v>
      </c>
      <c r="H144" s="408"/>
      <c r="I144" s="195">
        <f t="shared" si="302"/>
        <v>0</v>
      </c>
      <c r="J144" s="408"/>
      <c r="K144" s="195">
        <f t="shared" si="303"/>
        <v>0</v>
      </c>
      <c r="L144" s="408"/>
      <c r="M144" s="195">
        <f t="shared" si="304"/>
        <v>0</v>
      </c>
      <c r="N144" s="408"/>
      <c r="O144" s="195">
        <f t="shared" si="305"/>
        <v>0</v>
      </c>
      <c r="P144" s="408"/>
      <c r="Q144" s="195">
        <f t="shared" si="306"/>
        <v>0</v>
      </c>
      <c r="R144" s="408"/>
      <c r="S144" s="195">
        <f t="shared" si="307"/>
        <v>0</v>
      </c>
      <c r="T144" s="408" t="s">
        <v>83</v>
      </c>
      <c r="U144" s="195">
        <f t="shared" si="318"/>
        <v>0</v>
      </c>
      <c r="V144" s="408"/>
      <c r="W144" s="195">
        <f t="shared" si="308"/>
        <v>0</v>
      </c>
      <c r="X144" s="408"/>
      <c r="Y144" s="195">
        <f t="shared" si="309"/>
        <v>0</v>
      </c>
      <c r="Z144" s="408"/>
      <c r="AA144" s="195">
        <f t="shared" si="310"/>
        <v>0</v>
      </c>
      <c r="AB144" s="408"/>
      <c r="AC144" s="195">
        <f t="shared" si="311"/>
        <v>0</v>
      </c>
      <c r="AD144" s="408"/>
      <c r="AE144" s="195">
        <f t="shared" si="312"/>
        <v>0</v>
      </c>
      <c r="AF144" s="408" t="s">
        <v>309</v>
      </c>
      <c r="AG144" s="195">
        <f t="shared" si="313"/>
        <v>3</v>
      </c>
      <c r="AI144" s="195">
        <f t="shared" si="320"/>
        <v>0</v>
      </c>
      <c r="AJ144" s="408" t="s">
        <v>83</v>
      </c>
      <c r="AK144" s="195">
        <f t="shared" si="315"/>
        <v>0</v>
      </c>
      <c r="AL144" s="408"/>
      <c r="AM144" s="195">
        <f t="shared" si="316"/>
        <v>0</v>
      </c>
      <c r="AN144" s="408"/>
      <c r="AO144" s="195">
        <f t="shared" si="317"/>
        <v>0</v>
      </c>
      <c r="AP144" s="204">
        <f t="shared" si="319"/>
        <v>0</v>
      </c>
    </row>
    <row r="145" spans="1:42" x14ac:dyDescent="0.25">
      <c r="A145" s="205">
        <v>45795</v>
      </c>
      <c r="B145" s="206">
        <f t="shared" si="300"/>
        <v>45795</v>
      </c>
      <c r="C145" s="207">
        <f t="shared" si="301"/>
        <v>45795</v>
      </c>
      <c r="D145" s="271" t="s">
        <v>312</v>
      </c>
      <c r="E145" s="271" t="s">
        <v>423</v>
      </c>
      <c r="F145" s="209" t="str">
        <f>IF(NOT(ISNA(MATCH(A145,VV!$B$14:$B$26,0))),VLOOKUP(A145,VV!$B$14:$U$57,3),"n")</f>
        <v>n</v>
      </c>
      <c r="G145" s="208">
        <f>IF($F145="j",3,IF($F146="j",2,VLOOKUP(D145,VV!$T$41:$U$47,2)))</f>
        <v>2</v>
      </c>
      <c r="H145" s="408"/>
      <c r="I145" s="195">
        <f t="shared" si="302"/>
        <v>0</v>
      </c>
      <c r="J145" s="408"/>
      <c r="K145" s="195">
        <f t="shared" si="303"/>
        <v>0</v>
      </c>
      <c r="L145" s="408"/>
      <c r="M145" s="195">
        <f t="shared" si="304"/>
        <v>0</v>
      </c>
      <c r="N145" s="408"/>
      <c r="O145" s="195">
        <f t="shared" si="305"/>
        <v>0</v>
      </c>
      <c r="P145" s="408"/>
      <c r="Q145" s="195">
        <f t="shared" si="306"/>
        <v>0</v>
      </c>
      <c r="R145" s="408"/>
      <c r="S145" s="195">
        <f t="shared" si="307"/>
        <v>0</v>
      </c>
      <c r="T145" s="408" t="s">
        <v>83</v>
      </c>
      <c r="U145" s="195">
        <f t="shared" si="318"/>
        <v>0</v>
      </c>
      <c r="V145" s="408"/>
      <c r="W145" s="195">
        <f t="shared" si="308"/>
        <v>0</v>
      </c>
      <c r="X145" s="408"/>
      <c r="Y145" s="195">
        <f t="shared" si="309"/>
        <v>0</v>
      </c>
      <c r="Z145" s="408"/>
      <c r="AA145" s="195">
        <f t="shared" si="310"/>
        <v>0</v>
      </c>
      <c r="AB145" s="408"/>
      <c r="AC145" s="195">
        <f t="shared" si="311"/>
        <v>0</v>
      </c>
      <c r="AD145" s="408"/>
      <c r="AE145" s="195">
        <f t="shared" si="312"/>
        <v>0</v>
      </c>
      <c r="AF145" s="408" t="s">
        <v>309</v>
      </c>
      <c r="AG145" s="195">
        <f t="shared" si="313"/>
        <v>2</v>
      </c>
      <c r="AI145" s="195">
        <f t="shared" si="320"/>
        <v>0</v>
      </c>
      <c r="AJ145" s="408" t="s">
        <v>83</v>
      </c>
      <c r="AK145" s="195">
        <f t="shared" si="315"/>
        <v>0</v>
      </c>
      <c r="AL145" s="408"/>
      <c r="AM145" s="195">
        <f t="shared" si="316"/>
        <v>0</v>
      </c>
      <c r="AN145" s="408"/>
      <c r="AO145" s="195">
        <f t="shared" si="317"/>
        <v>0</v>
      </c>
      <c r="AP145" s="204">
        <f t="shared" si="319"/>
        <v>0</v>
      </c>
    </row>
    <row r="146" spans="1:42" x14ac:dyDescent="0.25">
      <c r="A146" s="205">
        <v>45796</v>
      </c>
      <c r="B146" s="206">
        <f t="shared" si="300"/>
        <v>45796</v>
      </c>
      <c r="C146" s="207">
        <f t="shared" si="301"/>
        <v>45796</v>
      </c>
      <c r="D146" s="271" t="s">
        <v>293</v>
      </c>
      <c r="E146" s="271" t="s">
        <v>423</v>
      </c>
      <c r="F146" s="209" t="str">
        <f>IF(NOT(ISNA(MATCH(A146,VV!$B$14:$B$26,0))),VLOOKUP(A146,VV!$B$14:$U$57,3),"n")</f>
        <v>n</v>
      </c>
      <c r="G146" s="208">
        <f>IF($F146="j",3,IF($F147="j",2,VLOOKUP(D146,VV!$T$41:$U$47,2)))</f>
        <v>1</v>
      </c>
      <c r="H146" s="408"/>
      <c r="I146" s="195">
        <f t="shared" si="302"/>
        <v>0</v>
      </c>
      <c r="J146" s="408"/>
      <c r="K146" s="195">
        <f t="shared" si="303"/>
        <v>0</v>
      </c>
      <c r="L146" s="408"/>
      <c r="M146" s="195">
        <f t="shared" si="304"/>
        <v>0</v>
      </c>
      <c r="N146" s="408"/>
      <c r="O146" s="195">
        <f t="shared" si="305"/>
        <v>0</v>
      </c>
      <c r="P146" s="408"/>
      <c r="Q146" s="195">
        <f t="shared" si="306"/>
        <v>0</v>
      </c>
      <c r="R146" s="408"/>
      <c r="S146" s="195">
        <f t="shared" si="307"/>
        <v>0</v>
      </c>
      <c r="T146" s="408" t="s">
        <v>764</v>
      </c>
      <c r="U146" s="195">
        <f t="shared" si="318"/>
        <v>0</v>
      </c>
      <c r="V146" s="408"/>
      <c r="W146" s="195">
        <f t="shared" si="308"/>
        <v>0</v>
      </c>
      <c r="X146" s="408" t="s">
        <v>309</v>
      </c>
      <c r="Y146" s="195">
        <f t="shared" si="309"/>
        <v>1</v>
      </c>
      <c r="Z146" s="408"/>
      <c r="AA146" s="195">
        <f t="shared" si="310"/>
        <v>0</v>
      </c>
      <c r="AB146" s="408"/>
      <c r="AC146" s="195">
        <f t="shared" si="311"/>
        <v>0</v>
      </c>
      <c r="AD146" s="408"/>
      <c r="AE146" s="195">
        <f t="shared" si="312"/>
        <v>0</v>
      </c>
      <c r="AF146" s="408"/>
      <c r="AG146" s="195">
        <f t="shared" si="313"/>
        <v>0</v>
      </c>
      <c r="AI146" s="195">
        <f t="shared" si="320"/>
        <v>0</v>
      </c>
      <c r="AJ146" s="408" t="s">
        <v>83</v>
      </c>
      <c r="AK146" s="195">
        <f t="shared" si="315"/>
        <v>0</v>
      </c>
      <c r="AL146" s="408"/>
      <c r="AM146" s="195">
        <f t="shared" si="316"/>
        <v>0</v>
      </c>
      <c r="AN146" s="408"/>
      <c r="AO146" s="195">
        <f t="shared" si="317"/>
        <v>0</v>
      </c>
      <c r="AP146" s="204">
        <f t="shared" si="319"/>
        <v>0</v>
      </c>
    </row>
    <row r="147" spans="1:42" x14ac:dyDescent="0.25">
      <c r="A147" s="205">
        <v>45797</v>
      </c>
      <c r="B147" s="206">
        <f t="shared" si="300"/>
        <v>45797</v>
      </c>
      <c r="C147" s="207">
        <f t="shared" si="301"/>
        <v>45797</v>
      </c>
      <c r="D147" s="271" t="s">
        <v>294</v>
      </c>
      <c r="E147" s="271" t="s">
        <v>423</v>
      </c>
      <c r="F147" s="209" t="str">
        <f>IF(NOT(ISNA(MATCH(A147,VV!$B$14:$B$26,0))),VLOOKUP(A147,VV!$B$14:$U$57,3),"n")</f>
        <v>n</v>
      </c>
      <c r="G147" s="208">
        <f>IF($F147="j",3,IF($F148="j",2,VLOOKUP(D147,VV!$T$41:$U$47,2)))</f>
        <v>1</v>
      </c>
      <c r="H147" s="408"/>
      <c r="I147" s="195">
        <f t="shared" si="302"/>
        <v>0</v>
      </c>
      <c r="J147" s="408" t="s">
        <v>309</v>
      </c>
      <c r="K147" s="195">
        <f t="shared" si="303"/>
        <v>1</v>
      </c>
      <c r="L147" s="408"/>
      <c r="M147" s="195">
        <f t="shared" si="304"/>
        <v>0</v>
      </c>
      <c r="N147" s="408"/>
      <c r="O147" s="195">
        <f t="shared" si="305"/>
        <v>0</v>
      </c>
      <c r="P147" s="408"/>
      <c r="Q147" s="195">
        <f t="shared" si="306"/>
        <v>0</v>
      </c>
      <c r="R147" s="408"/>
      <c r="S147" s="195">
        <f t="shared" si="307"/>
        <v>0</v>
      </c>
      <c r="T147" s="408" t="s">
        <v>764</v>
      </c>
      <c r="U147" s="195">
        <f t="shared" si="318"/>
        <v>0</v>
      </c>
      <c r="V147" s="408"/>
      <c r="W147" s="195">
        <f t="shared" si="308"/>
        <v>0</v>
      </c>
      <c r="X147" s="408"/>
      <c r="Y147" s="195">
        <f t="shared" si="309"/>
        <v>0</v>
      </c>
      <c r="Z147" s="408"/>
      <c r="AA147" s="195">
        <f t="shared" si="310"/>
        <v>0</v>
      </c>
      <c r="AB147" s="408"/>
      <c r="AC147" s="195">
        <f t="shared" si="311"/>
        <v>0</v>
      </c>
      <c r="AD147" s="408"/>
      <c r="AE147" s="195">
        <f t="shared" si="312"/>
        <v>0</v>
      </c>
      <c r="AF147" s="408"/>
      <c r="AG147" s="195">
        <f t="shared" si="313"/>
        <v>0</v>
      </c>
      <c r="AI147" s="195">
        <f t="shared" si="320"/>
        <v>0</v>
      </c>
      <c r="AJ147" s="408" t="s">
        <v>83</v>
      </c>
      <c r="AK147" s="195">
        <f t="shared" si="315"/>
        <v>0</v>
      </c>
      <c r="AL147" s="408"/>
      <c r="AM147" s="195">
        <f t="shared" si="316"/>
        <v>0</v>
      </c>
      <c r="AN147" s="408"/>
      <c r="AO147" s="195">
        <f t="shared" si="317"/>
        <v>0</v>
      </c>
      <c r="AP147" s="204">
        <f t="shared" si="319"/>
        <v>0</v>
      </c>
    </row>
    <row r="148" spans="1:42" x14ac:dyDescent="0.25">
      <c r="A148" s="205">
        <v>45798</v>
      </c>
      <c r="B148" s="206">
        <f t="shared" si="300"/>
        <v>45798</v>
      </c>
      <c r="C148" s="207">
        <f t="shared" si="301"/>
        <v>45798</v>
      </c>
      <c r="D148" s="271" t="s">
        <v>295</v>
      </c>
      <c r="E148" s="271" t="s">
        <v>423</v>
      </c>
      <c r="F148" s="209" t="str">
        <f>IF(NOT(ISNA(MATCH(A148,VV!$B$14:$B$26,0))),VLOOKUP(A148,VV!$B$14:$U$57,3),"n")</f>
        <v>n</v>
      </c>
      <c r="G148" s="208">
        <f>IF($F148="j",3,IF($F149="j",2,VLOOKUP(D148,VV!$T$41:$U$47,2)))</f>
        <v>1</v>
      </c>
      <c r="H148" s="408"/>
      <c r="I148" s="195">
        <f t="shared" si="302"/>
        <v>0</v>
      </c>
      <c r="J148" s="408"/>
      <c r="K148" s="195">
        <f t="shared" si="303"/>
        <v>0</v>
      </c>
      <c r="L148" s="408"/>
      <c r="M148" s="195">
        <f t="shared" si="304"/>
        <v>0</v>
      </c>
      <c r="N148" s="408"/>
      <c r="O148" s="195">
        <f t="shared" si="305"/>
        <v>0</v>
      </c>
      <c r="P148" s="408"/>
      <c r="Q148" s="195">
        <f t="shared" si="306"/>
        <v>0</v>
      </c>
      <c r="R148" s="408"/>
      <c r="S148" s="195">
        <f t="shared" si="307"/>
        <v>0</v>
      </c>
      <c r="T148" s="408"/>
      <c r="U148" s="195">
        <f t="shared" si="318"/>
        <v>0</v>
      </c>
      <c r="V148" s="408"/>
      <c r="W148" s="195">
        <f t="shared" si="308"/>
        <v>0</v>
      </c>
      <c r="X148" s="408"/>
      <c r="Y148" s="195">
        <f t="shared" si="309"/>
        <v>0</v>
      </c>
      <c r="Z148" s="408"/>
      <c r="AA148" s="195">
        <f t="shared" si="310"/>
        <v>0</v>
      </c>
      <c r="AB148" s="408"/>
      <c r="AC148" s="195">
        <f t="shared" si="311"/>
        <v>0</v>
      </c>
      <c r="AD148" s="408"/>
      <c r="AE148" s="195">
        <f t="shared" si="312"/>
        <v>0</v>
      </c>
      <c r="AF148" s="408"/>
      <c r="AG148" s="195">
        <f t="shared" si="313"/>
        <v>0</v>
      </c>
      <c r="AI148" s="195">
        <f t="shared" si="320"/>
        <v>0</v>
      </c>
      <c r="AJ148" s="408" t="s">
        <v>83</v>
      </c>
      <c r="AK148" s="195">
        <f t="shared" si="315"/>
        <v>0</v>
      </c>
      <c r="AL148" s="408" t="s">
        <v>309</v>
      </c>
      <c r="AM148" s="195">
        <f t="shared" si="316"/>
        <v>1</v>
      </c>
      <c r="AN148" s="408"/>
      <c r="AO148" s="195">
        <f t="shared" si="317"/>
        <v>0</v>
      </c>
      <c r="AP148" s="204">
        <f t="shared" si="319"/>
        <v>0</v>
      </c>
    </row>
    <row r="149" spans="1:42" x14ac:dyDescent="0.25">
      <c r="A149" s="205">
        <v>45799</v>
      </c>
      <c r="B149" s="206">
        <f t="shared" si="300"/>
        <v>45799</v>
      </c>
      <c r="C149" s="207">
        <f t="shared" si="301"/>
        <v>45799</v>
      </c>
      <c r="D149" s="271" t="s">
        <v>296</v>
      </c>
      <c r="E149" s="271" t="s">
        <v>423</v>
      </c>
      <c r="F149" s="209" t="str">
        <f>IF(NOT(ISNA(MATCH(A149,VV!$B$14:$B$26,0))),VLOOKUP(A149,VV!$B$14:$U$57,3),"n")</f>
        <v>n</v>
      </c>
      <c r="G149" s="208">
        <f>IF($F149="j",3,IF($F150="j",2,VLOOKUP(D149,VV!$T$41:$U$47,2)))</f>
        <v>1</v>
      </c>
      <c r="H149" s="408"/>
      <c r="I149" s="195">
        <f t="shared" si="302"/>
        <v>0</v>
      </c>
      <c r="J149" s="408" t="s">
        <v>765</v>
      </c>
      <c r="K149" s="195">
        <f t="shared" si="303"/>
        <v>0</v>
      </c>
      <c r="L149" s="408"/>
      <c r="M149" s="195">
        <f t="shared" si="304"/>
        <v>0</v>
      </c>
      <c r="N149" s="408"/>
      <c r="O149" s="195">
        <f t="shared" si="305"/>
        <v>0</v>
      </c>
      <c r="P149" s="408"/>
      <c r="Q149" s="195">
        <f t="shared" si="306"/>
        <v>0</v>
      </c>
      <c r="R149" s="408"/>
      <c r="S149" s="195">
        <f t="shared" si="307"/>
        <v>0</v>
      </c>
      <c r="T149" s="408"/>
      <c r="U149" s="195">
        <f t="shared" si="318"/>
        <v>0</v>
      </c>
      <c r="V149" s="408"/>
      <c r="W149" s="195">
        <f t="shared" si="308"/>
        <v>0</v>
      </c>
      <c r="X149" s="408"/>
      <c r="Y149" s="195">
        <f t="shared" si="309"/>
        <v>0</v>
      </c>
      <c r="Z149" s="408"/>
      <c r="AA149" s="195">
        <f t="shared" si="310"/>
        <v>0</v>
      </c>
      <c r="AB149" s="408"/>
      <c r="AC149" s="195">
        <f t="shared" si="311"/>
        <v>0</v>
      </c>
      <c r="AD149" s="408"/>
      <c r="AE149" s="195">
        <f t="shared" si="312"/>
        <v>0</v>
      </c>
      <c r="AF149" s="408"/>
      <c r="AG149" s="195">
        <f t="shared" si="313"/>
        <v>0</v>
      </c>
      <c r="AI149" s="195">
        <f t="shared" si="320"/>
        <v>0</v>
      </c>
      <c r="AJ149" s="408" t="s">
        <v>83</v>
      </c>
      <c r="AK149" s="195">
        <f t="shared" si="315"/>
        <v>0</v>
      </c>
      <c r="AL149" s="408" t="s">
        <v>309</v>
      </c>
      <c r="AM149" s="195">
        <f t="shared" si="316"/>
        <v>1</v>
      </c>
      <c r="AN149" s="408"/>
      <c r="AO149" s="195">
        <f t="shared" si="317"/>
        <v>0</v>
      </c>
      <c r="AP149" s="204">
        <f t="shared" si="319"/>
        <v>0</v>
      </c>
    </row>
    <row r="150" spans="1:42" x14ac:dyDescent="0.25">
      <c r="A150" s="205">
        <v>45800</v>
      </c>
      <c r="B150" s="206">
        <f t="shared" si="300"/>
        <v>45800</v>
      </c>
      <c r="C150" s="207">
        <f t="shared" si="301"/>
        <v>45800</v>
      </c>
      <c r="D150" s="271" t="s">
        <v>297</v>
      </c>
      <c r="E150" s="271" t="s">
        <v>423</v>
      </c>
      <c r="F150" s="209" t="str">
        <f>IF(NOT(ISNA(MATCH(A150,VV!$B$14:$B$26,0))),VLOOKUP(A150,VV!$B$14:$U$57,3),"n")</f>
        <v>n</v>
      </c>
      <c r="G150" s="208">
        <f>IF($F150="j",3,IF($F151="j",2,VLOOKUP(D150,VV!$T$41:$U$47,2)))</f>
        <v>2</v>
      </c>
      <c r="H150" s="408"/>
      <c r="I150" s="195">
        <f t="shared" si="302"/>
        <v>0</v>
      </c>
      <c r="J150" s="408" t="s">
        <v>765</v>
      </c>
      <c r="K150" s="195">
        <f t="shared" si="303"/>
        <v>0</v>
      </c>
      <c r="L150" s="408"/>
      <c r="M150" s="195">
        <f t="shared" si="304"/>
        <v>0</v>
      </c>
      <c r="N150" s="408"/>
      <c r="O150" s="195">
        <f t="shared" si="305"/>
        <v>0</v>
      </c>
      <c r="P150" s="408"/>
      <c r="Q150" s="195">
        <f t="shared" si="306"/>
        <v>0</v>
      </c>
      <c r="R150" s="408"/>
      <c r="S150" s="195">
        <f t="shared" si="307"/>
        <v>0</v>
      </c>
      <c r="T150" s="408"/>
      <c r="U150" s="195">
        <f t="shared" si="318"/>
        <v>0</v>
      </c>
      <c r="V150" s="408"/>
      <c r="W150" s="195">
        <f t="shared" si="308"/>
        <v>0</v>
      </c>
      <c r="X150" s="408"/>
      <c r="Y150" s="195">
        <f t="shared" si="309"/>
        <v>0</v>
      </c>
      <c r="Z150" s="408"/>
      <c r="AA150" s="195">
        <f t="shared" si="310"/>
        <v>0</v>
      </c>
      <c r="AB150" s="408"/>
      <c r="AC150" s="195">
        <f t="shared" si="311"/>
        <v>0</v>
      </c>
      <c r="AD150" s="408"/>
      <c r="AE150" s="195">
        <f t="shared" si="312"/>
        <v>0</v>
      </c>
      <c r="AF150" s="408" t="s">
        <v>309</v>
      </c>
      <c r="AG150" s="195">
        <f t="shared" si="313"/>
        <v>2</v>
      </c>
      <c r="AI150" s="195">
        <f t="shared" si="320"/>
        <v>0</v>
      </c>
      <c r="AJ150" s="408" t="s">
        <v>83</v>
      </c>
      <c r="AK150" s="195">
        <f t="shared" si="315"/>
        <v>0</v>
      </c>
      <c r="AL150" s="408"/>
      <c r="AM150" s="195">
        <f t="shared" si="316"/>
        <v>0</v>
      </c>
      <c r="AN150" s="408"/>
      <c r="AO150" s="195">
        <f t="shared" si="317"/>
        <v>0</v>
      </c>
      <c r="AP150" s="204">
        <f t="shared" si="319"/>
        <v>0</v>
      </c>
    </row>
    <row r="151" spans="1:42" x14ac:dyDescent="0.25">
      <c r="A151" s="205">
        <v>45801</v>
      </c>
      <c r="B151" s="206">
        <f t="shared" si="300"/>
        <v>45801</v>
      </c>
      <c r="C151" s="207">
        <f t="shared" si="301"/>
        <v>45801</v>
      </c>
      <c r="D151" s="271" t="s">
        <v>311</v>
      </c>
      <c r="E151" s="271" t="s">
        <v>423</v>
      </c>
      <c r="F151" s="209" t="str">
        <f>IF(NOT(ISNA(MATCH(A151,VV!$B$14:$B$26,0))),VLOOKUP(A151,VV!$B$14:$U$57,3),"n")</f>
        <v>n</v>
      </c>
      <c r="G151" s="208">
        <f>IF($F151="j",3,IF($F152="j",2,VLOOKUP(D151,VV!$T$41:$U$47,2)))</f>
        <v>3</v>
      </c>
      <c r="H151" s="408"/>
      <c r="I151" s="195">
        <f t="shared" si="302"/>
        <v>0</v>
      </c>
      <c r="J151" s="408"/>
      <c r="K151" s="195">
        <f t="shared" si="303"/>
        <v>0</v>
      </c>
      <c r="L151" s="408"/>
      <c r="M151" s="195">
        <f t="shared" si="304"/>
        <v>0</v>
      </c>
      <c r="N151" s="408" t="s">
        <v>83</v>
      </c>
      <c r="O151" s="195">
        <f t="shared" si="305"/>
        <v>0</v>
      </c>
      <c r="P151" s="408"/>
      <c r="Q151" s="195">
        <f t="shared" si="306"/>
        <v>0</v>
      </c>
      <c r="R151" s="408"/>
      <c r="S151" s="195">
        <f t="shared" si="307"/>
        <v>0</v>
      </c>
      <c r="T151" s="408"/>
      <c r="U151" s="195">
        <f t="shared" si="318"/>
        <v>0</v>
      </c>
      <c r="V151" s="408"/>
      <c r="W151" s="195">
        <f t="shared" si="308"/>
        <v>0</v>
      </c>
      <c r="X151" s="408"/>
      <c r="Y151" s="195">
        <f t="shared" si="309"/>
        <v>0</v>
      </c>
      <c r="Z151" s="408"/>
      <c r="AA151" s="195">
        <f t="shared" si="310"/>
        <v>0</v>
      </c>
      <c r="AB151" s="408"/>
      <c r="AC151" s="195">
        <f t="shared" si="311"/>
        <v>0</v>
      </c>
      <c r="AD151" s="408"/>
      <c r="AE151" s="195">
        <f t="shared" si="312"/>
        <v>0</v>
      </c>
      <c r="AF151" s="408" t="s">
        <v>309</v>
      </c>
      <c r="AG151" s="195">
        <f t="shared" si="313"/>
        <v>3</v>
      </c>
      <c r="AH151" s="408"/>
      <c r="AI151" s="195">
        <f t="shared" si="314"/>
        <v>0</v>
      </c>
      <c r="AJ151" s="408"/>
      <c r="AK151" s="195">
        <f t="shared" si="315"/>
        <v>0</v>
      </c>
      <c r="AL151" s="408"/>
      <c r="AM151" s="195">
        <f t="shared" si="316"/>
        <v>0</v>
      </c>
      <c r="AN151" s="408"/>
      <c r="AO151" s="195">
        <f t="shared" si="317"/>
        <v>0</v>
      </c>
      <c r="AP151" s="204">
        <f t="shared" si="319"/>
        <v>0</v>
      </c>
    </row>
    <row r="152" spans="1:42" x14ac:dyDescent="0.25">
      <c r="A152" s="205">
        <v>45802</v>
      </c>
      <c r="B152" s="206">
        <f t="shared" si="300"/>
        <v>45802</v>
      </c>
      <c r="C152" s="207">
        <f t="shared" si="301"/>
        <v>45802</v>
      </c>
      <c r="D152" s="271" t="s">
        <v>312</v>
      </c>
      <c r="E152" s="271" t="s">
        <v>423</v>
      </c>
      <c r="F152" s="209" t="str">
        <f>IF(NOT(ISNA(MATCH(A152,VV!$B$14:$B$26,0))),VLOOKUP(A152,VV!$B$14:$U$57,3),"n")</f>
        <v>n</v>
      </c>
      <c r="G152" s="208">
        <f>IF($F152="j",3,IF($F153="j",2,VLOOKUP(D152,VV!$T$41:$U$47,2)))</f>
        <v>2</v>
      </c>
      <c r="H152" s="408"/>
      <c r="I152" s="195">
        <f t="shared" si="302"/>
        <v>0</v>
      </c>
      <c r="J152" s="408"/>
      <c r="K152" s="195">
        <f t="shared" si="303"/>
        <v>0</v>
      </c>
      <c r="L152" s="408"/>
      <c r="M152" s="195">
        <f t="shared" si="304"/>
        <v>0</v>
      </c>
      <c r="N152" s="408" t="s">
        <v>83</v>
      </c>
      <c r="O152" s="195">
        <f t="shared" si="305"/>
        <v>0</v>
      </c>
      <c r="P152" s="408"/>
      <c r="Q152" s="195">
        <f t="shared" si="306"/>
        <v>0</v>
      </c>
      <c r="R152" s="408"/>
      <c r="S152" s="195">
        <f t="shared" si="307"/>
        <v>0</v>
      </c>
      <c r="T152" s="408"/>
      <c r="U152" s="195">
        <f t="shared" si="318"/>
        <v>0</v>
      </c>
      <c r="V152" s="408"/>
      <c r="W152" s="195">
        <f t="shared" si="308"/>
        <v>0</v>
      </c>
      <c r="X152" s="408"/>
      <c r="Y152" s="195">
        <f t="shared" si="309"/>
        <v>0</v>
      </c>
      <c r="Z152" s="408"/>
      <c r="AA152" s="195">
        <f t="shared" si="310"/>
        <v>0</v>
      </c>
      <c r="AB152" s="408"/>
      <c r="AC152" s="195">
        <f t="shared" si="311"/>
        <v>0</v>
      </c>
      <c r="AD152" s="408"/>
      <c r="AE152" s="195">
        <f t="shared" si="312"/>
        <v>0</v>
      </c>
      <c r="AF152" s="408" t="s">
        <v>309</v>
      </c>
      <c r="AG152" s="195">
        <f t="shared" si="313"/>
        <v>2</v>
      </c>
      <c r="AH152" s="408"/>
      <c r="AI152" s="195">
        <f t="shared" si="314"/>
        <v>0</v>
      </c>
      <c r="AJ152" s="408"/>
      <c r="AK152" s="195">
        <f t="shared" si="315"/>
        <v>0</v>
      </c>
      <c r="AL152" s="408"/>
      <c r="AM152" s="195">
        <f t="shared" si="316"/>
        <v>0</v>
      </c>
      <c r="AN152" s="408"/>
      <c r="AO152" s="195">
        <f t="shared" si="317"/>
        <v>0</v>
      </c>
      <c r="AP152" s="204">
        <f t="shared" si="319"/>
        <v>0</v>
      </c>
    </row>
    <row r="153" spans="1:42" x14ac:dyDescent="0.25">
      <c r="A153" s="205">
        <v>45803</v>
      </c>
      <c r="B153" s="206">
        <f t="shared" si="300"/>
        <v>45803</v>
      </c>
      <c r="C153" s="207">
        <f t="shared" si="301"/>
        <v>45803</v>
      </c>
      <c r="D153" s="271" t="s">
        <v>293</v>
      </c>
      <c r="E153" s="271" t="s">
        <v>423</v>
      </c>
      <c r="F153" s="209" t="str">
        <f>IF(NOT(ISNA(MATCH(A153,VV!$B$14:$B$26,0))),VLOOKUP(A153,VV!$B$14:$U$57,3),"n")</f>
        <v>n</v>
      </c>
      <c r="G153" s="208">
        <f>IF($F153="j",3,IF($F154="j",2,VLOOKUP(D153,VV!$T$41:$U$47,2)))</f>
        <v>1</v>
      </c>
      <c r="H153" s="408"/>
      <c r="I153" s="195">
        <f t="shared" si="302"/>
        <v>0</v>
      </c>
      <c r="J153" s="408" t="s">
        <v>764</v>
      </c>
      <c r="K153" s="195">
        <f t="shared" si="303"/>
        <v>0</v>
      </c>
      <c r="L153" s="408"/>
      <c r="M153" s="195">
        <f t="shared" si="304"/>
        <v>0</v>
      </c>
      <c r="N153" s="408" t="s">
        <v>83</v>
      </c>
      <c r="O153" s="195">
        <f t="shared" si="305"/>
        <v>0</v>
      </c>
      <c r="P153" s="408"/>
      <c r="Q153" s="195">
        <f t="shared" si="306"/>
        <v>0</v>
      </c>
      <c r="R153" s="408"/>
      <c r="S153" s="195">
        <f t="shared" si="307"/>
        <v>0</v>
      </c>
      <c r="T153" s="408"/>
      <c r="U153" s="195">
        <f t="shared" si="318"/>
        <v>0</v>
      </c>
      <c r="V153" s="408"/>
      <c r="W153" s="195">
        <f t="shared" si="308"/>
        <v>0</v>
      </c>
      <c r="X153" s="408"/>
      <c r="Y153" s="195">
        <f t="shared" si="309"/>
        <v>0</v>
      </c>
      <c r="Z153" s="408"/>
      <c r="AA153" s="195">
        <f t="shared" si="310"/>
        <v>0</v>
      </c>
      <c r="AB153" s="408" t="s">
        <v>309</v>
      </c>
      <c r="AC153" s="195">
        <f t="shared" si="311"/>
        <v>1</v>
      </c>
      <c r="AD153" s="408"/>
      <c r="AE153" s="195">
        <f t="shared" si="312"/>
        <v>0</v>
      </c>
      <c r="AF153" s="408"/>
      <c r="AG153" s="195">
        <f t="shared" si="313"/>
        <v>0</v>
      </c>
      <c r="AH153" s="408"/>
      <c r="AI153" s="195">
        <f t="shared" si="314"/>
        <v>0</v>
      </c>
      <c r="AJ153" s="408"/>
      <c r="AK153" s="195">
        <f t="shared" si="315"/>
        <v>0</v>
      </c>
      <c r="AL153" s="408"/>
      <c r="AM153" s="195">
        <f t="shared" si="316"/>
        <v>0</v>
      </c>
      <c r="AN153" s="408"/>
      <c r="AO153" s="195">
        <f t="shared" si="317"/>
        <v>0</v>
      </c>
      <c r="AP153" s="204">
        <f t="shared" si="319"/>
        <v>0</v>
      </c>
    </row>
    <row r="154" spans="1:42" x14ac:dyDescent="0.25">
      <c r="A154" s="205">
        <v>45804</v>
      </c>
      <c r="B154" s="206">
        <f t="shared" si="300"/>
        <v>45804</v>
      </c>
      <c r="C154" s="207">
        <f t="shared" si="301"/>
        <v>45804</v>
      </c>
      <c r="D154" s="271" t="s">
        <v>294</v>
      </c>
      <c r="E154" s="271" t="s">
        <v>423</v>
      </c>
      <c r="F154" s="209" t="str">
        <f>IF(NOT(ISNA(MATCH(A154,VV!$B$14:$B$26,0))),VLOOKUP(A154,VV!$B$14:$U$57,3),"n")</f>
        <v>n</v>
      </c>
      <c r="G154" s="208">
        <f>IF($F154="j",3,IF($F155="j",2,VLOOKUP(D154,VV!$T$41:$U$47,2)))</f>
        <v>1</v>
      </c>
      <c r="H154" s="408"/>
      <c r="I154" s="195">
        <f t="shared" si="302"/>
        <v>0</v>
      </c>
      <c r="J154" s="408" t="s">
        <v>764</v>
      </c>
      <c r="K154" s="195">
        <f t="shared" si="303"/>
        <v>0</v>
      </c>
      <c r="L154" s="408"/>
      <c r="M154" s="195">
        <f t="shared" si="304"/>
        <v>0</v>
      </c>
      <c r="N154" s="408" t="s">
        <v>83</v>
      </c>
      <c r="O154" s="195">
        <f t="shared" si="305"/>
        <v>0</v>
      </c>
      <c r="P154" s="408"/>
      <c r="Q154" s="195">
        <f t="shared" si="306"/>
        <v>0</v>
      </c>
      <c r="R154" s="408"/>
      <c r="S154" s="195">
        <f t="shared" si="307"/>
        <v>0</v>
      </c>
      <c r="T154" s="408" t="s">
        <v>764</v>
      </c>
      <c r="U154" s="195">
        <f t="shared" si="318"/>
        <v>0</v>
      </c>
      <c r="V154" s="408"/>
      <c r="W154" s="195">
        <f t="shared" si="308"/>
        <v>0</v>
      </c>
      <c r="X154" s="408"/>
      <c r="Y154" s="195">
        <f t="shared" si="309"/>
        <v>0</v>
      </c>
      <c r="Z154" s="408"/>
      <c r="AA154" s="195">
        <f t="shared" si="310"/>
        <v>0</v>
      </c>
      <c r="AB154" s="408"/>
      <c r="AC154" s="195">
        <f t="shared" si="311"/>
        <v>0</v>
      </c>
      <c r="AD154" s="408"/>
      <c r="AE154" s="195">
        <f t="shared" si="312"/>
        <v>0</v>
      </c>
      <c r="AF154" s="408"/>
      <c r="AG154" s="195">
        <f t="shared" si="313"/>
        <v>0</v>
      </c>
      <c r="AH154" s="408"/>
      <c r="AI154" s="195">
        <f t="shared" si="314"/>
        <v>0</v>
      </c>
      <c r="AJ154" s="408"/>
      <c r="AK154" s="195">
        <f t="shared" si="315"/>
        <v>0</v>
      </c>
      <c r="AL154" s="408" t="s">
        <v>309</v>
      </c>
      <c r="AM154" s="195">
        <f t="shared" si="316"/>
        <v>1</v>
      </c>
      <c r="AN154" s="408"/>
      <c r="AO154" s="195">
        <f t="shared" si="317"/>
        <v>0</v>
      </c>
      <c r="AP154" s="204">
        <f t="shared" si="319"/>
        <v>0</v>
      </c>
    </row>
    <row r="155" spans="1:42" x14ac:dyDescent="0.25">
      <c r="A155" s="205">
        <v>45805</v>
      </c>
      <c r="B155" s="206">
        <f t="shared" si="300"/>
        <v>45805</v>
      </c>
      <c r="C155" s="207">
        <f t="shared" si="301"/>
        <v>45805</v>
      </c>
      <c r="D155" s="271" t="s">
        <v>295</v>
      </c>
      <c r="E155" s="271" t="s">
        <v>423</v>
      </c>
      <c r="F155" s="209" t="str">
        <f>IF(NOT(ISNA(MATCH(A155,VV!$B$14:$B$26,0))),VLOOKUP(A155,VV!$B$14:$U$57,3),"n")</f>
        <v>n</v>
      </c>
      <c r="G155" s="208">
        <f>IF($F155="j",3,IF($F156="j",2,VLOOKUP(D155,VV!$T$41:$U$47,2)))</f>
        <v>2</v>
      </c>
      <c r="H155" s="408"/>
      <c r="I155" s="195">
        <f t="shared" si="302"/>
        <v>0</v>
      </c>
      <c r="J155" s="408"/>
      <c r="K155" s="195">
        <f t="shared" si="303"/>
        <v>0</v>
      </c>
      <c r="L155" s="408"/>
      <c r="M155" s="195">
        <f t="shared" si="304"/>
        <v>0</v>
      </c>
      <c r="N155" s="408" t="s">
        <v>83</v>
      </c>
      <c r="O155" s="195">
        <f t="shared" si="305"/>
        <v>0</v>
      </c>
      <c r="P155" s="408"/>
      <c r="Q155" s="195">
        <f t="shared" si="306"/>
        <v>0</v>
      </c>
      <c r="R155" s="408"/>
      <c r="S155" s="195">
        <f t="shared" si="307"/>
        <v>0</v>
      </c>
      <c r="T155" s="408" t="s">
        <v>764</v>
      </c>
      <c r="U155" s="195">
        <f t="shared" si="318"/>
        <v>0</v>
      </c>
      <c r="V155" s="408"/>
      <c r="W155" s="195">
        <f t="shared" si="308"/>
        <v>0</v>
      </c>
      <c r="X155" s="408"/>
      <c r="Y155" s="195">
        <f t="shared" si="309"/>
        <v>0</v>
      </c>
      <c r="Z155" s="408"/>
      <c r="AA155" s="195">
        <f t="shared" si="310"/>
        <v>0</v>
      </c>
      <c r="AB155" s="408"/>
      <c r="AC155" s="195">
        <f t="shared" si="311"/>
        <v>0</v>
      </c>
      <c r="AD155" s="408"/>
      <c r="AE155" s="195">
        <f t="shared" si="312"/>
        <v>0</v>
      </c>
      <c r="AF155" s="408" t="s">
        <v>309</v>
      </c>
      <c r="AG155" s="195">
        <f t="shared" si="313"/>
        <v>2</v>
      </c>
      <c r="AH155" s="408"/>
      <c r="AI155" s="195">
        <f t="shared" si="314"/>
        <v>0</v>
      </c>
      <c r="AJ155" s="408"/>
      <c r="AK155" s="195">
        <f t="shared" si="315"/>
        <v>0</v>
      </c>
      <c r="AL155" s="408"/>
      <c r="AM155" s="195">
        <f t="shared" si="316"/>
        <v>0</v>
      </c>
      <c r="AN155" s="408"/>
      <c r="AO155" s="195">
        <f t="shared" si="317"/>
        <v>0</v>
      </c>
      <c r="AP155" s="204">
        <f t="shared" si="319"/>
        <v>0</v>
      </c>
    </row>
    <row r="156" spans="1:42" x14ac:dyDescent="0.25">
      <c r="A156" s="205">
        <v>45806</v>
      </c>
      <c r="B156" s="206">
        <f t="shared" si="300"/>
        <v>45806</v>
      </c>
      <c r="C156" s="207">
        <f t="shared" si="301"/>
        <v>45806</v>
      </c>
      <c r="D156" s="271" t="s">
        <v>296</v>
      </c>
      <c r="E156" s="271" t="s">
        <v>423</v>
      </c>
      <c r="F156" s="209" t="str">
        <f>IF(NOT(ISNA(MATCH(A156,VV!$B$14:$B$26,0))),VLOOKUP(A156,VV!$B$14:$U$57,3),"n")</f>
        <v>j</v>
      </c>
      <c r="G156" s="208">
        <f>IF($F156="j",3,IF($F157="j",2,VLOOKUP(D156,VV!$T$41:$U$47,2)))</f>
        <v>3</v>
      </c>
      <c r="H156" s="408"/>
      <c r="I156" s="195">
        <f t="shared" si="302"/>
        <v>0</v>
      </c>
      <c r="J156" s="408" t="s">
        <v>83</v>
      </c>
      <c r="K156" s="195">
        <f t="shared" si="303"/>
        <v>0</v>
      </c>
      <c r="L156" s="408"/>
      <c r="M156" s="195">
        <f t="shared" si="304"/>
        <v>0</v>
      </c>
      <c r="N156" s="408" t="s">
        <v>83</v>
      </c>
      <c r="O156" s="195">
        <f t="shared" si="305"/>
        <v>0</v>
      </c>
      <c r="P156" s="408"/>
      <c r="Q156" s="195">
        <f t="shared" si="306"/>
        <v>0</v>
      </c>
      <c r="R156" s="408"/>
      <c r="S156" s="195">
        <f t="shared" si="307"/>
        <v>0</v>
      </c>
      <c r="T156" s="408"/>
      <c r="U156" s="195">
        <f t="shared" si="318"/>
        <v>0</v>
      </c>
      <c r="V156" s="408"/>
      <c r="W156" s="195">
        <f t="shared" si="308"/>
        <v>0</v>
      </c>
      <c r="X156" s="408"/>
      <c r="Y156" s="195">
        <f t="shared" si="309"/>
        <v>0</v>
      </c>
      <c r="Z156" s="408"/>
      <c r="AA156" s="195">
        <f t="shared" si="310"/>
        <v>0</v>
      </c>
      <c r="AB156" s="408"/>
      <c r="AC156" s="195">
        <f t="shared" si="311"/>
        <v>0</v>
      </c>
      <c r="AD156" s="408"/>
      <c r="AE156" s="195">
        <f t="shared" si="312"/>
        <v>0</v>
      </c>
      <c r="AF156" s="408" t="s">
        <v>309</v>
      </c>
      <c r="AG156" s="195">
        <f t="shared" si="313"/>
        <v>3</v>
      </c>
      <c r="AH156" s="408"/>
      <c r="AI156" s="195">
        <f t="shared" si="314"/>
        <v>0</v>
      </c>
      <c r="AJ156" s="408"/>
      <c r="AK156" s="195">
        <f t="shared" si="315"/>
        <v>0</v>
      </c>
      <c r="AL156" s="408"/>
      <c r="AM156" s="195">
        <f t="shared" si="316"/>
        <v>0</v>
      </c>
      <c r="AN156" s="408"/>
      <c r="AO156" s="195">
        <f t="shared" si="317"/>
        <v>0</v>
      </c>
      <c r="AP156" s="204">
        <f t="shared" si="319"/>
        <v>0</v>
      </c>
    </row>
    <row r="157" spans="1:42" x14ac:dyDescent="0.25">
      <c r="A157" s="205">
        <v>45807</v>
      </c>
      <c r="B157" s="206">
        <f t="shared" si="300"/>
        <v>45807</v>
      </c>
      <c r="C157" s="207">
        <f t="shared" si="301"/>
        <v>45807</v>
      </c>
      <c r="D157" s="271" t="s">
        <v>297</v>
      </c>
      <c r="E157" s="271" t="s">
        <v>423</v>
      </c>
      <c r="F157" s="209" t="str">
        <f>IF(NOT(ISNA(MATCH(A157,VV!$B$14:$B$26,0))),VLOOKUP(A157,VV!$B$14:$U$57,3),"n")</f>
        <v>n</v>
      </c>
      <c r="G157" s="208">
        <f>IF($F157="j",3,IF($F158="j",2,VLOOKUP(D157,VV!$T$41:$U$47,2)))</f>
        <v>2</v>
      </c>
      <c r="H157" s="408"/>
      <c r="I157" s="195">
        <f t="shared" si="302"/>
        <v>0</v>
      </c>
      <c r="J157" s="408" t="s">
        <v>83</v>
      </c>
      <c r="K157" s="195">
        <f t="shared" si="303"/>
        <v>0</v>
      </c>
      <c r="L157" s="408"/>
      <c r="M157" s="195">
        <f t="shared" si="304"/>
        <v>0</v>
      </c>
      <c r="N157" s="408" t="s">
        <v>83</v>
      </c>
      <c r="O157" s="195">
        <f t="shared" si="305"/>
        <v>0</v>
      </c>
      <c r="P157" s="408"/>
      <c r="Q157" s="195">
        <f t="shared" si="306"/>
        <v>0</v>
      </c>
      <c r="R157" s="408"/>
      <c r="S157" s="195">
        <f t="shared" si="307"/>
        <v>0</v>
      </c>
      <c r="T157" s="408"/>
      <c r="U157" s="195">
        <f t="shared" si="318"/>
        <v>0</v>
      </c>
      <c r="V157" s="408" t="s">
        <v>83</v>
      </c>
      <c r="W157" s="195">
        <f t="shared" si="308"/>
        <v>0</v>
      </c>
      <c r="X157" s="408"/>
      <c r="Y157" s="195">
        <f t="shared" si="309"/>
        <v>0</v>
      </c>
      <c r="Z157" s="408"/>
      <c r="AA157" s="195">
        <f t="shared" si="310"/>
        <v>0</v>
      </c>
      <c r="AB157" s="408"/>
      <c r="AC157" s="195">
        <f t="shared" si="311"/>
        <v>0</v>
      </c>
      <c r="AD157" s="408"/>
      <c r="AE157" s="195">
        <f t="shared" si="312"/>
        <v>0</v>
      </c>
      <c r="AF157" s="408" t="s">
        <v>309</v>
      </c>
      <c r="AG157" s="195">
        <f t="shared" si="313"/>
        <v>2</v>
      </c>
      <c r="AH157" s="408"/>
      <c r="AI157" s="195">
        <f t="shared" si="314"/>
        <v>0</v>
      </c>
      <c r="AJ157" s="408"/>
      <c r="AK157" s="195">
        <f t="shared" si="315"/>
        <v>0</v>
      </c>
      <c r="AL157" s="408"/>
      <c r="AM157" s="195">
        <f t="shared" si="316"/>
        <v>0</v>
      </c>
      <c r="AN157" s="408" t="s">
        <v>83</v>
      </c>
      <c r="AO157" s="195">
        <f t="shared" si="317"/>
        <v>0</v>
      </c>
      <c r="AP157" s="204">
        <f t="shared" si="319"/>
        <v>0</v>
      </c>
    </row>
    <row r="158" spans="1:42" x14ac:dyDescent="0.25">
      <c r="A158" s="205">
        <v>45808</v>
      </c>
      <c r="B158" s="206">
        <f t="shared" si="300"/>
        <v>45808</v>
      </c>
      <c r="C158" s="207">
        <f t="shared" si="301"/>
        <v>45808</v>
      </c>
      <c r="D158" s="271" t="s">
        <v>311</v>
      </c>
      <c r="E158" s="271" t="s">
        <v>423</v>
      </c>
      <c r="F158" s="209" t="str">
        <f>IF(NOT(ISNA(MATCH(A158,VV!$B$14:$B$26,0))),VLOOKUP(A158,VV!$B$14:$U$57,3),"n")</f>
        <v>n</v>
      </c>
      <c r="G158" s="208">
        <f>IF($F158="j",3,IF($F159="j",2,VLOOKUP(D158,VV!$T$41:$U$47,2)))</f>
        <v>3</v>
      </c>
      <c r="H158" s="408"/>
      <c r="I158" s="195">
        <f t="shared" si="302"/>
        <v>0</v>
      </c>
      <c r="J158" s="408" t="s">
        <v>83</v>
      </c>
      <c r="K158" s="195">
        <f t="shared" si="303"/>
        <v>0</v>
      </c>
      <c r="L158" s="408"/>
      <c r="M158" s="195">
        <f t="shared" si="304"/>
        <v>0</v>
      </c>
      <c r="N158" s="408" t="s">
        <v>83</v>
      </c>
      <c r="O158" s="195">
        <f t="shared" si="305"/>
        <v>0</v>
      </c>
      <c r="P158" s="408"/>
      <c r="Q158" s="195">
        <f t="shared" si="306"/>
        <v>0</v>
      </c>
      <c r="R158" s="408"/>
      <c r="S158" s="195">
        <f t="shared" si="307"/>
        <v>0</v>
      </c>
      <c r="T158" s="408"/>
      <c r="U158" s="195">
        <f t="shared" si="318"/>
        <v>0</v>
      </c>
      <c r="V158" s="408"/>
      <c r="W158" s="195">
        <f t="shared" si="308"/>
        <v>0</v>
      </c>
      <c r="X158" s="408"/>
      <c r="Y158" s="195">
        <f t="shared" si="309"/>
        <v>0</v>
      </c>
      <c r="Z158" s="408"/>
      <c r="AA158" s="195">
        <f t="shared" si="310"/>
        <v>0</v>
      </c>
      <c r="AB158" s="408"/>
      <c r="AC158" s="195">
        <f t="shared" si="311"/>
        <v>0</v>
      </c>
      <c r="AD158" s="408"/>
      <c r="AE158" s="195">
        <f t="shared" si="312"/>
        <v>0</v>
      </c>
      <c r="AF158" s="408" t="s">
        <v>309</v>
      </c>
      <c r="AG158" s="195">
        <f t="shared" si="313"/>
        <v>3</v>
      </c>
      <c r="AH158" s="408"/>
      <c r="AI158" s="195">
        <f t="shared" si="314"/>
        <v>0</v>
      </c>
      <c r="AJ158" s="408"/>
      <c r="AK158" s="195">
        <f t="shared" si="315"/>
        <v>0</v>
      </c>
      <c r="AL158" s="408"/>
      <c r="AM158" s="195">
        <f t="shared" si="316"/>
        <v>0</v>
      </c>
      <c r="AN158" s="408" t="s">
        <v>83</v>
      </c>
      <c r="AO158" s="195">
        <f t="shared" si="317"/>
        <v>0</v>
      </c>
      <c r="AP158" s="204">
        <f t="shared" si="319"/>
        <v>0</v>
      </c>
    </row>
    <row r="159" spans="1:42" x14ac:dyDescent="0.25">
      <c r="A159" s="205">
        <v>45809</v>
      </c>
      <c r="B159" s="206">
        <f t="shared" si="300"/>
        <v>45809</v>
      </c>
      <c r="C159" s="207">
        <f t="shared" si="301"/>
        <v>45809</v>
      </c>
      <c r="D159" s="271" t="s">
        <v>312</v>
      </c>
      <c r="E159" s="271" t="s">
        <v>423</v>
      </c>
      <c r="F159" s="209" t="str">
        <f>IF(NOT(ISNA(MATCH(A159,VV!$B$14:$B$26,0))),VLOOKUP(A159,VV!$B$14:$U$57,3),"n")</f>
        <v>n</v>
      </c>
      <c r="G159" s="208">
        <f>IF($F159="j",3,IF($F160="j",2,VLOOKUP(D159,VV!$T$41:$U$47,2)))</f>
        <v>2</v>
      </c>
      <c r="H159" s="408"/>
      <c r="I159" s="195">
        <f t="shared" si="302"/>
        <v>0</v>
      </c>
      <c r="J159" s="408" t="s">
        <v>83</v>
      </c>
      <c r="K159" s="195">
        <f t="shared" si="303"/>
        <v>0</v>
      </c>
      <c r="L159" s="408"/>
      <c r="M159" s="195">
        <f t="shared" si="304"/>
        <v>0</v>
      </c>
      <c r="N159" s="408" t="s">
        <v>83</v>
      </c>
      <c r="O159" s="195">
        <f t="shared" si="305"/>
        <v>0</v>
      </c>
      <c r="P159" s="408"/>
      <c r="Q159" s="195">
        <f t="shared" si="306"/>
        <v>0</v>
      </c>
      <c r="R159" s="408"/>
      <c r="S159" s="195">
        <f t="shared" si="307"/>
        <v>0</v>
      </c>
      <c r="T159" s="408"/>
      <c r="U159" s="195">
        <f t="shared" si="318"/>
        <v>0</v>
      </c>
      <c r="V159" s="408"/>
      <c r="W159" s="195">
        <f t="shared" si="308"/>
        <v>0</v>
      </c>
      <c r="X159" s="408"/>
      <c r="Y159" s="195">
        <f t="shared" si="309"/>
        <v>0</v>
      </c>
      <c r="Z159" s="408"/>
      <c r="AA159" s="195">
        <f t="shared" si="310"/>
        <v>0</v>
      </c>
      <c r="AB159" s="408"/>
      <c r="AC159" s="195">
        <f t="shared" si="311"/>
        <v>0</v>
      </c>
      <c r="AD159" s="408"/>
      <c r="AE159" s="195">
        <f t="shared" si="312"/>
        <v>0</v>
      </c>
      <c r="AF159" s="408" t="s">
        <v>309</v>
      </c>
      <c r="AG159" s="195">
        <f t="shared" si="313"/>
        <v>2</v>
      </c>
      <c r="AH159" s="408"/>
      <c r="AI159" s="195">
        <f t="shared" si="314"/>
        <v>0</v>
      </c>
      <c r="AJ159" s="408"/>
      <c r="AK159" s="195">
        <f t="shared" si="315"/>
        <v>0</v>
      </c>
      <c r="AL159" s="408"/>
      <c r="AM159" s="195">
        <f t="shared" si="316"/>
        <v>0</v>
      </c>
      <c r="AN159" s="408" t="s">
        <v>83</v>
      </c>
      <c r="AO159" s="195">
        <f t="shared" si="317"/>
        <v>0</v>
      </c>
      <c r="AP159" s="204">
        <f t="shared" si="319"/>
        <v>0</v>
      </c>
    </row>
    <row r="160" spans="1:42" x14ac:dyDescent="0.25">
      <c r="A160" s="205">
        <v>45810</v>
      </c>
      <c r="B160" s="206">
        <f t="shared" si="300"/>
        <v>45810</v>
      </c>
      <c r="C160" s="207">
        <f t="shared" si="301"/>
        <v>45810</v>
      </c>
      <c r="D160" s="271" t="s">
        <v>293</v>
      </c>
      <c r="E160" s="271" t="s">
        <v>423</v>
      </c>
      <c r="F160" s="209" t="str">
        <f>IF(NOT(ISNA(MATCH(A160,VV!$B$14:$B$26,0))),VLOOKUP(A160,VV!$B$14:$U$57,3),"n")</f>
        <v>n</v>
      </c>
      <c r="G160" s="208">
        <f>IF($F160="j",3,IF($F161="j",2,VLOOKUP(D160,VV!$T$41:$U$47,2)))</f>
        <v>1</v>
      </c>
      <c r="H160" s="408"/>
      <c r="I160" s="195">
        <f t="shared" si="302"/>
        <v>0</v>
      </c>
      <c r="J160" s="408"/>
      <c r="K160" s="195">
        <f t="shared" si="303"/>
        <v>0</v>
      </c>
      <c r="L160" s="408"/>
      <c r="M160" s="195">
        <f t="shared" si="304"/>
        <v>0</v>
      </c>
      <c r="N160" s="408" t="s">
        <v>83</v>
      </c>
      <c r="O160" s="195">
        <f t="shared" si="305"/>
        <v>0</v>
      </c>
      <c r="P160" s="408"/>
      <c r="Q160" s="195">
        <f t="shared" si="306"/>
        <v>0</v>
      </c>
      <c r="R160" s="408"/>
      <c r="S160" s="195">
        <f t="shared" si="307"/>
        <v>0</v>
      </c>
      <c r="T160" s="408"/>
      <c r="U160" s="195">
        <f t="shared" si="318"/>
        <v>0</v>
      </c>
      <c r="V160" s="408"/>
      <c r="W160" s="195">
        <f t="shared" si="308"/>
        <v>0</v>
      </c>
      <c r="X160" s="408"/>
      <c r="Y160" s="195">
        <f t="shared" si="309"/>
        <v>0</v>
      </c>
      <c r="AA160" s="195">
        <f t="shared" si="310"/>
        <v>0</v>
      </c>
      <c r="AB160" s="408" t="s">
        <v>309</v>
      </c>
      <c r="AC160" s="195">
        <f t="shared" si="311"/>
        <v>1</v>
      </c>
      <c r="AD160" s="408"/>
      <c r="AE160" s="195">
        <f t="shared" si="312"/>
        <v>0</v>
      </c>
      <c r="AF160" s="408"/>
      <c r="AG160" s="195">
        <f t="shared" si="313"/>
        <v>0</v>
      </c>
      <c r="AH160" s="408"/>
      <c r="AI160" s="195">
        <f t="shared" si="314"/>
        <v>0</v>
      </c>
      <c r="AJ160" s="408"/>
      <c r="AK160" s="195">
        <f t="shared" si="315"/>
        <v>0</v>
      </c>
      <c r="AL160" s="408"/>
      <c r="AM160" s="195">
        <f t="shared" si="316"/>
        <v>0</v>
      </c>
      <c r="AN160" s="408" t="s">
        <v>83</v>
      </c>
      <c r="AO160" s="195">
        <f t="shared" si="317"/>
        <v>0</v>
      </c>
      <c r="AP160" s="204">
        <f t="shared" si="319"/>
        <v>0</v>
      </c>
    </row>
    <row r="161" spans="1:42" x14ac:dyDescent="0.25">
      <c r="A161" s="205">
        <v>45811</v>
      </c>
      <c r="B161" s="206">
        <f t="shared" si="300"/>
        <v>45811</v>
      </c>
      <c r="C161" s="207">
        <f t="shared" si="301"/>
        <v>45811</v>
      </c>
      <c r="D161" s="271" t="s">
        <v>294</v>
      </c>
      <c r="E161" s="271" t="s">
        <v>423</v>
      </c>
      <c r="F161" s="209" t="str">
        <f>IF(NOT(ISNA(MATCH(A161,VV!$B$14:$B$26,0))),VLOOKUP(A161,VV!$B$14:$U$57,3),"n")</f>
        <v>n</v>
      </c>
      <c r="G161" s="208">
        <f>IF($F161="j",3,IF($F162="j",2,VLOOKUP(D161,VV!$T$41:$U$47,2)))</f>
        <v>1</v>
      </c>
      <c r="H161" s="408"/>
      <c r="I161" s="195">
        <f t="shared" si="302"/>
        <v>0</v>
      </c>
      <c r="J161" s="408"/>
      <c r="K161" s="195">
        <f t="shared" si="303"/>
        <v>0</v>
      </c>
      <c r="L161" s="408"/>
      <c r="M161" s="195">
        <f t="shared" si="304"/>
        <v>0</v>
      </c>
      <c r="N161" s="408" t="s">
        <v>83</v>
      </c>
      <c r="O161" s="195">
        <f t="shared" si="305"/>
        <v>0</v>
      </c>
      <c r="P161" s="408"/>
      <c r="Q161" s="195">
        <f t="shared" si="306"/>
        <v>0</v>
      </c>
      <c r="R161" s="408"/>
      <c r="S161" s="195">
        <f t="shared" si="307"/>
        <v>0</v>
      </c>
      <c r="T161" s="408"/>
      <c r="U161" s="195">
        <f t="shared" si="318"/>
        <v>0</v>
      </c>
      <c r="V161" s="408"/>
      <c r="W161" s="195">
        <f t="shared" si="308"/>
        <v>0</v>
      </c>
      <c r="X161" s="408"/>
      <c r="Y161" s="195">
        <f t="shared" si="309"/>
        <v>0</v>
      </c>
      <c r="Z161" s="408"/>
      <c r="AA161" s="195">
        <f t="shared" si="310"/>
        <v>0</v>
      </c>
      <c r="AB161" s="408"/>
      <c r="AC161" s="195">
        <f t="shared" si="311"/>
        <v>0</v>
      </c>
      <c r="AD161" s="408"/>
      <c r="AE161" s="195">
        <f t="shared" si="312"/>
        <v>0</v>
      </c>
      <c r="AF161" s="408"/>
      <c r="AG161" s="195">
        <f t="shared" si="313"/>
        <v>0</v>
      </c>
      <c r="AH161" s="408"/>
      <c r="AI161" s="195">
        <f t="shared" si="314"/>
        <v>0</v>
      </c>
      <c r="AJ161" s="408"/>
      <c r="AK161" s="195">
        <f t="shared" si="315"/>
        <v>0</v>
      </c>
      <c r="AL161" s="408"/>
      <c r="AM161" s="195">
        <f t="shared" si="316"/>
        <v>0</v>
      </c>
      <c r="AN161" s="408" t="s">
        <v>309</v>
      </c>
      <c r="AO161" s="195">
        <f t="shared" si="317"/>
        <v>1</v>
      </c>
      <c r="AP161" s="204">
        <f t="shared" si="319"/>
        <v>0</v>
      </c>
    </row>
    <row r="162" spans="1:42" x14ac:dyDescent="0.25">
      <c r="A162" s="205">
        <v>45812</v>
      </c>
      <c r="B162" s="206">
        <f t="shared" si="300"/>
        <v>45812</v>
      </c>
      <c r="C162" s="207">
        <f t="shared" si="301"/>
        <v>45812</v>
      </c>
      <c r="D162" s="271" t="s">
        <v>295</v>
      </c>
      <c r="E162" s="271" t="s">
        <v>423</v>
      </c>
      <c r="F162" s="209" t="str">
        <f>IF(NOT(ISNA(MATCH(A162,VV!$B$14:$B$26,0))),VLOOKUP(A162,VV!$B$14:$U$57,3),"n")</f>
        <v>n</v>
      </c>
      <c r="G162" s="208">
        <f>IF($F162="j",3,IF($F163="j",2,VLOOKUP(D162,VV!$T$41:$U$47,2)))</f>
        <v>1</v>
      </c>
      <c r="H162" s="408"/>
      <c r="I162" s="195">
        <f t="shared" si="302"/>
        <v>0</v>
      </c>
      <c r="J162" s="408"/>
      <c r="K162" s="195">
        <f t="shared" si="303"/>
        <v>0</v>
      </c>
      <c r="L162" s="408"/>
      <c r="M162" s="195">
        <f t="shared" si="304"/>
        <v>0</v>
      </c>
      <c r="N162" s="408" t="s">
        <v>83</v>
      </c>
      <c r="O162" s="195">
        <f t="shared" si="305"/>
        <v>0</v>
      </c>
      <c r="P162" s="408"/>
      <c r="Q162" s="195">
        <f t="shared" si="306"/>
        <v>0</v>
      </c>
      <c r="R162" s="408"/>
      <c r="S162" s="195">
        <f t="shared" si="307"/>
        <v>0</v>
      </c>
      <c r="T162" s="408"/>
      <c r="U162" s="195">
        <f t="shared" si="318"/>
        <v>0</v>
      </c>
      <c r="V162" s="408" t="s">
        <v>309</v>
      </c>
      <c r="W162" s="195">
        <f t="shared" si="308"/>
        <v>1</v>
      </c>
      <c r="X162" s="408"/>
      <c r="Y162" s="195">
        <f t="shared" si="309"/>
        <v>0</v>
      </c>
      <c r="Z162" s="408"/>
      <c r="AA162" s="195">
        <f t="shared" si="310"/>
        <v>0</v>
      </c>
      <c r="AB162" s="408"/>
      <c r="AC162" s="195">
        <f t="shared" si="311"/>
        <v>0</v>
      </c>
      <c r="AD162" s="408"/>
      <c r="AE162" s="195">
        <f t="shared" si="312"/>
        <v>0</v>
      </c>
      <c r="AF162" s="408"/>
      <c r="AG162" s="195">
        <f t="shared" si="313"/>
        <v>0</v>
      </c>
      <c r="AH162" s="408"/>
      <c r="AI162" s="195">
        <f t="shared" si="314"/>
        <v>0</v>
      </c>
      <c r="AJ162" s="408"/>
      <c r="AK162" s="195">
        <f t="shared" si="315"/>
        <v>0</v>
      </c>
      <c r="AL162" s="408"/>
      <c r="AM162" s="195">
        <f t="shared" si="316"/>
        <v>0</v>
      </c>
      <c r="AN162" s="408"/>
      <c r="AO162" s="195">
        <f t="shared" si="317"/>
        <v>0</v>
      </c>
      <c r="AP162" s="204">
        <f t="shared" si="319"/>
        <v>0</v>
      </c>
    </row>
    <row r="163" spans="1:42" x14ac:dyDescent="0.25">
      <c r="A163" s="205">
        <v>45813</v>
      </c>
      <c r="B163" s="206">
        <f t="shared" si="300"/>
        <v>45813</v>
      </c>
      <c r="C163" s="207">
        <f t="shared" si="301"/>
        <v>45813</v>
      </c>
      <c r="D163" s="271" t="s">
        <v>296</v>
      </c>
      <c r="E163" s="271" t="s">
        <v>423</v>
      </c>
      <c r="F163" s="209" t="str">
        <f>IF(NOT(ISNA(MATCH(A163,VV!$B$14:$B$26,0))),VLOOKUP(A163,VV!$B$14:$U$57,3),"n")</f>
        <v>n</v>
      </c>
      <c r="G163" s="208">
        <f>IF($F163="j",3,IF($F164="j",2,VLOOKUP(D163,VV!$T$41:$U$47,2)))</f>
        <v>1</v>
      </c>
      <c r="H163" s="408"/>
      <c r="I163" s="195">
        <f t="shared" si="302"/>
        <v>0</v>
      </c>
      <c r="J163" s="408"/>
      <c r="K163" s="195">
        <f t="shared" si="303"/>
        <v>0</v>
      </c>
      <c r="L163" s="408"/>
      <c r="M163" s="195">
        <f t="shared" si="304"/>
        <v>0</v>
      </c>
      <c r="N163" s="408" t="s">
        <v>83</v>
      </c>
      <c r="O163" s="195">
        <f t="shared" si="305"/>
        <v>0</v>
      </c>
      <c r="P163" s="408"/>
      <c r="Q163" s="195">
        <f t="shared" si="306"/>
        <v>0</v>
      </c>
      <c r="R163" s="408"/>
      <c r="S163" s="195">
        <f t="shared" si="307"/>
        <v>0</v>
      </c>
      <c r="T163" s="408"/>
      <c r="U163" s="195">
        <f t="shared" si="318"/>
        <v>0</v>
      </c>
      <c r="V163" s="408"/>
      <c r="W163" s="195">
        <f t="shared" si="308"/>
        <v>0</v>
      </c>
      <c r="X163" s="408" t="s">
        <v>309</v>
      </c>
      <c r="Y163" s="195">
        <f t="shared" si="309"/>
        <v>1</v>
      </c>
      <c r="Z163" s="408"/>
      <c r="AA163" s="195">
        <f t="shared" si="310"/>
        <v>0</v>
      </c>
      <c r="AB163" s="408"/>
      <c r="AC163" s="195">
        <f t="shared" si="311"/>
        <v>0</v>
      </c>
      <c r="AD163" s="408"/>
      <c r="AE163" s="195">
        <f t="shared" si="312"/>
        <v>0</v>
      </c>
      <c r="AF163" s="408"/>
      <c r="AG163" s="195">
        <f t="shared" si="313"/>
        <v>0</v>
      </c>
      <c r="AH163" s="408"/>
      <c r="AI163" s="195">
        <f t="shared" si="314"/>
        <v>0</v>
      </c>
      <c r="AJ163" s="408"/>
      <c r="AK163" s="195">
        <f t="shared" si="315"/>
        <v>0</v>
      </c>
      <c r="AL163" s="408"/>
      <c r="AM163" s="195">
        <f t="shared" si="316"/>
        <v>0</v>
      </c>
      <c r="AN163" s="408"/>
      <c r="AO163" s="195">
        <f t="shared" si="317"/>
        <v>0</v>
      </c>
      <c r="AP163" s="204">
        <f t="shared" si="319"/>
        <v>0</v>
      </c>
    </row>
    <row r="164" spans="1:42" x14ac:dyDescent="0.25">
      <c r="A164" s="205">
        <v>45814</v>
      </c>
      <c r="B164" s="206">
        <f t="shared" si="300"/>
        <v>45814</v>
      </c>
      <c r="C164" s="207">
        <f t="shared" si="301"/>
        <v>45814</v>
      </c>
      <c r="D164" s="271" t="s">
        <v>297</v>
      </c>
      <c r="E164" s="271" t="s">
        <v>423</v>
      </c>
      <c r="F164" s="209" t="str">
        <f>IF(NOT(ISNA(MATCH(A164,VV!$B$14:$B$26,0))),VLOOKUP(A164,VV!$B$14:$U$57,3),"n")</f>
        <v>n</v>
      </c>
      <c r="G164" s="208">
        <f>IF($F164="j",3,IF($F165="j",2,VLOOKUP(D164,VV!$T$41:$U$47,2)))</f>
        <v>2</v>
      </c>
      <c r="H164" s="408"/>
      <c r="I164" s="195">
        <f t="shared" si="302"/>
        <v>0</v>
      </c>
      <c r="J164" s="408"/>
      <c r="K164" s="195">
        <f t="shared" si="303"/>
        <v>0</v>
      </c>
      <c r="L164" s="408"/>
      <c r="M164" s="195">
        <f t="shared" si="304"/>
        <v>0</v>
      </c>
      <c r="N164" s="408" t="s">
        <v>83</v>
      </c>
      <c r="O164" s="195">
        <f t="shared" si="305"/>
        <v>0</v>
      </c>
      <c r="P164" s="408"/>
      <c r="Q164" s="195">
        <f t="shared" si="306"/>
        <v>0</v>
      </c>
      <c r="R164" s="408"/>
      <c r="S164" s="195">
        <f t="shared" si="307"/>
        <v>0</v>
      </c>
      <c r="T164" s="408"/>
      <c r="U164" s="195">
        <f t="shared" si="318"/>
        <v>0</v>
      </c>
      <c r="V164" s="408"/>
      <c r="W164" s="195">
        <f t="shared" si="308"/>
        <v>0</v>
      </c>
      <c r="X164" s="408"/>
      <c r="Y164" s="195">
        <f t="shared" si="309"/>
        <v>0</v>
      </c>
      <c r="Z164" s="408"/>
      <c r="AA164" s="195">
        <f t="shared" si="310"/>
        <v>0</v>
      </c>
      <c r="AB164" s="408"/>
      <c r="AC164" s="195">
        <f t="shared" si="311"/>
        <v>0</v>
      </c>
      <c r="AD164" s="408"/>
      <c r="AE164" s="195">
        <f t="shared" si="312"/>
        <v>0</v>
      </c>
      <c r="AF164" s="408" t="s">
        <v>309</v>
      </c>
      <c r="AG164" s="195">
        <f t="shared" si="313"/>
        <v>2</v>
      </c>
      <c r="AH164" s="408"/>
      <c r="AI164" s="195">
        <f t="shared" si="314"/>
        <v>0</v>
      </c>
      <c r="AJ164" s="408"/>
      <c r="AK164" s="195">
        <f t="shared" si="315"/>
        <v>0</v>
      </c>
      <c r="AL164" s="408"/>
      <c r="AM164" s="195">
        <f t="shared" si="316"/>
        <v>0</v>
      </c>
      <c r="AN164" s="408"/>
      <c r="AO164" s="195">
        <f t="shared" si="317"/>
        <v>0</v>
      </c>
      <c r="AP164" s="204">
        <f t="shared" si="319"/>
        <v>0</v>
      </c>
    </row>
    <row r="165" spans="1:42" x14ac:dyDescent="0.25">
      <c r="A165" s="205">
        <v>45815</v>
      </c>
      <c r="B165" s="206">
        <f t="shared" si="300"/>
        <v>45815</v>
      </c>
      <c r="C165" s="207">
        <f t="shared" si="301"/>
        <v>45815</v>
      </c>
      <c r="D165" s="271" t="s">
        <v>311</v>
      </c>
      <c r="E165" s="271" t="s">
        <v>423</v>
      </c>
      <c r="F165" s="209" t="str">
        <f>IF(NOT(ISNA(MATCH(A165,VV!$B$14:$B$26,0))),VLOOKUP(A165,VV!$B$14:$U$57,3),"n")</f>
        <v>n</v>
      </c>
      <c r="G165" s="208">
        <f>IF($F165="j",3,IF($F166="j",2,VLOOKUP(D165,VV!$T$41:$U$47,2)))</f>
        <v>3</v>
      </c>
      <c r="H165" s="408"/>
      <c r="I165" s="195">
        <f t="shared" si="302"/>
        <v>0</v>
      </c>
      <c r="J165" s="408"/>
      <c r="K165" s="195">
        <f t="shared" si="303"/>
        <v>0</v>
      </c>
      <c r="L165" s="408"/>
      <c r="M165" s="195">
        <f t="shared" si="304"/>
        <v>0</v>
      </c>
      <c r="N165" s="408" t="s">
        <v>83</v>
      </c>
      <c r="O165" s="195">
        <f t="shared" si="305"/>
        <v>0</v>
      </c>
      <c r="P165" s="408"/>
      <c r="Q165" s="195">
        <f t="shared" si="306"/>
        <v>0</v>
      </c>
      <c r="R165" s="408"/>
      <c r="S165" s="195">
        <f t="shared" si="307"/>
        <v>0</v>
      </c>
      <c r="T165" s="408"/>
      <c r="U165" s="195">
        <f t="shared" si="318"/>
        <v>0</v>
      </c>
      <c r="V165" s="408"/>
      <c r="W165" s="195">
        <f t="shared" si="308"/>
        <v>0</v>
      </c>
      <c r="X165" s="408"/>
      <c r="Y165" s="195">
        <f t="shared" si="309"/>
        <v>0</v>
      </c>
      <c r="Z165" s="408"/>
      <c r="AA165" s="195">
        <f t="shared" si="310"/>
        <v>0</v>
      </c>
      <c r="AB165" s="408"/>
      <c r="AC165" s="195">
        <f t="shared" si="311"/>
        <v>0</v>
      </c>
      <c r="AD165" s="408"/>
      <c r="AE165" s="195">
        <f t="shared" si="312"/>
        <v>0</v>
      </c>
      <c r="AF165" s="408" t="s">
        <v>309</v>
      </c>
      <c r="AG165" s="195">
        <f t="shared" si="313"/>
        <v>3</v>
      </c>
      <c r="AH165" s="408"/>
      <c r="AI165" s="195">
        <f t="shared" si="314"/>
        <v>0</v>
      </c>
      <c r="AJ165" s="408"/>
      <c r="AK165" s="195">
        <f t="shared" si="315"/>
        <v>0</v>
      </c>
      <c r="AL165" s="408"/>
      <c r="AM165" s="195">
        <f t="shared" si="316"/>
        <v>0</v>
      </c>
      <c r="AN165" s="408"/>
      <c r="AO165" s="195">
        <f t="shared" si="317"/>
        <v>0</v>
      </c>
      <c r="AP165" s="204">
        <f t="shared" si="319"/>
        <v>0</v>
      </c>
    </row>
    <row r="166" spans="1:42" x14ac:dyDescent="0.25">
      <c r="A166" s="205">
        <v>45816</v>
      </c>
      <c r="B166" s="206">
        <f t="shared" si="300"/>
        <v>45816</v>
      </c>
      <c r="C166" s="207">
        <f t="shared" si="301"/>
        <v>45816</v>
      </c>
      <c r="D166" s="271" t="s">
        <v>312</v>
      </c>
      <c r="E166" s="271" t="s">
        <v>423</v>
      </c>
      <c r="F166" s="209" t="str">
        <f>IF(NOT(ISNA(MATCH(A166,VV!$B$14:$B$26,0))),VLOOKUP(A166,VV!$B$14:$U$57,3),"n")</f>
        <v>n</v>
      </c>
      <c r="G166" s="208">
        <f>IF($F166="j",3,IF($F167="j",2,VLOOKUP(D166,VV!$T$41:$U$47,2)))</f>
        <v>2</v>
      </c>
      <c r="H166" s="408"/>
      <c r="I166" s="195">
        <f t="shared" si="302"/>
        <v>0</v>
      </c>
      <c r="J166" s="408"/>
      <c r="K166" s="195">
        <f t="shared" si="303"/>
        <v>0</v>
      </c>
      <c r="L166" s="408"/>
      <c r="M166" s="195">
        <f t="shared" si="304"/>
        <v>0</v>
      </c>
      <c r="N166" s="408" t="s">
        <v>83</v>
      </c>
      <c r="O166" s="195">
        <f t="shared" si="305"/>
        <v>0</v>
      </c>
      <c r="P166" s="408"/>
      <c r="Q166" s="195">
        <f t="shared" si="306"/>
        <v>0</v>
      </c>
      <c r="R166" s="408"/>
      <c r="S166" s="195">
        <f t="shared" si="307"/>
        <v>0</v>
      </c>
      <c r="T166" s="408"/>
      <c r="U166" s="195">
        <f t="shared" si="318"/>
        <v>0</v>
      </c>
      <c r="V166" s="408"/>
      <c r="W166" s="195">
        <f t="shared" si="308"/>
        <v>0</v>
      </c>
      <c r="X166" s="408"/>
      <c r="Y166" s="195">
        <f t="shared" si="309"/>
        <v>0</v>
      </c>
      <c r="Z166" s="408"/>
      <c r="AA166" s="195">
        <f t="shared" si="310"/>
        <v>0</v>
      </c>
      <c r="AB166" s="408"/>
      <c r="AC166" s="195">
        <f t="shared" si="311"/>
        <v>0</v>
      </c>
      <c r="AD166" s="408"/>
      <c r="AE166" s="195">
        <f t="shared" si="312"/>
        <v>0</v>
      </c>
      <c r="AF166" s="408" t="s">
        <v>309</v>
      </c>
      <c r="AG166" s="195">
        <f t="shared" si="313"/>
        <v>2</v>
      </c>
      <c r="AH166" s="408"/>
      <c r="AI166" s="195">
        <f t="shared" si="314"/>
        <v>0</v>
      </c>
      <c r="AJ166" s="408"/>
      <c r="AK166" s="195">
        <f t="shared" si="315"/>
        <v>0</v>
      </c>
      <c r="AL166" s="408"/>
      <c r="AM166" s="195">
        <f t="shared" si="316"/>
        <v>0</v>
      </c>
      <c r="AN166" s="408"/>
      <c r="AO166" s="195">
        <f t="shared" si="317"/>
        <v>0</v>
      </c>
      <c r="AP166" s="204">
        <f t="shared" si="319"/>
        <v>0</v>
      </c>
    </row>
    <row r="167" spans="1:42" x14ac:dyDescent="0.25">
      <c r="A167" s="205">
        <v>45817</v>
      </c>
      <c r="B167" s="206">
        <f t="shared" ref="B167:B230" si="321">A167</f>
        <v>45817</v>
      </c>
      <c r="C167" s="207">
        <f t="shared" ref="C167:C230" si="322">A167</f>
        <v>45817</v>
      </c>
      <c r="D167" s="271" t="s">
        <v>293</v>
      </c>
      <c r="E167" s="271" t="s">
        <v>423</v>
      </c>
      <c r="F167" s="209" t="str">
        <f>IF(NOT(ISNA(MATCH(A167,VV!$B$14:$B$26,0))),VLOOKUP(A167,VV!$B$14:$U$57,3),"n")</f>
        <v>j</v>
      </c>
      <c r="G167" s="208">
        <f>IF($F167="j",3,IF($F168="j",2,VLOOKUP(D167,VV!$T$41:$U$47,2)))</f>
        <v>3</v>
      </c>
      <c r="H167" s="408"/>
      <c r="I167" s="195">
        <f t="shared" ref="I167:I230" si="323">IF(H167="w",$G167,IF(H167="x",$G167,IF(H167="s",$G167 + 1,IF(H167="b",$G167,0))))</f>
        <v>0</v>
      </c>
      <c r="J167" s="408"/>
      <c r="K167" s="195">
        <f t="shared" ref="K167:K230" si="324">IF(J167="w",$G167,IF(J167="x",$G167,IF(J167="s",$G167 + 1,IF(J167="b",$G167,0))))</f>
        <v>0</v>
      </c>
      <c r="L167" s="408"/>
      <c r="M167" s="195">
        <f t="shared" ref="M167:M230" si="325">IF(L167="w",$G167,IF(L167="x",$G167,IF(L167="s",$G167 + 1,IF(L167="b",$G167,0))))</f>
        <v>0</v>
      </c>
      <c r="N167" s="408"/>
      <c r="O167" s="195">
        <f t="shared" ref="O167:O230" si="326">IF(N167="w",$G167,IF(N167="x",$G167,IF(N167="s",$G167 + 1,IF(N167="b",$G167,0))))</f>
        <v>0</v>
      </c>
      <c r="P167" s="408"/>
      <c r="Q167" s="195">
        <f t="shared" ref="Q167:Q230" si="327">IF(P167="w",$G167,IF(P167="x",$G167,IF(P167="s",$G167 + 1,IF(P167="b",$G167,0))))</f>
        <v>0</v>
      </c>
      <c r="R167" s="408"/>
      <c r="S167" s="195">
        <f t="shared" ref="S167:S230" si="328">IF(R167="w",$G167,IF(R167="x",$G167,IF(R167="s",$G167 + 1,IF(R167="b",$G167,0))))</f>
        <v>0</v>
      </c>
      <c r="T167" s="408"/>
      <c r="U167" s="195">
        <f t="shared" ref="U167:U230" si="329">IF(T167="w",$G167,IF(T167="x",$G167,IF(T167="s",$G167 + 1,IF(T167="b",$G167,0))))</f>
        <v>0</v>
      </c>
      <c r="V167" s="408"/>
      <c r="W167" s="195">
        <f t="shared" ref="W167:W230" si="330">IF(V167="w",$G167,IF(V167="x",$G167,IF(V167="s",$G167 + 1,IF(V167="b",$G167,0))))</f>
        <v>0</v>
      </c>
      <c r="X167" s="408"/>
      <c r="Y167" s="195">
        <f t="shared" ref="Y167:Y230" si="331">IF(X167="w",$G167,IF(X167="x",$G167,IF(X167="s",$G167 + 1,IF(X167="b",$G167,0))))</f>
        <v>0</v>
      </c>
      <c r="Z167" s="408"/>
      <c r="AA167" s="195">
        <f t="shared" ref="AA167:AA230" si="332">IF(Z167="w",$G167,IF(Z167="x",$G167,IF(Z167="s",$G167 + 1,IF(Z167="b",$G167,0))))</f>
        <v>0</v>
      </c>
      <c r="AB167" s="408"/>
      <c r="AC167" s="195">
        <f t="shared" ref="AC167:AC230" si="333">IF(AB167="w",$G167,IF(AB167="x",$G167,IF(AB167="s",$G167 + 1,IF(AB167="b",$G167,0))))</f>
        <v>0</v>
      </c>
      <c r="AD167" s="408"/>
      <c r="AE167" s="195">
        <f t="shared" ref="AE167:AE230" si="334">IF(AD167="w",$G167,IF(AD167="x",$G167,IF(AD167="s",$G167 + 1,IF(AD167="b",$G167,0))))</f>
        <v>0</v>
      </c>
      <c r="AF167" s="408" t="s">
        <v>309</v>
      </c>
      <c r="AG167" s="195">
        <f t="shared" ref="AG167:AG230" si="335">IF(AF167="w",$G167,IF(AF167="x",$G167,IF(AF167="s",$G167 + 1,IF(AF167="b",$G167,0))))</f>
        <v>3</v>
      </c>
      <c r="AH167" s="408"/>
      <c r="AI167" s="195">
        <f t="shared" ref="AI167:AI230" si="336">IF(AH167="w",$G167,IF(AH167="x",$G167,IF(AH167="s",$G167 + 1,IF(AH167="b",$G167,0))))</f>
        <v>0</v>
      </c>
      <c r="AJ167" s="408"/>
      <c r="AK167" s="195">
        <f t="shared" ref="AK167:AK230" si="337">IF(AJ167="w",$G167,IF(AJ167="x",$G167,IF(AJ167="s",$G167 + 1,IF(AJ167="b",$G167,0))))</f>
        <v>0</v>
      </c>
      <c r="AL167" s="408"/>
      <c r="AM167" s="195">
        <f t="shared" ref="AM167:AM230" si="338">IF(AL167="w",$G167,IF(AL167="x",$G167,IF(AL167="s",$G167 + 1,IF(AL167="b",$G167,0))))</f>
        <v>0</v>
      </c>
      <c r="AN167" s="408"/>
      <c r="AO167" s="195">
        <f t="shared" ref="AO167:AO230" si="339">IF(AN167="w",$G167,IF(AN167="x",$G167,IF(AN167="s",$G167 + 1,IF(AN167="b",$G167,0))))</f>
        <v>0</v>
      </c>
      <c r="AP167" s="204">
        <f t="shared" si="319"/>
        <v>0</v>
      </c>
    </row>
    <row r="168" spans="1:42" x14ac:dyDescent="0.25">
      <c r="A168" s="205">
        <v>45818</v>
      </c>
      <c r="B168" s="206">
        <f t="shared" si="321"/>
        <v>45818</v>
      </c>
      <c r="C168" s="207">
        <f t="shared" si="322"/>
        <v>45818</v>
      </c>
      <c r="D168" s="271" t="s">
        <v>294</v>
      </c>
      <c r="E168" s="271" t="s">
        <v>423</v>
      </c>
      <c r="F168" s="209" t="str">
        <f>IF(NOT(ISNA(MATCH(A168,VV!$B$14:$B$26,0))),VLOOKUP(A168,VV!$B$14:$U$57,3),"n")</f>
        <v>n</v>
      </c>
      <c r="G168" s="208">
        <f>IF($F168="j",3,IF($F169="j",2,VLOOKUP(D168,VV!$T$41:$U$47,2)))</f>
        <v>1</v>
      </c>
      <c r="H168" s="408"/>
      <c r="I168" s="195">
        <f t="shared" si="323"/>
        <v>0</v>
      </c>
      <c r="J168" s="408"/>
      <c r="K168" s="195">
        <f t="shared" si="324"/>
        <v>0</v>
      </c>
      <c r="L168" s="408"/>
      <c r="M168" s="195">
        <f t="shared" si="325"/>
        <v>0</v>
      </c>
      <c r="N168" s="408"/>
      <c r="O168" s="195">
        <f t="shared" si="326"/>
        <v>0</v>
      </c>
      <c r="P168" s="408" t="s">
        <v>309</v>
      </c>
      <c r="Q168" s="195">
        <f t="shared" si="327"/>
        <v>1</v>
      </c>
      <c r="R168" s="408"/>
      <c r="S168" s="195">
        <f t="shared" si="328"/>
        <v>0</v>
      </c>
      <c r="T168" s="408"/>
      <c r="U168" s="195">
        <f t="shared" si="329"/>
        <v>0</v>
      </c>
      <c r="V168" s="408"/>
      <c r="W168" s="195">
        <f t="shared" si="330"/>
        <v>0</v>
      </c>
      <c r="X168" s="408"/>
      <c r="Y168" s="195">
        <f t="shared" si="331"/>
        <v>0</v>
      </c>
      <c r="Z168" s="408"/>
      <c r="AA168" s="195">
        <f t="shared" si="332"/>
        <v>0</v>
      </c>
      <c r="AB168" s="408"/>
      <c r="AC168" s="195">
        <f t="shared" si="333"/>
        <v>0</v>
      </c>
      <c r="AD168" s="408"/>
      <c r="AE168" s="195">
        <f t="shared" si="334"/>
        <v>0</v>
      </c>
      <c r="AF168" s="408"/>
      <c r="AG168" s="195">
        <f t="shared" si="335"/>
        <v>0</v>
      </c>
      <c r="AH168" s="408"/>
      <c r="AI168" s="195">
        <f t="shared" si="336"/>
        <v>0</v>
      </c>
      <c r="AJ168" s="408"/>
      <c r="AK168" s="195">
        <f t="shared" si="337"/>
        <v>0</v>
      </c>
      <c r="AL168" s="408"/>
      <c r="AM168" s="195">
        <f t="shared" si="338"/>
        <v>0</v>
      </c>
      <c r="AN168" s="408"/>
      <c r="AO168" s="195">
        <f t="shared" si="339"/>
        <v>0</v>
      </c>
      <c r="AP168" s="204">
        <f t="shared" si="319"/>
        <v>0</v>
      </c>
    </row>
    <row r="169" spans="1:42" x14ac:dyDescent="0.25">
      <c r="A169" s="205">
        <v>45819</v>
      </c>
      <c r="B169" s="206">
        <f t="shared" si="321"/>
        <v>45819</v>
      </c>
      <c r="C169" s="207">
        <f t="shared" si="322"/>
        <v>45819</v>
      </c>
      <c r="D169" s="271" t="s">
        <v>295</v>
      </c>
      <c r="E169" s="271" t="s">
        <v>423</v>
      </c>
      <c r="F169" s="209" t="str">
        <f>IF(NOT(ISNA(MATCH(A169,VV!$B$14:$B$26,0))),VLOOKUP(A169,VV!$B$14:$U$57,3),"n")</f>
        <v>n</v>
      </c>
      <c r="G169" s="208">
        <f>IF($F169="j",3,IF($F170="j",2,VLOOKUP(D169,VV!$T$41:$U$47,2)))</f>
        <v>1</v>
      </c>
      <c r="H169" s="408"/>
      <c r="I169" s="195">
        <f t="shared" si="323"/>
        <v>0</v>
      </c>
      <c r="J169" s="408" t="s">
        <v>309</v>
      </c>
      <c r="K169" s="195">
        <f t="shared" si="324"/>
        <v>1</v>
      </c>
      <c r="L169" s="408"/>
      <c r="M169" s="195">
        <f t="shared" si="325"/>
        <v>0</v>
      </c>
      <c r="N169" s="408"/>
      <c r="O169" s="195">
        <f t="shared" si="326"/>
        <v>0</v>
      </c>
      <c r="P169" s="408"/>
      <c r="Q169" s="195">
        <f t="shared" si="327"/>
        <v>0</v>
      </c>
      <c r="R169" s="408"/>
      <c r="S169" s="195">
        <f t="shared" si="328"/>
        <v>0</v>
      </c>
      <c r="T169" s="408"/>
      <c r="U169" s="195">
        <f t="shared" si="329"/>
        <v>0</v>
      </c>
      <c r="V169" s="408"/>
      <c r="W169" s="195">
        <f t="shared" si="330"/>
        <v>0</v>
      </c>
      <c r="X169" s="408"/>
      <c r="Y169" s="195">
        <f t="shared" si="331"/>
        <v>0</v>
      </c>
      <c r="Z169" s="408"/>
      <c r="AA169" s="195">
        <f t="shared" si="332"/>
        <v>0</v>
      </c>
      <c r="AB169" s="408"/>
      <c r="AC169" s="195">
        <f t="shared" si="333"/>
        <v>0</v>
      </c>
      <c r="AD169" s="408"/>
      <c r="AE169" s="195">
        <f t="shared" si="334"/>
        <v>0</v>
      </c>
      <c r="AF169" s="408"/>
      <c r="AG169" s="195">
        <f t="shared" si="335"/>
        <v>0</v>
      </c>
      <c r="AH169" s="408"/>
      <c r="AI169" s="195">
        <f t="shared" si="336"/>
        <v>0</v>
      </c>
      <c r="AJ169" s="408"/>
      <c r="AK169" s="195">
        <f t="shared" si="337"/>
        <v>0</v>
      </c>
      <c r="AL169" s="408"/>
      <c r="AM169" s="195">
        <f t="shared" si="338"/>
        <v>0</v>
      </c>
      <c r="AN169" s="408"/>
      <c r="AO169" s="195">
        <f t="shared" si="339"/>
        <v>0</v>
      </c>
      <c r="AP169" s="204">
        <f t="shared" si="319"/>
        <v>0</v>
      </c>
    </row>
    <row r="170" spans="1:42" x14ac:dyDescent="0.25">
      <c r="A170" s="205">
        <v>45820</v>
      </c>
      <c r="B170" s="206">
        <f t="shared" si="321"/>
        <v>45820</v>
      </c>
      <c r="C170" s="207">
        <f t="shared" si="322"/>
        <v>45820</v>
      </c>
      <c r="D170" s="271" t="s">
        <v>296</v>
      </c>
      <c r="E170" s="271" t="s">
        <v>423</v>
      </c>
      <c r="F170" s="209" t="str">
        <f>IF(NOT(ISNA(MATCH(A170,VV!$B$14:$B$26,0))),VLOOKUP(A170,VV!$B$14:$U$57,3),"n")</f>
        <v>n</v>
      </c>
      <c r="G170" s="208">
        <f>IF($F170="j",3,IF($F171="j",2,VLOOKUP(D170,VV!$T$41:$U$47,2)))</f>
        <v>1</v>
      </c>
      <c r="H170" s="408"/>
      <c r="I170" s="195">
        <f t="shared" si="323"/>
        <v>0</v>
      </c>
      <c r="J170" s="408"/>
      <c r="K170" s="195">
        <f t="shared" si="324"/>
        <v>0</v>
      </c>
      <c r="L170" s="408"/>
      <c r="M170" s="195">
        <f t="shared" si="325"/>
        <v>0</v>
      </c>
      <c r="N170" s="408" t="s">
        <v>309</v>
      </c>
      <c r="O170" s="195">
        <f t="shared" si="326"/>
        <v>1</v>
      </c>
      <c r="P170" s="408"/>
      <c r="Q170" s="195">
        <f t="shared" si="327"/>
        <v>0</v>
      </c>
      <c r="R170" s="408"/>
      <c r="S170" s="195">
        <f t="shared" si="328"/>
        <v>0</v>
      </c>
      <c r="T170" s="408"/>
      <c r="U170" s="195">
        <f t="shared" si="329"/>
        <v>0</v>
      </c>
      <c r="V170" s="408"/>
      <c r="W170" s="195">
        <f t="shared" si="330"/>
        <v>0</v>
      </c>
      <c r="X170" s="408"/>
      <c r="Y170" s="195">
        <f t="shared" si="331"/>
        <v>0</v>
      </c>
      <c r="Z170" s="408"/>
      <c r="AA170" s="195">
        <f t="shared" si="332"/>
        <v>0</v>
      </c>
      <c r="AB170" s="408"/>
      <c r="AC170" s="195">
        <f t="shared" si="333"/>
        <v>0</v>
      </c>
      <c r="AD170" s="408"/>
      <c r="AE170" s="195">
        <f t="shared" si="334"/>
        <v>0</v>
      </c>
      <c r="AF170" s="408"/>
      <c r="AG170" s="195">
        <f t="shared" si="335"/>
        <v>0</v>
      </c>
      <c r="AH170" s="408"/>
      <c r="AI170" s="195">
        <f t="shared" si="336"/>
        <v>0</v>
      </c>
      <c r="AJ170" s="408"/>
      <c r="AK170" s="195">
        <f t="shared" si="337"/>
        <v>0</v>
      </c>
      <c r="AL170" s="408"/>
      <c r="AM170" s="195">
        <f t="shared" si="338"/>
        <v>0</v>
      </c>
      <c r="AN170" s="408"/>
      <c r="AO170" s="195">
        <f t="shared" si="339"/>
        <v>0</v>
      </c>
      <c r="AP170" s="204">
        <f t="shared" si="319"/>
        <v>0</v>
      </c>
    </row>
    <row r="171" spans="1:42" x14ac:dyDescent="0.25">
      <c r="A171" s="205">
        <v>45821</v>
      </c>
      <c r="B171" s="206">
        <f t="shared" si="321"/>
        <v>45821</v>
      </c>
      <c r="C171" s="207">
        <f t="shared" si="322"/>
        <v>45821</v>
      </c>
      <c r="D171" s="271" t="s">
        <v>297</v>
      </c>
      <c r="E171" s="271" t="s">
        <v>423</v>
      </c>
      <c r="F171" s="209" t="str">
        <f>IF(NOT(ISNA(MATCH(A171,VV!$B$14:$B$26,0))),VLOOKUP(A171,VV!$B$14:$U$57,3),"n")</f>
        <v>n</v>
      </c>
      <c r="G171" s="208">
        <f>IF($F171="j",3,IF($F172="j",2,VLOOKUP(D171,VV!$T$41:$U$47,2)))</f>
        <v>2</v>
      </c>
      <c r="H171" s="408"/>
      <c r="I171" s="195">
        <f t="shared" si="323"/>
        <v>0</v>
      </c>
      <c r="J171" s="408"/>
      <c r="K171" s="195">
        <f t="shared" si="324"/>
        <v>0</v>
      </c>
      <c r="L171" s="408"/>
      <c r="M171" s="195">
        <f t="shared" si="325"/>
        <v>0</v>
      </c>
      <c r="N171" s="408"/>
      <c r="O171" s="195">
        <f t="shared" si="326"/>
        <v>0</v>
      </c>
      <c r="P171" s="408"/>
      <c r="Q171" s="195">
        <f t="shared" si="327"/>
        <v>0</v>
      </c>
      <c r="R171" s="408"/>
      <c r="S171" s="195">
        <f t="shared" si="328"/>
        <v>0</v>
      </c>
      <c r="T171" s="408"/>
      <c r="U171" s="195">
        <f t="shared" si="329"/>
        <v>0</v>
      </c>
      <c r="V171" s="408"/>
      <c r="W171" s="195">
        <f t="shared" si="330"/>
        <v>0</v>
      </c>
      <c r="X171" s="408"/>
      <c r="Y171" s="195">
        <f t="shared" si="331"/>
        <v>0</v>
      </c>
      <c r="Z171" s="408"/>
      <c r="AA171" s="195">
        <f t="shared" si="332"/>
        <v>0</v>
      </c>
      <c r="AB171" s="408"/>
      <c r="AC171" s="195">
        <f t="shared" si="333"/>
        <v>0</v>
      </c>
      <c r="AD171" s="408"/>
      <c r="AE171" s="195">
        <f t="shared" si="334"/>
        <v>0</v>
      </c>
      <c r="AF171" s="408" t="s">
        <v>309</v>
      </c>
      <c r="AG171" s="195">
        <f t="shared" si="335"/>
        <v>2</v>
      </c>
      <c r="AH171" s="408"/>
      <c r="AI171" s="195">
        <f t="shared" si="336"/>
        <v>0</v>
      </c>
      <c r="AJ171" s="408"/>
      <c r="AK171" s="195">
        <f t="shared" si="337"/>
        <v>0</v>
      </c>
      <c r="AL171" s="408"/>
      <c r="AM171" s="195">
        <f t="shared" si="338"/>
        <v>0</v>
      </c>
      <c r="AN171" s="408"/>
      <c r="AO171" s="195">
        <f t="shared" si="339"/>
        <v>0</v>
      </c>
      <c r="AP171" s="204">
        <f t="shared" si="319"/>
        <v>0</v>
      </c>
    </row>
    <row r="172" spans="1:42" x14ac:dyDescent="0.25">
      <c r="A172" s="205">
        <v>45822</v>
      </c>
      <c r="B172" s="206">
        <f t="shared" si="321"/>
        <v>45822</v>
      </c>
      <c r="C172" s="207">
        <f t="shared" si="322"/>
        <v>45822</v>
      </c>
      <c r="D172" s="271" t="s">
        <v>311</v>
      </c>
      <c r="E172" s="271" t="s">
        <v>423</v>
      </c>
      <c r="F172" s="209" t="str">
        <f>IF(NOT(ISNA(MATCH(A172,VV!$B$14:$B$26,0))),VLOOKUP(A172,VV!$B$14:$U$57,3),"n")</f>
        <v>n</v>
      </c>
      <c r="G172" s="208">
        <f>IF($F172="j",3,IF($F173="j",2,VLOOKUP(D172,VV!$T$41:$U$47,2)))</f>
        <v>3</v>
      </c>
      <c r="H172" s="408"/>
      <c r="I172" s="195">
        <f t="shared" si="323"/>
        <v>0</v>
      </c>
      <c r="J172" s="408"/>
      <c r="K172" s="195">
        <f t="shared" si="324"/>
        <v>0</v>
      </c>
      <c r="L172" s="408"/>
      <c r="M172" s="195">
        <f t="shared" si="325"/>
        <v>0</v>
      </c>
      <c r="N172" s="408"/>
      <c r="O172" s="195">
        <f t="shared" si="326"/>
        <v>0</v>
      </c>
      <c r="P172" s="408"/>
      <c r="Q172" s="195">
        <f t="shared" si="327"/>
        <v>0</v>
      </c>
      <c r="R172" s="408"/>
      <c r="S172" s="195">
        <f t="shared" si="328"/>
        <v>0</v>
      </c>
      <c r="T172" s="408"/>
      <c r="U172" s="195">
        <f t="shared" si="329"/>
        <v>0</v>
      </c>
      <c r="V172" s="408" t="s">
        <v>83</v>
      </c>
      <c r="W172" s="195">
        <f t="shared" si="330"/>
        <v>0</v>
      </c>
      <c r="X172" s="408"/>
      <c r="Y172" s="195">
        <f t="shared" si="331"/>
        <v>0</v>
      </c>
      <c r="Z172" s="408"/>
      <c r="AA172" s="195">
        <f t="shared" si="332"/>
        <v>0</v>
      </c>
      <c r="AB172" s="408"/>
      <c r="AC172" s="195">
        <f t="shared" si="333"/>
        <v>0</v>
      </c>
      <c r="AD172" s="408"/>
      <c r="AE172" s="195">
        <f t="shared" si="334"/>
        <v>0</v>
      </c>
      <c r="AF172" s="408" t="s">
        <v>309</v>
      </c>
      <c r="AG172" s="195">
        <f t="shared" si="335"/>
        <v>3</v>
      </c>
      <c r="AH172" s="408"/>
      <c r="AI172" s="195">
        <f t="shared" si="336"/>
        <v>0</v>
      </c>
      <c r="AJ172" s="408"/>
      <c r="AK172" s="195">
        <f t="shared" si="337"/>
        <v>0</v>
      </c>
      <c r="AL172" s="408"/>
      <c r="AM172" s="195">
        <f t="shared" si="338"/>
        <v>0</v>
      </c>
      <c r="AN172" s="408"/>
      <c r="AO172" s="195">
        <f t="shared" si="339"/>
        <v>0</v>
      </c>
      <c r="AP172" s="204">
        <f t="shared" si="319"/>
        <v>0</v>
      </c>
    </row>
    <row r="173" spans="1:42" x14ac:dyDescent="0.25">
      <c r="A173" s="205">
        <v>45823</v>
      </c>
      <c r="B173" s="206">
        <f t="shared" si="321"/>
        <v>45823</v>
      </c>
      <c r="C173" s="207">
        <f t="shared" si="322"/>
        <v>45823</v>
      </c>
      <c r="D173" s="271" t="s">
        <v>312</v>
      </c>
      <c r="E173" s="271" t="s">
        <v>423</v>
      </c>
      <c r="F173" s="209" t="str">
        <f>IF(NOT(ISNA(MATCH(A173,VV!$B$14:$B$26,0))),VLOOKUP(A173,VV!$B$14:$U$57,3),"n")</f>
        <v>n</v>
      </c>
      <c r="G173" s="208">
        <f>IF($F173="j",3,IF($F174="j",2,VLOOKUP(D173,VV!$T$41:$U$47,2)))</f>
        <v>2</v>
      </c>
      <c r="H173" s="408"/>
      <c r="I173" s="195">
        <f t="shared" si="323"/>
        <v>0</v>
      </c>
      <c r="J173" s="408"/>
      <c r="K173" s="195">
        <f t="shared" si="324"/>
        <v>0</v>
      </c>
      <c r="L173" s="408"/>
      <c r="M173" s="195">
        <f t="shared" si="325"/>
        <v>0</v>
      </c>
      <c r="N173" s="408"/>
      <c r="O173" s="195">
        <f t="shared" si="326"/>
        <v>0</v>
      </c>
      <c r="P173" s="408"/>
      <c r="Q173" s="195">
        <f t="shared" si="327"/>
        <v>0</v>
      </c>
      <c r="R173" s="408"/>
      <c r="S173" s="195">
        <f t="shared" si="328"/>
        <v>0</v>
      </c>
      <c r="T173" s="408"/>
      <c r="U173" s="195">
        <f t="shared" si="329"/>
        <v>0</v>
      </c>
      <c r="V173" s="408" t="s">
        <v>83</v>
      </c>
      <c r="W173" s="195">
        <f t="shared" si="330"/>
        <v>0</v>
      </c>
      <c r="X173" s="408"/>
      <c r="Y173" s="195">
        <f t="shared" si="331"/>
        <v>0</v>
      </c>
      <c r="Z173" s="408"/>
      <c r="AA173" s="195">
        <f t="shared" si="332"/>
        <v>0</v>
      </c>
      <c r="AB173" s="408"/>
      <c r="AC173" s="195">
        <f t="shared" si="333"/>
        <v>0</v>
      </c>
      <c r="AD173" s="408"/>
      <c r="AE173" s="195">
        <f t="shared" si="334"/>
        <v>0</v>
      </c>
      <c r="AF173" s="408" t="s">
        <v>309</v>
      </c>
      <c r="AG173" s="195">
        <f t="shared" si="335"/>
        <v>2</v>
      </c>
      <c r="AH173" s="408"/>
      <c r="AI173" s="195">
        <f t="shared" si="336"/>
        <v>0</v>
      </c>
      <c r="AJ173" s="408"/>
      <c r="AK173" s="195">
        <f t="shared" si="337"/>
        <v>0</v>
      </c>
      <c r="AL173" s="408"/>
      <c r="AM173" s="195">
        <f t="shared" si="338"/>
        <v>0</v>
      </c>
      <c r="AN173" s="408"/>
      <c r="AO173" s="195">
        <f t="shared" si="339"/>
        <v>0</v>
      </c>
      <c r="AP173" s="204">
        <f t="shared" si="319"/>
        <v>0</v>
      </c>
    </row>
    <row r="174" spans="1:42" x14ac:dyDescent="0.25">
      <c r="A174" s="205">
        <v>45824</v>
      </c>
      <c r="B174" s="206">
        <f t="shared" si="321"/>
        <v>45824</v>
      </c>
      <c r="C174" s="207">
        <f t="shared" si="322"/>
        <v>45824</v>
      </c>
      <c r="D174" s="271" t="s">
        <v>293</v>
      </c>
      <c r="E174" s="271" t="s">
        <v>423</v>
      </c>
      <c r="F174" s="209" t="str">
        <f>IF(NOT(ISNA(MATCH(A174,VV!$B$14:$B$26,0))),VLOOKUP(A174,VV!$B$14:$U$57,3),"n")</f>
        <v>n</v>
      </c>
      <c r="G174" s="208">
        <f>IF($F174="j",3,IF($F175="j",2,VLOOKUP(D174,VV!$T$41:$U$47,2)))</f>
        <v>1</v>
      </c>
      <c r="H174" s="408"/>
      <c r="I174" s="195">
        <f t="shared" si="323"/>
        <v>0</v>
      </c>
      <c r="J174" s="408"/>
      <c r="K174" s="195">
        <f t="shared" si="324"/>
        <v>0</v>
      </c>
      <c r="L174" s="408"/>
      <c r="M174" s="195">
        <f t="shared" si="325"/>
        <v>0</v>
      </c>
      <c r="N174" s="408"/>
      <c r="O174" s="195">
        <f t="shared" si="326"/>
        <v>0</v>
      </c>
      <c r="P174" s="408"/>
      <c r="Q174" s="195">
        <f t="shared" si="327"/>
        <v>0</v>
      </c>
      <c r="R174" s="408" t="s">
        <v>309</v>
      </c>
      <c r="S174" s="195">
        <f t="shared" si="328"/>
        <v>1</v>
      </c>
      <c r="T174" s="408"/>
      <c r="U174" s="195">
        <f t="shared" si="329"/>
        <v>0</v>
      </c>
      <c r="V174" s="408" t="s">
        <v>83</v>
      </c>
      <c r="W174" s="195">
        <f t="shared" si="330"/>
        <v>0</v>
      </c>
      <c r="X174" s="408"/>
      <c r="Y174" s="195">
        <f t="shared" si="331"/>
        <v>0</v>
      </c>
      <c r="Z174" s="408"/>
      <c r="AA174" s="195">
        <f t="shared" si="332"/>
        <v>0</v>
      </c>
      <c r="AB174" s="408"/>
      <c r="AC174" s="195">
        <f t="shared" si="333"/>
        <v>0</v>
      </c>
      <c r="AD174" s="408"/>
      <c r="AE174" s="195">
        <f t="shared" si="334"/>
        <v>0</v>
      </c>
      <c r="AF174" s="408"/>
      <c r="AG174" s="195">
        <f t="shared" si="335"/>
        <v>0</v>
      </c>
      <c r="AH174" s="408"/>
      <c r="AI174" s="195">
        <f t="shared" si="336"/>
        <v>0</v>
      </c>
      <c r="AJ174" s="408"/>
      <c r="AK174" s="195">
        <f t="shared" si="337"/>
        <v>0</v>
      </c>
      <c r="AL174" s="408"/>
      <c r="AM174" s="195">
        <f t="shared" si="338"/>
        <v>0</v>
      </c>
      <c r="AN174" s="408" t="s">
        <v>83</v>
      </c>
      <c r="AO174" s="195">
        <f t="shared" si="339"/>
        <v>0</v>
      </c>
      <c r="AP174" s="204">
        <f t="shared" si="319"/>
        <v>0</v>
      </c>
    </row>
    <row r="175" spans="1:42" x14ac:dyDescent="0.25">
      <c r="A175" s="205">
        <v>45825</v>
      </c>
      <c r="B175" s="206">
        <f t="shared" si="321"/>
        <v>45825</v>
      </c>
      <c r="C175" s="207">
        <f t="shared" si="322"/>
        <v>45825</v>
      </c>
      <c r="D175" s="271" t="s">
        <v>294</v>
      </c>
      <c r="E175" s="271" t="s">
        <v>423</v>
      </c>
      <c r="F175" s="209" t="str">
        <f>IF(NOT(ISNA(MATCH(A175,VV!$B$14:$B$26,0))),VLOOKUP(A175,VV!$B$14:$U$57,3),"n")</f>
        <v>n</v>
      </c>
      <c r="G175" s="208">
        <f>IF($F175="j",3,IF($F176="j",2,VLOOKUP(D175,VV!$T$41:$U$47,2)))</f>
        <v>1</v>
      </c>
      <c r="H175" s="408"/>
      <c r="I175" s="195">
        <f t="shared" si="323"/>
        <v>0</v>
      </c>
      <c r="J175" s="408"/>
      <c r="K175" s="195">
        <f t="shared" si="324"/>
        <v>0</v>
      </c>
      <c r="L175" s="408"/>
      <c r="M175" s="195">
        <f t="shared" si="325"/>
        <v>0</v>
      </c>
      <c r="N175" s="408"/>
      <c r="O175" s="195">
        <f t="shared" si="326"/>
        <v>0</v>
      </c>
      <c r="P175" s="408"/>
      <c r="Q175" s="195">
        <f t="shared" si="327"/>
        <v>0</v>
      </c>
      <c r="R175" s="408" t="s">
        <v>309</v>
      </c>
      <c r="S175" s="195">
        <f t="shared" si="328"/>
        <v>1</v>
      </c>
      <c r="T175" s="408"/>
      <c r="U175" s="195">
        <f t="shared" si="329"/>
        <v>0</v>
      </c>
      <c r="V175" s="408" t="s">
        <v>83</v>
      </c>
      <c r="W175" s="195">
        <f t="shared" si="330"/>
        <v>0</v>
      </c>
      <c r="X175" s="408"/>
      <c r="Y175" s="195">
        <f t="shared" si="331"/>
        <v>0</v>
      </c>
      <c r="Z175" s="408"/>
      <c r="AA175" s="195">
        <f t="shared" si="332"/>
        <v>0</v>
      </c>
      <c r="AB175" s="408"/>
      <c r="AC175" s="195">
        <f t="shared" si="333"/>
        <v>0</v>
      </c>
      <c r="AD175" s="408"/>
      <c r="AE175" s="195">
        <f t="shared" si="334"/>
        <v>0</v>
      </c>
      <c r="AF175" s="408"/>
      <c r="AG175" s="195">
        <f t="shared" si="335"/>
        <v>0</v>
      </c>
      <c r="AH175" s="408"/>
      <c r="AI175" s="195">
        <f t="shared" si="336"/>
        <v>0</v>
      </c>
      <c r="AJ175" s="408"/>
      <c r="AK175" s="195">
        <f t="shared" si="337"/>
        <v>0</v>
      </c>
      <c r="AL175" s="408"/>
      <c r="AM175" s="195">
        <f t="shared" si="338"/>
        <v>0</v>
      </c>
      <c r="AN175" s="408" t="s">
        <v>83</v>
      </c>
      <c r="AO175" s="195">
        <f t="shared" si="339"/>
        <v>0</v>
      </c>
      <c r="AP175" s="204">
        <f t="shared" si="319"/>
        <v>0</v>
      </c>
    </row>
    <row r="176" spans="1:42" x14ac:dyDescent="0.25">
      <c r="A176" s="205">
        <v>45826</v>
      </c>
      <c r="B176" s="206">
        <f t="shared" si="321"/>
        <v>45826</v>
      </c>
      <c r="C176" s="207">
        <f t="shared" si="322"/>
        <v>45826</v>
      </c>
      <c r="D176" s="271" t="s">
        <v>295</v>
      </c>
      <c r="E176" s="271" t="s">
        <v>423</v>
      </c>
      <c r="F176" s="209" t="str">
        <f>IF(NOT(ISNA(MATCH(A176,VV!$B$14:$B$26,0))),VLOOKUP(A176,VV!$B$14:$U$57,3),"n")</f>
        <v>n</v>
      </c>
      <c r="G176" s="208">
        <f>IF($F176="j",3,IF($F177="j",2,VLOOKUP(D176,VV!$T$41:$U$47,2)))</f>
        <v>2</v>
      </c>
      <c r="H176" s="408"/>
      <c r="I176" s="195">
        <f t="shared" si="323"/>
        <v>0</v>
      </c>
      <c r="J176" s="408"/>
      <c r="K176" s="195">
        <f t="shared" si="324"/>
        <v>0</v>
      </c>
      <c r="L176" s="408"/>
      <c r="M176" s="195">
        <f t="shared" si="325"/>
        <v>0</v>
      </c>
      <c r="N176" s="408"/>
      <c r="O176" s="195">
        <f t="shared" si="326"/>
        <v>0</v>
      </c>
      <c r="P176" s="408"/>
      <c r="Q176" s="195">
        <f t="shared" si="327"/>
        <v>0</v>
      </c>
      <c r="R176" s="408"/>
      <c r="S176" s="195">
        <f t="shared" si="328"/>
        <v>0</v>
      </c>
      <c r="T176" s="408"/>
      <c r="U176" s="195">
        <f t="shared" si="329"/>
        <v>0</v>
      </c>
      <c r="V176" s="408" t="s">
        <v>83</v>
      </c>
      <c r="W176" s="195">
        <f t="shared" si="330"/>
        <v>0</v>
      </c>
      <c r="X176" s="408"/>
      <c r="Y176" s="195">
        <f t="shared" si="331"/>
        <v>0</v>
      </c>
      <c r="Z176" s="408"/>
      <c r="AA176" s="195">
        <f t="shared" si="332"/>
        <v>0</v>
      </c>
      <c r="AB176" s="408"/>
      <c r="AC176" s="195">
        <f t="shared" si="333"/>
        <v>0</v>
      </c>
      <c r="AD176" s="408"/>
      <c r="AE176" s="195">
        <f t="shared" si="334"/>
        <v>0</v>
      </c>
      <c r="AF176" s="408" t="s">
        <v>309</v>
      </c>
      <c r="AG176" s="195">
        <f t="shared" si="335"/>
        <v>2</v>
      </c>
      <c r="AH176" s="408"/>
      <c r="AI176" s="195">
        <f t="shared" si="336"/>
        <v>0</v>
      </c>
      <c r="AJ176" s="408"/>
      <c r="AK176" s="195">
        <f t="shared" si="337"/>
        <v>0</v>
      </c>
      <c r="AL176" s="408"/>
      <c r="AM176" s="195">
        <f t="shared" si="338"/>
        <v>0</v>
      </c>
      <c r="AN176" s="408" t="s">
        <v>83</v>
      </c>
      <c r="AO176" s="195">
        <f t="shared" si="339"/>
        <v>0</v>
      </c>
      <c r="AP176" s="204">
        <f t="shared" si="319"/>
        <v>0</v>
      </c>
    </row>
    <row r="177" spans="1:42" x14ac:dyDescent="0.25">
      <c r="A177" s="205">
        <v>45827</v>
      </c>
      <c r="B177" s="206">
        <f t="shared" si="321"/>
        <v>45827</v>
      </c>
      <c r="C177" s="207">
        <f t="shared" si="322"/>
        <v>45827</v>
      </c>
      <c r="D177" s="271" t="s">
        <v>296</v>
      </c>
      <c r="E177" s="271" t="s">
        <v>423</v>
      </c>
      <c r="F177" s="209" t="str">
        <f>IF(NOT(ISNA(MATCH(A177,VV!$B$14:$B$26,0))),VLOOKUP(A177,VV!$B$14:$U$57,3),"n")</f>
        <v>j</v>
      </c>
      <c r="G177" s="208">
        <f>IF($F177="j",3,IF($F178="j",2,VLOOKUP(D177,VV!$T$41:$U$47,2)))</f>
        <v>3</v>
      </c>
      <c r="H177" s="408"/>
      <c r="I177" s="195">
        <f t="shared" si="323"/>
        <v>0</v>
      </c>
      <c r="J177" s="408"/>
      <c r="K177" s="195">
        <f t="shared" si="324"/>
        <v>0</v>
      </c>
      <c r="L177" s="408"/>
      <c r="M177" s="195">
        <f t="shared" si="325"/>
        <v>0</v>
      </c>
      <c r="N177" s="408"/>
      <c r="O177" s="195">
        <f t="shared" si="326"/>
        <v>0</v>
      </c>
      <c r="P177" s="408"/>
      <c r="Q177" s="195">
        <f t="shared" si="327"/>
        <v>0</v>
      </c>
      <c r="R177" s="408"/>
      <c r="S177" s="195">
        <f t="shared" si="328"/>
        <v>0</v>
      </c>
      <c r="T177" s="408"/>
      <c r="U177" s="195">
        <f t="shared" si="329"/>
        <v>0</v>
      </c>
      <c r="V177" s="408" t="s">
        <v>83</v>
      </c>
      <c r="W177" s="195">
        <f t="shared" si="330"/>
        <v>0</v>
      </c>
      <c r="X177" s="408"/>
      <c r="Y177" s="195">
        <f t="shared" si="331"/>
        <v>0</v>
      </c>
      <c r="Z177" s="408"/>
      <c r="AA177" s="195">
        <f t="shared" si="332"/>
        <v>0</v>
      </c>
      <c r="AB177" s="408"/>
      <c r="AC177" s="195">
        <f t="shared" si="333"/>
        <v>0</v>
      </c>
      <c r="AD177" s="408"/>
      <c r="AE177" s="195">
        <f t="shared" si="334"/>
        <v>0</v>
      </c>
      <c r="AF177" s="408" t="s">
        <v>309</v>
      </c>
      <c r="AG177" s="195">
        <f t="shared" si="335"/>
        <v>3</v>
      </c>
      <c r="AH177" s="408"/>
      <c r="AI177" s="195">
        <f t="shared" si="336"/>
        <v>0</v>
      </c>
      <c r="AJ177" s="408"/>
      <c r="AK177" s="195">
        <f t="shared" si="337"/>
        <v>0</v>
      </c>
      <c r="AL177" s="408"/>
      <c r="AM177" s="195">
        <f t="shared" si="338"/>
        <v>0</v>
      </c>
      <c r="AN177" s="408" t="s">
        <v>83</v>
      </c>
      <c r="AO177" s="195">
        <f t="shared" si="339"/>
        <v>0</v>
      </c>
      <c r="AP177" s="204">
        <f t="shared" si="319"/>
        <v>0</v>
      </c>
    </row>
    <row r="178" spans="1:42" x14ac:dyDescent="0.25">
      <c r="A178" s="205">
        <v>45828</v>
      </c>
      <c r="B178" s="206">
        <f t="shared" si="321"/>
        <v>45828</v>
      </c>
      <c r="C178" s="207">
        <f t="shared" si="322"/>
        <v>45828</v>
      </c>
      <c r="D178" s="271" t="s">
        <v>297</v>
      </c>
      <c r="E178" s="271" t="s">
        <v>423</v>
      </c>
      <c r="F178" s="209" t="str">
        <f>IF(NOT(ISNA(MATCH(A178,VV!$B$14:$B$26,0))),VLOOKUP(A178,VV!$B$14:$U$57,3),"n")</f>
        <v>n</v>
      </c>
      <c r="G178" s="208">
        <f>IF($F178="j",3,IF($F179="j",2,VLOOKUP(D178,VV!$T$41:$U$47,2)))</f>
        <v>2</v>
      </c>
      <c r="H178" s="408"/>
      <c r="I178" s="195">
        <f t="shared" si="323"/>
        <v>0</v>
      </c>
      <c r="J178" s="408"/>
      <c r="K178" s="195">
        <f t="shared" si="324"/>
        <v>0</v>
      </c>
      <c r="L178" s="408"/>
      <c r="M178" s="195">
        <f t="shared" si="325"/>
        <v>0</v>
      </c>
      <c r="N178" s="408"/>
      <c r="O178" s="195">
        <f t="shared" si="326"/>
        <v>0</v>
      </c>
      <c r="P178" s="408"/>
      <c r="Q178" s="195">
        <f t="shared" si="327"/>
        <v>0</v>
      </c>
      <c r="R178" s="408"/>
      <c r="S178" s="195">
        <f t="shared" si="328"/>
        <v>0</v>
      </c>
      <c r="T178" s="408"/>
      <c r="U178" s="195">
        <f t="shared" si="329"/>
        <v>0</v>
      </c>
      <c r="V178" s="408" t="s">
        <v>83</v>
      </c>
      <c r="W178" s="195">
        <f t="shared" si="330"/>
        <v>0</v>
      </c>
      <c r="X178" s="408"/>
      <c r="Y178" s="195">
        <f t="shared" si="331"/>
        <v>0</v>
      </c>
      <c r="Z178" s="408"/>
      <c r="AA178" s="195">
        <f t="shared" si="332"/>
        <v>0</v>
      </c>
      <c r="AB178" s="408"/>
      <c r="AC178" s="195">
        <f t="shared" si="333"/>
        <v>0</v>
      </c>
      <c r="AD178" s="408"/>
      <c r="AE178" s="195">
        <f t="shared" si="334"/>
        <v>0</v>
      </c>
      <c r="AF178" s="408" t="s">
        <v>309</v>
      </c>
      <c r="AG178" s="195">
        <f t="shared" si="335"/>
        <v>2</v>
      </c>
      <c r="AH178" s="408"/>
      <c r="AI178" s="195">
        <f t="shared" si="336"/>
        <v>0</v>
      </c>
      <c r="AJ178" s="408"/>
      <c r="AK178" s="195">
        <f t="shared" si="337"/>
        <v>0</v>
      </c>
      <c r="AL178" s="408"/>
      <c r="AM178" s="195">
        <f t="shared" si="338"/>
        <v>0</v>
      </c>
      <c r="AN178" s="408" t="s">
        <v>83</v>
      </c>
      <c r="AO178" s="195">
        <f t="shared" si="339"/>
        <v>0</v>
      </c>
      <c r="AP178" s="204">
        <f t="shared" si="319"/>
        <v>0</v>
      </c>
    </row>
    <row r="179" spans="1:42" x14ac:dyDescent="0.25">
      <c r="A179" s="205">
        <v>45829</v>
      </c>
      <c r="B179" s="206">
        <f t="shared" si="321"/>
        <v>45829</v>
      </c>
      <c r="C179" s="207">
        <f t="shared" si="322"/>
        <v>45829</v>
      </c>
      <c r="D179" s="271" t="s">
        <v>311</v>
      </c>
      <c r="E179" s="271" t="s">
        <v>423</v>
      </c>
      <c r="F179" s="209" t="str">
        <f>IF(NOT(ISNA(MATCH(A179,VV!$B$14:$B$26,0))),VLOOKUP(A179,VV!$B$14:$U$57,3),"n")</f>
        <v>n</v>
      </c>
      <c r="G179" s="208">
        <f>IF($F179="j",3,IF($F180="j",2,VLOOKUP(D179,VV!$T$41:$U$47,2)))</f>
        <v>3</v>
      </c>
      <c r="H179" s="408"/>
      <c r="I179" s="195">
        <f t="shared" si="323"/>
        <v>0</v>
      </c>
      <c r="J179" s="408"/>
      <c r="K179" s="195">
        <f t="shared" si="324"/>
        <v>0</v>
      </c>
      <c r="L179" s="408"/>
      <c r="M179" s="195">
        <f t="shared" si="325"/>
        <v>0</v>
      </c>
      <c r="N179" s="408"/>
      <c r="O179" s="195">
        <f t="shared" si="326"/>
        <v>0</v>
      </c>
      <c r="P179" s="408"/>
      <c r="Q179" s="195">
        <f t="shared" si="327"/>
        <v>0</v>
      </c>
      <c r="R179" s="408"/>
      <c r="S179" s="195">
        <f t="shared" si="328"/>
        <v>0</v>
      </c>
      <c r="T179" s="408"/>
      <c r="U179" s="195">
        <f t="shared" si="329"/>
        <v>0</v>
      </c>
      <c r="V179" s="408" t="s">
        <v>83</v>
      </c>
      <c r="W179" s="195">
        <f t="shared" si="330"/>
        <v>0</v>
      </c>
      <c r="X179" s="408"/>
      <c r="Y179" s="195">
        <f t="shared" si="331"/>
        <v>0</v>
      </c>
      <c r="Z179" s="408"/>
      <c r="AA179" s="195">
        <f t="shared" si="332"/>
        <v>0</v>
      </c>
      <c r="AB179" s="408"/>
      <c r="AC179" s="195">
        <f t="shared" si="333"/>
        <v>0</v>
      </c>
      <c r="AD179" s="408"/>
      <c r="AE179" s="195">
        <f t="shared" si="334"/>
        <v>0</v>
      </c>
      <c r="AF179" s="408" t="s">
        <v>309</v>
      </c>
      <c r="AG179" s="195">
        <f t="shared" si="335"/>
        <v>3</v>
      </c>
      <c r="AH179" s="408"/>
      <c r="AI179" s="195">
        <f t="shared" si="336"/>
        <v>0</v>
      </c>
      <c r="AJ179" s="408"/>
      <c r="AK179" s="195">
        <f t="shared" si="337"/>
        <v>0</v>
      </c>
      <c r="AL179" s="408"/>
      <c r="AM179" s="195">
        <f t="shared" si="338"/>
        <v>0</v>
      </c>
      <c r="AN179" s="408" t="s">
        <v>83</v>
      </c>
      <c r="AO179" s="195">
        <f t="shared" si="339"/>
        <v>0</v>
      </c>
      <c r="AP179" s="204">
        <f t="shared" si="319"/>
        <v>0</v>
      </c>
    </row>
    <row r="180" spans="1:42" x14ac:dyDescent="0.25">
      <c r="A180" s="205">
        <v>45830</v>
      </c>
      <c r="B180" s="206">
        <f t="shared" si="321"/>
        <v>45830</v>
      </c>
      <c r="C180" s="207">
        <f t="shared" si="322"/>
        <v>45830</v>
      </c>
      <c r="D180" s="271" t="s">
        <v>312</v>
      </c>
      <c r="E180" s="271" t="s">
        <v>423</v>
      </c>
      <c r="F180" s="209" t="str">
        <f>IF(NOT(ISNA(MATCH(A180,VV!$B$14:$B$26,0))),VLOOKUP(A180,VV!$B$14:$U$57,3),"n")</f>
        <v>n</v>
      </c>
      <c r="G180" s="208">
        <f>IF($F180="j",3,IF($F181="j",2,VLOOKUP(D180,VV!$T$41:$U$47,2)))</f>
        <v>2</v>
      </c>
      <c r="H180" s="408"/>
      <c r="I180" s="195">
        <f t="shared" si="323"/>
        <v>0</v>
      </c>
      <c r="J180" s="408"/>
      <c r="K180" s="195">
        <f t="shared" si="324"/>
        <v>0</v>
      </c>
      <c r="L180" s="408"/>
      <c r="M180" s="195">
        <f t="shared" si="325"/>
        <v>0</v>
      </c>
      <c r="N180" s="408"/>
      <c r="O180" s="195">
        <f t="shared" si="326"/>
        <v>0</v>
      </c>
      <c r="P180" s="408"/>
      <c r="Q180" s="195">
        <f t="shared" si="327"/>
        <v>0</v>
      </c>
      <c r="R180" s="408"/>
      <c r="S180" s="195">
        <f t="shared" si="328"/>
        <v>0</v>
      </c>
      <c r="T180" s="408"/>
      <c r="U180" s="195">
        <f t="shared" si="329"/>
        <v>0</v>
      </c>
      <c r="V180" s="408" t="s">
        <v>83</v>
      </c>
      <c r="W180" s="195">
        <f t="shared" si="330"/>
        <v>0</v>
      </c>
      <c r="X180" s="408"/>
      <c r="Y180" s="195">
        <f t="shared" si="331"/>
        <v>0</v>
      </c>
      <c r="Z180" s="408"/>
      <c r="AA180" s="195">
        <f t="shared" si="332"/>
        <v>0</v>
      </c>
      <c r="AB180" s="408"/>
      <c r="AC180" s="195">
        <f t="shared" si="333"/>
        <v>0</v>
      </c>
      <c r="AD180" s="408"/>
      <c r="AE180" s="195">
        <f t="shared" si="334"/>
        <v>0</v>
      </c>
      <c r="AF180" s="408" t="s">
        <v>309</v>
      </c>
      <c r="AG180" s="195">
        <f t="shared" si="335"/>
        <v>2</v>
      </c>
      <c r="AH180" s="408"/>
      <c r="AI180" s="195">
        <f t="shared" si="336"/>
        <v>0</v>
      </c>
      <c r="AJ180" s="408"/>
      <c r="AK180" s="195">
        <f t="shared" si="337"/>
        <v>0</v>
      </c>
      <c r="AL180" s="408"/>
      <c r="AM180" s="195">
        <f t="shared" si="338"/>
        <v>0</v>
      </c>
      <c r="AN180" s="408" t="s">
        <v>83</v>
      </c>
      <c r="AO180" s="195">
        <f t="shared" si="339"/>
        <v>0</v>
      </c>
      <c r="AP180" s="204">
        <f t="shared" si="319"/>
        <v>0</v>
      </c>
    </row>
    <row r="181" spans="1:42" x14ac:dyDescent="0.25">
      <c r="A181" s="205">
        <v>45831</v>
      </c>
      <c r="B181" s="206">
        <f t="shared" si="321"/>
        <v>45831</v>
      </c>
      <c r="C181" s="207">
        <f t="shared" si="322"/>
        <v>45831</v>
      </c>
      <c r="D181" s="271" t="s">
        <v>293</v>
      </c>
      <c r="E181" s="271" t="s">
        <v>423</v>
      </c>
      <c r="F181" s="209" t="str">
        <f>IF(NOT(ISNA(MATCH(A181,VV!$B$14:$B$26,0))),VLOOKUP(A181,VV!$B$14:$U$57,3),"n")</f>
        <v>n</v>
      </c>
      <c r="G181" s="208">
        <f>IF($F181="j",3,IF($F182="j",2,VLOOKUP(D181,VV!$T$41:$U$47,2)))</f>
        <v>1</v>
      </c>
      <c r="H181" s="408"/>
      <c r="I181" s="195">
        <f t="shared" si="323"/>
        <v>0</v>
      </c>
      <c r="J181" s="408"/>
      <c r="K181" s="195">
        <f t="shared" si="324"/>
        <v>0</v>
      </c>
      <c r="L181" s="408"/>
      <c r="M181" s="195">
        <f t="shared" si="325"/>
        <v>0</v>
      </c>
      <c r="N181" s="408"/>
      <c r="O181" s="195">
        <f t="shared" si="326"/>
        <v>0</v>
      </c>
      <c r="P181" s="408"/>
      <c r="Q181" s="195">
        <f t="shared" si="327"/>
        <v>0</v>
      </c>
      <c r="R181" s="408"/>
      <c r="S181" s="195">
        <f t="shared" si="328"/>
        <v>0</v>
      </c>
      <c r="T181" s="408"/>
      <c r="U181" s="195">
        <f t="shared" si="329"/>
        <v>0</v>
      </c>
      <c r="V181" s="408"/>
      <c r="W181" s="195">
        <f t="shared" si="330"/>
        <v>0</v>
      </c>
      <c r="X181" s="408"/>
      <c r="Y181" s="195">
        <f t="shared" si="331"/>
        <v>0</v>
      </c>
      <c r="Z181" s="408"/>
      <c r="AA181" s="195">
        <f t="shared" si="332"/>
        <v>0</v>
      </c>
      <c r="AB181" s="408"/>
      <c r="AC181" s="195">
        <f t="shared" si="333"/>
        <v>0</v>
      </c>
      <c r="AD181" s="408"/>
      <c r="AE181" s="195">
        <f t="shared" si="334"/>
        <v>0</v>
      </c>
      <c r="AF181" s="408"/>
      <c r="AG181" s="195">
        <f t="shared" si="335"/>
        <v>0</v>
      </c>
      <c r="AH181" s="408"/>
      <c r="AI181" s="195">
        <f t="shared" si="336"/>
        <v>0</v>
      </c>
      <c r="AJ181" s="408"/>
      <c r="AK181" s="195">
        <f t="shared" si="337"/>
        <v>0</v>
      </c>
      <c r="AL181" s="408" t="s">
        <v>309</v>
      </c>
      <c r="AM181" s="195">
        <f t="shared" si="338"/>
        <v>1</v>
      </c>
      <c r="AN181" s="408"/>
      <c r="AO181" s="195">
        <f t="shared" si="339"/>
        <v>0</v>
      </c>
      <c r="AP181" s="204">
        <f t="shared" si="319"/>
        <v>0</v>
      </c>
    </row>
    <row r="182" spans="1:42" x14ac:dyDescent="0.25">
      <c r="A182" s="205">
        <v>45832</v>
      </c>
      <c r="B182" s="206">
        <f t="shared" si="321"/>
        <v>45832</v>
      </c>
      <c r="C182" s="207">
        <f t="shared" si="322"/>
        <v>45832</v>
      </c>
      <c r="D182" s="271" t="s">
        <v>294</v>
      </c>
      <c r="E182" s="271" t="s">
        <v>423</v>
      </c>
      <c r="F182" s="209" t="str">
        <f>IF(NOT(ISNA(MATCH(A182,VV!$B$14:$B$26,0))),VLOOKUP(A182,VV!$B$14:$U$57,3),"n")</f>
        <v>n</v>
      </c>
      <c r="G182" s="208">
        <f>IF($F182="j",3,IF($F183="j",2,VLOOKUP(D182,VV!$T$41:$U$47,2)))</f>
        <v>1</v>
      </c>
      <c r="H182" s="408"/>
      <c r="I182" s="195">
        <f t="shared" si="323"/>
        <v>0</v>
      </c>
      <c r="J182" s="408" t="s">
        <v>764</v>
      </c>
      <c r="K182" s="195">
        <f t="shared" si="324"/>
        <v>0</v>
      </c>
      <c r="L182" s="408"/>
      <c r="M182" s="195">
        <f t="shared" si="325"/>
        <v>0</v>
      </c>
      <c r="N182" s="408"/>
      <c r="O182" s="195">
        <f t="shared" si="326"/>
        <v>0</v>
      </c>
      <c r="P182" s="408" t="s">
        <v>309</v>
      </c>
      <c r="Q182" s="195">
        <f t="shared" si="327"/>
        <v>1</v>
      </c>
      <c r="R182" s="408"/>
      <c r="S182" s="195">
        <f t="shared" si="328"/>
        <v>0</v>
      </c>
      <c r="T182" s="408"/>
      <c r="U182" s="195">
        <f t="shared" si="329"/>
        <v>0</v>
      </c>
      <c r="V182" s="408"/>
      <c r="W182" s="195">
        <f t="shared" si="330"/>
        <v>0</v>
      </c>
      <c r="X182" s="408"/>
      <c r="Y182" s="195">
        <f t="shared" si="331"/>
        <v>0</v>
      </c>
      <c r="Z182" s="408"/>
      <c r="AA182" s="195">
        <f t="shared" si="332"/>
        <v>0</v>
      </c>
      <c r="AB182" s="408"/>
      <c r="AC182" s="195">
        <f t="shared" si="333"/>
        <v>0</v>
      </c>
      <c r="AD182" s="408"/>
      <c r="AE182" s="195">
        <f t="shared" si="334"/>
        <v>0</v>
      </c>
      <c r="AF182" s="408"/>
      <c r="AG182" s="195">
        <f t="shared" si="335"/>
        <v>0</v>
      </c>
      <c r="AH182" s="408"/>
      <c r="AI182" s="195">
        <f t="shared" si="336"/>
        <v>0</v>
      </c>
      <c r="AJ182" s="408"/>
      <c r="AK182" s="195">
        <f t="shared" si="337"/>
        <v>0</v>
      </c>
      <c r="AL182" s="408"/>
      <c r="AM182" s="195">
        <f t="shared" si="338"/>
        <v>0</v>
      </c>
      <c r="AN182" s="408"/>
      <c r="AO182" s="195">
        <f t="shared" si="339"/>
        <v>0</v>
      </c>
      <c r="AP182" s="204">
        <f t="shared" si="319"/>
        <v>0</v>
      </c>
    </row>
    <row r="183" spans="1:42" x14ac:dyDescent="0.25">
      <c r="A183" s="205">
        <v>45833</v>
      </c>
      <c r="B183" s="206">
        <f t="shared" si="321"/>
        <v>45833</v>
      </c>
      <c r="C183" s="207">
        <f t="shared" si="322"/>
        <v>45833</v>
      </c>
      <c r="D183" s="271" t="s">
        <v>295</v>
      </c>
      <c r="E183" s="271" t="s">
        <v>423</v>
      </c>
      <c r="F183" s="209" t="str">
        <f>IF(NOT(ISNA(MATCH(A183,VV!$B$14:$B$26,0))),VLOOKUP(A183,VV!$B$14:$U$57,3),"n")</f>
        <v>n</v>
      </c>
      <c r="G183" s="208">
        <f>IF($F183="j",3,IF($F184="j",2,VLOOKUP(D183,VV!$T$41:$U$47,2)))</f>
        <v>1</v>
      </c>
      <c r="H183" s="408"/>
      <c r="I183" s="195">
        <f t="shared" si="323"/>
        <v>0</v>
      </c>
      <c r="J183" s="408" t="s">
        <v>764</v>
      </c>
      <c r="K183" s="195">
        <f t="shared" si="324"/>
        <v>0</v>
      </c>
      <c r="L183" s="408"/>
      <c r="M183" s="195">
        <f t="shared" si="325"/>
        <v>0</v>
      </c>
      <c r="N183" s="408" t="s">
        <v>309</v>
      </c>
      <c r="O183" s="195">
        <f t="shared" si="326"/>
        <v>1</v>
      </c>
      <c r="P183" s="408"/>
      <c r="Q183" s="195">
        <f t="shared" si="327"/>
        <v>0</v>
      </c>
      <c r="R183" s="408"/>
      <c r="S183" s="195">
        <f t="shared" si="328"/>
        <v>0</v>
      </c>
      <c r="T183" s="408" t="s">
        <v>764</v>
      </c>
      <c r="U183" s="195">
        <f t="shared" si="329"/>
        <v>0</v>
      </c>
      <c r="V183" s="408"/>
      <c r="W183" s="195">
        <f t="shared" si="330"/>
        <v>0</v>
      </c>
      <c r="X183" s="408"/>
      <c r="Y183" s="195">
        <f t="shared" si="331"/>
        <v>0</v>
      </c>
      <c r="Z183" s="408"/>
      <c r="AA183" s="195">
        <f t="shared" si="332"/>
        <v>0</v>
      </c>
      <c r="AB183" s="408"/>
      <c r="AC183" s="195">
        <f t="shared" si="333"/>
        <v>0</v>
      </c>
      <c r="AD183" s="408"/>
      <c r="AE183" s="195">
        <f t="shared" si="334"/>
        <v>0</v>
      </c>
      <c r="AF183" s="408"/>
      <c r="AG183" s="195">
        <f t="shared" si="335"/>
        <v>0</v>
      </c>
      <c r="AH183" s="408"/>
      <c r="AI183" s="195">
        <f t="shared" si="336"/>
        <v>0</v>
      </c>
      <c r="AJ183" s="408"/>
      <c r="AK183" s="195">
        <f t="shared" si="337"/>
        <v>0</v>
      </c>
      <c r="AL183" s="408"/>
      <c r="AM183" s="195">
        <f t="shared" si="338"/>
        <v>0</v>
      </c>
      <c r="AN183" s="408"/>
      <c r="AO183" s="195">
        <f t="shared" si="339"/>
        <v>0</v>
      </c>
      <c r="AP183" s="204">
        <f t="shared" si="319"/>
        <v>0</v>
      </c>
    </row>
    <row r="184" spans="1:42" x14ac:dyDescent="0.25">
      <c r="A184" s="205">
        <v>45834</v>
      </c>
      <c r="B184" s="206">
        <f t="shared" si="321"/>
        <v>45834</v>
      </c>
      <c r="C184" s="207">
        <f t="shared" si="322"/>
        <v>45834</v>
      </c>
      <c r="D184" s="271" t="s">
        <v>296</v>
      </c>
      <c r="E184" s="271" t="s">
        <v>423</v>
      </c>
      <c r="F184" s="209" t="str">
        <f>IF(NOT(ISNA(MATCH(A184,VV!$B$14:$B$26,0))),VLOOKUP(A184,VV!$B$14:$U$57,3),"n")</f>
        <v>n</v>
      </c>
      <c r="G184" s="208">
        <f>IF($F184="j",3,IF($F185="j",2,VLOOKUP(D184,VV!$T$41:$U$47,2)))</f>
        <v>1</v>
      </c>
      <c r="H184" s="408"/>
      <c r="I184" s="195">
        <f t="shared" si="323"/>
        <v>0</v>
      </c>
      <c r="J184" s="408"/>
      <c r="K184" s="195">
        <f t="shared" si="324"/>
        <v>0</v>
      </c>
      <c r="L184" s="408"/>
      <c r="M184" s="195">
        <f t="shared" si="325"/>
        <v>0</v>
      </c>
      <c r="N184" s="408"/>
      <c r="O184" s="195">
        <f t="shared" si="326"/>
        <v>0</v>
      </c>
      <c r="P184" s="408"/>
      <c r="Q184" s="195">
        <f t="shared" si="327"/>
        <v>0</v>
      </c>
      <c r="R184" s="408"/>
      <c r="S184" s="195">
        <f t="shared" si="328"/>
        <v>0</v>
      </c>
      <c r="T184" s="408" t="s">
        <v>764</v>
      </c>
      <c r="U184" s="195">
        <f t="shared" si="329"/>
        <v>0</v>
      </c>
      <c r="V184" s="408" t="s">
        <v>309</v>
      </c>
      <c r="W184" s="195">
        <f t="shared" si="330"/>
        <v>1</v>
      </c>
      <c r="X184" s="408"/>
      <c r="Y184" s="195">
        <f t="shared" si="331"/>
        <v>0</v>
      </c>
      <c r="Z184" s="408"/>
      <c r="AA184" s="195">
        <f t="shared" si="332"/>
        <v>0</v>
      </c>
      <c r="AB184" s="408"/>
      <c r="AC184" s="195">
        <f t="shared" si="333"/>
        <v>0</v>
      </c>
      <c r="AD184" s="408"/>
      <c r="AE184" s="195">
        <f t="shared" si="334"/>
        <v>0</v>
      </c>
      <c r="AF184" s="408"/>
      <c r="AG184" s="195">
        <f t="shared" si="335"/>
        <v>0</v>
      </c>
      <c r="AH184" s="408"/>
      <c r="AI184" s="195">
        <f t="shared" si="336"/>
        <v>0</v>
      </c>
      <c r="AJ184" s="408"/>
      <c r="AK184" s="195">
        <f t="shared" si="337"/>
        <v>0</v>
      </c>
      <c r="AL184" s="408"/>
      <c r="AM184" s="195">
        <f t="shared" si="338"/>
        <v>0</v>
      </c>
      <c r="AN184" s="408"/>
      <c r="AO184" s="195">
        <f t="shared" si="339"/>
        <v>0</v>
      </c>
      <c r="AP184" s="204">
        <f t="shared" si="319"/>
        <v>0</v>
      </c>
    </row>
    <row r="185" spans="1:42" x14ac:dyDescent="0.25">
      <c r="A185" s="205">
        <v>45835</v>
      </c>
      <c r="B185" s="206">
        <f t="shared" si="321"/>
        <v>45835</v>
      </c>
      <c r="C185" s="207">
        <f t="shared" si="322"/>
        <v>45835</v>
      </c>
      <c r="D185" s="271" t="s">
        <v>297</v>
      </c>
      <c r="E185" s="271" t="s">
        <v>423</v>
      </c>
      <c r="F185" s="209" t="str">
        <f>IF(NOT(ISNA(MATCH(A185,VV!$B$14:$B$26,0))),VLOOKUP(A185,VV!$B$14:$U$57,3),"n")</f>
        <v>n</v>
      </c>
      <c r="G185" s="208">
        <f>IF($F185="j",3,IF($F186="j",2,VLOOKUP(D185,VV!$T$41:$U$47,2)))</f>
        <v>2</v>
      </c>
      <c r="H185" s="408"/>
      <c r="I185" s="195">
        <f t="shared" si="323"/>
        <v>0</v>
      </c>
      <c r="J185" s="408"/>
      <c r="K185" s="195">
        <f t="shared" si="324"/>
        <v>0</v>
      </c>
      <c r="L185" s="408"/>
      <c r="M185" s="195">
        <f t="shared" si="325"/>
        <v>0</v>
      </c>
      <c r="N185" s="408"/>
      <c r="O185" s="195">
        <f t="shared" si="326"/>
        <v>0</v>
      </c>
      <c r="P185" s="408"/>
      <c r="Q185" s="195">
        <f t="shared" si="327"/>
        <v>0</v>
      </c>
      <c r="R185" s="408"/>
      <c r="S185" s="195">
        <f t="shared" si="328"/>
        <v>0</v>
      </c>
      <c r="T185" s="408"/>
      <c r="U185" s="195">
        <f t="shared" si="329"/>
        <v>0</v>
      </c>
      <c r="V185" s="408"/>
      <c r="W185" s="195">
        <f t="shared" si="330"/>
        <v>0</v>
      </c>
      <c r="X185" s="408"/>
      <c r="Y185" s="195">
        <f t="shared" si="331"/>
        <v>0</v>
      </c>
      <c r="Z185" s="408"/>
      <c r="AA185" s="195">
        <f t="shared" si="332"/>
        <v>0</v>
      </c>
      <c r="AB185" s="408"/>
      <c r="AC185" s="195">
        <f t="shared" si="333"/>
        <v>0</v>
      </c>
      <c r="AD185" s="408"/>
      <c r="AE185" s="195">
        <f t="shared" si="334"/>
        <v>0</v>
      </c>
      <c r="AF185" s="408" t="s">
        <v>309</v>
      </c>
      <c r="AG185" s="195">
        <f t="shared" si="335"/>
        <v>2</v>
      </c>
      <c r="AH185" s="408"/>
      <c r="AI185" s="195">
        <f t="shared" si="336"/>
        <v>0</v>
      </c>
      <c r="AJ185" s="408"/>
      <c r="AK185" s="195">
        <f t="shared" si="337"/>
        <v>0</v>
      </c>
      <c r="AL185" s="408" t="s">
        <v>83</v>
      </c>
      <c r="AM185" s="195">
        <f t="shared" si="338"/>
        <v>0</v>
      </c>
      <c r="AN185" s="408"/>
      <c r="AO185" s="195">
        <f t="shared" si="339"/>
        <v>0</v>
      </c>
      <c r="AP185" s="204">
        <f t="shared" si="319"/>
        <v>0</v>
      </c>
    </row>
    <row r="186" spans="1:42" x14ac:dyDescent="0.25">
      <c r="A186" s="205">
        <v>45836</v>
      </c>
      <c r="B186" s="206">
        <f t="shared" si="321"/>
        <v>45836</v>
      </c>
      <c r="C186" s="207">
        <f t="shared" si="322"/>
        <v>45836</v>
      </c>
      <c r="D186" s="271" t="s">
        <v>311</v>
      </c>
      <c r="E186" s="271" t="s">
        <v>423</v>
      </c>
      <c r="F186" s="209" t="str">
        <f>IF(NOT(ISNA(MATCH(A186,VV!$B$14:$B$26,0))),VLOOKUP(A186,VV!$B$14:$U$57,3),"n")</f>
        <v>n</v>
      </c>
      <c r="G186" s="208">
        <f>IF($F186="j",3,IF($F187="j",2,VLOOKUP(D186,VV!$T$41:$U$47,2)))</f>
        <v>3</v>
      </c>
      <c r="H186" s="408"/>
      <c r="I186" s="195">
        <f t="shared" si="323"/>
        <v>0</v>
      </c>
      <c r="J186" s="408"/>
      <c r="K186" s="195">
        <f t="shared" si="324"/>
        <v>0</v>
      </c>
      <c r="L186" s="408"/>
      <c r="M186" s="195">
        <f t="shared" si="325"/>
        <v>0</v>
      </c>
      <c r="N186" s="408"/>
      <c r="O186" s="195">
        <f t="shared" si="326"/>
        <v>0</v>
      </c>
      <c r="P186" s="408"/>
      <c r="Q186" s="195">
        <f t="shared" si="327"/>
        <v>0</v>
      </c>
      <c r="R186" s="408"/>
      <c r="S186" s="195">
        <f t="shared" si="328"/>
        <v>0</v>
      </c>
      <c r="T186" s="408"/>
      <c r="U186" s="195">
        <f t="shared" si="329"/>
        <v>0</v>
      </c>
      <c r="V186" s="408"/>
      <c r="W186" s="195">
        <f t="shared" si="330"/>
        <v>0</v>
      </c>
      <c r="X186" s="408"/>
      <c r="Y186" s="195">
        <f t="shared" si="331"/>
        <v>0</v>
      </c>
      <c r="Z186" s="408"/>
      <c r="AA186" s="195">
        <f t="shared" si="332"/>
        <v>0</v>
      </c>
      <c r="AB186" s="408"/>
      <c r="AC186" s="195">
        <f t="shared" si="333"/>
        <v>0</v>
      </c>
      <c r="AD186" s="408"/>
      <c r="AE186" s="195">
        <f t="shared" si="334"/>
        <v>0</v>
      </c>
      <c r="AF186" s="408" t="s">
        <v>309</v>
      </c>
      <c r="AG186" s="195">
        <f t="shared" si="335"/>
        <v>3</v>
      </c>
      <c r="AH186" s="408"/>
      <c r="AI186" s="195">
        <f t="shared" si="336"/>
        <v>0</v>
      </c>
      <c r="AJ186" s="408"/>
      <c r="AK186" s="195">
        <f t="shared" si="337"/>
        <v>0</v>
      </c>
      <c r="AL186" s="408" t="s">
        <v>83</v>
      </c>
      <c r="AM186" s="195">
        <f t="shared" si="338"/>
        <v>0</v>
      </c>
      <c r="AN186" s="408"/>
      <c r="AO186" s="195">
        <f t="shared" si="339"/>
        <v>0</v>
      </c>
      <c r="AP186" s="204">
        <f t="shared" si="319"/>
        <v>0</v>
      </c>
    </row>
    <row r="187" spans="1:42" x14ac:dyDescent="0.25">
      <c r="A187" s="205">
        <v>45837</v>
      </c>
      <c r="B187" s="206">
        <f t="shared" si="321"/>
        <v>45837</v>
      </c>
      <c r="C187" s="207">
        <f t="shared" si="322"/>
        <v>45837</v>
      </c>
      <c r="D187" s="271" t="s">
        <v>312</v>
      </c>
      <c r="E187" s="271" t="s">
        <v>423</v>
      </c>
      <c r="F187" s="209" t="str">
        <f>IF(NOT(ISNA(MATCH(A187,VV!$B$14:$B$26,0))),VLOOKUP(A187,VV!$B$14:$U$57,3),"n")</f>
        <v>n</v>
      </c>
      <c r="G187" s="208">
        <f>IF($F187="j",3,IF($F188="j",2,VLOOKUP(D187,VV!$T$41:$U$47,2)))</f>
        <v>2</v>
      </c>
      <c r="H187" s="408"/>
      <c r="I187" s="195">
        <f t="shared" si="323"/>
        <v>0</v>
      </c>
      <c r="J187" s="408"/>
      <c r="K187" s="195">
        <f t="shared" si="324"/>
        <v>0</v>
      </c>
      <c r="L187" s="408"/>
      <c r="M187" s="195">
        <f t="shared" si="325"/>
        <v>0</v>
      </c>
      <c r="N187" s="408"/>
      <c r="O187" s="195">
        <f t="shared" si="326"/>
        <v>0</v>
      </c>
      <c r="P187" s="408"/>
      <c r="Q187" s="195">
        <f t="shared" si="327"/>
        <v>0</v>
      </c>
      <c r="R187" s="408"/>
      <c r="S187" s="195">
        <f t="shared" si="328"/>
        <v>0</v>
      </c>
      <c r="T187" s="408"/>
      <c r="U187" s="195">
        <f t="shared" si="329"/>
        <v>0</v>
      </c>
      <c r="V187" s="408"/>
      <c r="W187" s="195">
        <f t="shared" si="330"/>
        <v>0</v>
      </c>
      <c r="X187" s="408"/>
      <c r="Y187" s="195">
        <f t="shared" si="331"/>
        <v>0</v>
      </c>
      <c r="Z187" s="408"/>
      <c r="AA187" s="195">
        <f t="shared" si="332"/>
        <v>0</v>
      </c>
      <c r="AB187" s="408"/>
      <c r="AC187" s="195">
        <f t="shared" si="333"/>
        <v>0</v>
      </c>
      <c r="AD187" s="408"/>
      <c r="AE187" s="195">
        <f t="shared" si="334"/>
        <v>0</v>
      </c>
      <c r="AF187" s="408" t="s">
        <v>309</v>
      </c>
      <c r="AG187" s="195">
        <f t="shared" si="335"/>
        <v>2</v>
      </c>
      <c r="AH187" s="408"/>
      <c r="AI187" s="195">
        <f t="shared" si="336"/>
        <v>0</v>
      </c>
      <c r="AJ187" s="408"/>
      <c r="AK187" s="195">
        <f t="shared" si="337"/>
        <v>0</v>
      </c>
      <c r="AL187" s="408" t="s">
        <v>83</v>
      </c>
      <c r="AM187" s="195">
        <f t="shared" si="338"/>
        <v>0</v>
      </c>
      <c r="AN187" s="408"/>
      <c r="AO187" s="195">
        <f t="shared" si="339"/>
        <v>0</v>
      </c>
      <c r="AP187" s="204">
        <f t="shared" si="319"/>
        <v>0</v>
      </c>
    </row>
    <row r="188" spans="1:42" x14ac:dyDescent="0.25">
      <c r="A188" s="205">
        <v>45838</v>
      </c>
      <c r="B188" s="206">
        <f t="shared" si="321"/>
        <v>45838</v>
      </c>
      <c r="C188" s="207">
        <f t="shared" si="322"/>
        <v>45838</v>
      </c>
      <c r="D188" s="271" t="s">
        <v>293</v>
      </c>
      <c r="E188" s="271" t="s">
        <v>423</v>
      </c>
      <c r="F188" s="209" t="str">
        <f>IF(NOT(ISNA(MATCH(A188,VV!$B$14:$B$26,0))),VLOOKUP(A188,VV!$B$14:$U$57,3),"n")</f>
        <v>n</v>
      </c>
      <c r="G188" s="208">
        <f>IF($F188="j",3,IF($F189="j",2,VLOOKUP(D188,VV!$T$41:$U$47,2)))</f>
        <v>1</v>
      </c>
      <c r="H188" s="408"/>
      <c r="I188" s="195">
        <f t="shared" si="323"/>
        <v>0</v>
      </c>
      <c r="J188" s="408"/>
      <c r="K188" s="195">
        <f t="shared" si="324"/>
        <v>0</v>
      </c>
      <c r="L188" s="408"/>
      <c r="M188" s="195">
        <f t="shared" si="325"/>
        <v>0</v>
      </c>
      <c r="N188" s="408"/>
      <c r="O188" s="195">
        <f t="shared" si="326"/>
        <v>0</v>
      </c>
      <c r="P188" s="408"/>
      <c r="Q188" s="195">
        <f t="shared" si="327"/>
        <v>0</v>
      </c>
      <c r="R188" s="408"/>
      <c r="S188" s="195">
        <f t="shared" si="328"/>
        <v>0</v>
      </c>
      <c r="T188" s="408"/>
      <c r="U188" s="195">
        <f t="shared" si="329"/>
        <v>0</v>
      </c>
      <c r="V188" s="408"/>
      <c r="W188" s="195">
        <f t="shared" si="330"/>
        <v>0</v>
      </c>
      <c r="X188" s="408"/>
      <c r="Y188" s="195">
        <f t="shared" si="331"/>
        <v>0</v>
      </c>
      <c r="Z188" s="408"/>
      <c r="AA188" s="195">
        <f t="shared" si="332"/>
        <v>0</v>
      </c>
      <c r="AB188" s="408"/>
      <c r="AC188" s="195">
        <f t="shared" si="333"/>
        <v>0</v>
      </c>
      <c r="AD188" s="408"/>
      <c r="AE188" s="195">
        <f t="shared" si="334"/>
        <v>0</v>
      </c>
      <c r="AF188" s="408"/>
      <c r="AG188" s="195">
        <f t="shared" si="335"/>
        <v>0</v>
      </c>
      <c r="AH188" s="408"/>
      <c r="AI188" s="195">
        <f t="shared" si="336"/>
        <v>0</v>
      </c>
      <c r="AJ188" s="408"/>
      <c r="AK188" s="195">
        <f t="shared" si="337"/>
        <v>0</v>
      </c>
      <c r="AL188" s="408" t="s">
        <v>83</v>
      </c>
      <c r="AM188" s="195">
        <f t="shared" si="338"/>
        <v>0</v>
      </c>
      <c r="AN188" s="408" t="s">
        <v>309</v>
      </c>
      <c r="AO188" s="195">
        <f t="shared" si="339"/>
        <v>1</v>
      </c>
      <c r="AP188" s="204">
        <f t="shared" si="319"/>
        <v>0</v>
      </c>
    </row>
    <row r="189" spans="1:42" x14ac:dyDescent="0.25">
      <c r="A189" s="205">
        <v>45839</v>
      </c>
      <c r="B189" s="206">
        <f t="shared" si="321"/>
        <v>45839</v>
      </c>
      <c r="C189" s="207">
        <f t="shared" si="322"/>
        <v>45839</v>
      </c>
      <c r="D189" s="271" t="s">
        <v>294</v>
      </c>
      <c r="E189" s="271" t="s">
        <v>423</v>
      </c>
      <c r="F189" s="209" t="str">
        <f>IF(NOT(ISNA(MATCH(A189,VV!$B$14:$B$26,0))),VLOOKUP(A189,VV!$B$14:$U$57,3),"n")</f>
        <v>n</v>
      </c>
      <c r="G189" s="208">
        <f>IF($F189="j",3,IF($F190="j",2,VLOOKUP(D189,VV!$T$41:$U$47,2)))</f>
        <v>1</v>
      </c>
      <c r="H189" s="408"/>
      <c r="I189" s="195">
        <f t="shared" si="323"/>
        <v>0</v>
      </c>
      <c r="J189" s="408"/>
      <c r="K189" s="195">
        <f t="shared" si="324"/>
        <v>0</v>
      </c>
      <c r="L189" s="408"/>
      <c r="M189" s="195">
        <f t="shared" si="325"/>
        <v>0</v>
      </c>
      <c r="N189" s="408"/>
      <c r="O189" s="195">
        <f t="shared" si="326"/>
        <v>0</v>
      </c>
      <c r="P189" s="408"/>
      <c r="Q189" s="195">
        <f t="shared" si="327"/>
        <v>0</v>
      </c>
      <c r="R189" s="408"/>
      <c r="S189" s="195">
        <f t="shared" si="328"/>
        <v>0</v>
      </c>
      <c r="T189" s="408"/>
      <c r="U189" s="195">
        <f t="shared" si="329"/>
        <v>0</v>
      </c>
      <c r="V189" s="408"/>
      <c r="W189" s="195">
        <f t="shared" si="330"/>
        <v>0</v>
      </c>
      <c r="X189" s="408"/>
      <c r="Y189" s="195">
        <f t="shared" si="331"/>
        <v>0</v>
      </c>
      <c r="Z189" s="408"/>
      <c r="AA189" s="195">
        <f t="shared" si="332"/>
        <v>0</v>
      </c>
      <c r="AB189" s="408"/>
      <c r="AC189" s="195">
        <f t="shared" si="333"/>
        <v>0</v>
      </c>
      <c r="AD189" s="408"/>
      <c r="AE189" s="195">
        <f t="shared" si="334"/>
        <v>0</v>
      </c>
      <c r="AF189" s="408"/>
      <c r="AG189" s="195">
        <f t="shared" si="335"/>
        <v>0</v>
      </c>
      <c r="AH189" s="408" t="s">
        <v>309</v>
      </c>
      <c r="AI189" s="195">
        <f t="shared" si="336"/>
        <v>1</v>
      </c>
      <c r="AJ189" s="408"/>
      <c r="AK189" s="195">
        <f t="shared" si="337"/>
        <v>0</v>
      </c>
      <c r="AL189" s="408" t="s">
        <v>83</v>
      </c>
      <c r="AM189" s="195">
        <f t="shared" si="338"/>
        <v>0</v>
      </c>
      <c r="AN189" s="408"/>
      <c r="AO189" s="195">
        <f t="shared" si="339"/>
        <v>0</v>
      </c>
      <c r="AP189" s="204">
        <f t="shared" si="319"/>
        <v>0</v>
      </c>
    </row>
    <row r="190" spans="1:42" x14ac:dyDescent="0.25">
      <c r="A190" s="205">
        <v>45840</v>
      </c>
      <c r="B190" s="206">
        <f t="shared" si="321"/>
        <v>45840</v>
      </c>
      <c r="C190" s="207">
        <f t="shared" si="322"/>
        <v>45840</v>
      </c>
      <c r="D190" s="271" t="s">
        <v>295</v>
      </c>
      <c r="E190" s="271" t="s">
        <v>423</v>
      </c>
      <c r="F190" s="209" t="str">
        <f>IF(NOT(ISNA(MATCH(A190,VV!$B$14:$B$26,0))),VLOOKUP(A190,VV!$B$14:$U$57,3),"n")</f>
        <v>n</v>
      </c>
      <c r="G190" s="208">
        <f>IF($F190="j",3,IF($F191="j",2,VLOOKUP(D190,VV!$T$41:$U$47,2)))</f>
        <v>1</v>
      </c>
      <c r="H190" s="408"/>
      <c r="I190" s="195">
        <f t="shared" si="323"/>
        <v>0</v>
      </c>
      <c r="J190" s="408" t="s">
        <v>309</v>
      </c>
      <c r="K190" s="195">
        <f t="shared" si="324"/>
        <v>1</v>
      </c>
      <c r="L190" s="408"/>
      <c r="M190" s="195">
        <f t="shared" si="325"/>
        <v>0</v>
      </c>
      <c r="N190" s="408"/>
      <c r="O190" s="195">
        <f t="shared" si="326"/>
        <v>0</v>
      </c>
      <c r="P190" s="408"/>
      <c r="Q190" s="195">
        <f t="shared" si="327"/>
        <v>0</v>
      </c>
      <c r="R190" s="408"/>
      <c r="S190" s="195">
        <f t="shared" si="328"/>
        <v>0</v>
      </c>
      <c r="T190" s="408"/>
      <c r="U190" s="195">
        <f t="shared" si="329"/>
        <v>0</v>
      </c>
      <c r="V190" s="408"/>
      <c r="W190" s="195">
        <f t="shared" si="330"/>
        <v>0</v>
      </c>
      <c r="X190" s="408"/>
      <c r="Y190" s="195">
        <f t="shared" si="331"/>
        <v>0</v>
      </c>
      <c r="Z190" s="408"/>
      <c r="AA190" s="195">
        <f t="shared" si="332"/>
        <v>0</v>
      </c>
      <c r="AB190" s="408"/>
      <c r="AC190" s="195">
        <f t="shared" si="333"/>
        <v>0</v>
      </c>
      <c r="AD190" s="408"/>
      <c r="AE190" s="195">
        <f t="shared" si="334"/>
        <v>0</v>
      </c>
      <c r="AF190" s="408"/>
      <c r="AG190" s="195">
        <f t="shared" si="335"/>
        <v>0</v>
      </c>
      <c r="AH190" s="408"/>
      <c r="AI190" s="195">
        <f t="shared" si="336"/>
        <v>0</v>
      </c>
      <c r="AJ190" s="408"/>
      <c r="AK190" s="195">
        <f t="shared" si="337"/>
        <v>0</v>
      </c>
      <c r="AL190" s="408" t="s">
        <v>83</v>
      </c>
      <c r="AM190" s="195">
        <f t="shared" si="338"/>
        <v>0</v>
      </c>
      <c r="AN190" s="408"/>
      <c r="AO190" s="195">
        <f t="shared" si="339"/>
        <v>0</v>
      </c>
      <c r="AP190" s="204">
        <f t="shared" si="319"/>
        <v>0</v>
      </c>
    </row>
    <row r="191" spans="1:42" x14ac:dyDescent="0.25">
      <c r="A191" s="205">
        <v>45841</v>
      </c>
      <c r="B191" s="206">
        <f t="shared" si="321"/>
        <v>45841</v>
      </c>
      <c r="C191" s="207">
        <f t="shared" si="322"/>
        <v>45841</v>
      </c>
      <c r="D191" s="271" t="s">
        <v>296</v>
      </c>
      <c r="E191" s="271" t="s">
        <v>423</v>
      </c>
      <c r="F191" s="209" t="str">
        <f>IF(NOT(ISNA(MATCH(A191,VV!$B$14:$B$26,0))),VLOOKUP(A191,VV!$B$14:$U$57,3),"n")</f>
        <v>n</v>
      </c>
      <c r="G191" s="208">
        <f>IF($F191="j",3,IF($F192="j",2,VLOOKUP(D191,VV!$T$41:$U$47,2)))</f>
        <v>1</v>
      </c>
      <c r="H191" s="408"/>
      <c r="I191" s="195">
        <f t="shared" si="323"/>
        <v>0</v>
      </c>
      <c r="J191" s="408"/>
      <c r="K191" s="195">
        <f t="shared" si="324"/>
        <v>0</v>
      </c>
      <c r="L191" s="408"/>
      <c r="M191" s="195">
        <f t="shared" si="325"/>
        <v>0</v>
      </c>
      <c r="N191" s="408"/>
      <c r="O191" s="195">
        <f t="shared" si="326"/>
        <v>0</v>
      </c>
      <c r="P191" s="408" t="s">
        <v>309</v>
      </c>
      <c r="Q191" s="195">
        <f t="shared" si="327"/>
        <v>1</v>
      </c>
      <c r="R191" s="408"/>
      <c r="S191" s="195">
        <f t="shared" si="328"/>
        <v>0</v>
      </c>
      <c r="T191" s="408"/>
      <c r="U191" s="195">
        <f t="shared" si="329"/>
        <v>0</v>
      </c>
      <c r="V191" s="408"/>
      <c r="W191" s="195">
        <f t="shared" si="330"/>
        <v>0</v>
      </c>
      <c r="X191" s="408"/>
      <c r="Y191" s="195">
        <f t="shared" si="331"/>
        <v>0</v>
      </c>
      <c r="Z191" s="408"/>
      <c r="AA191" s="195">
        <f t="shared" si="332"/>
        <v>0</v>
      </c>
      <c r="AB191" s="408"/>
      <c r="AC191" s="195">
        <f t="shared" si="333"/>
        <v>0</v>
      </c>
      <c r="AD191" s="408"/>
      <c r="AE191" s="195">
        <f t="shared" si="334"/>
        <v>0</v>
      </c>
      <c r="AF191" s="408"/>
      <c r="AG191" s="195">
        <f t="shared" si="335"/>
        <v>0</v>
      </c>
      <c r="AH191" s="408"/>
      <c r="AI191" s="195">
        <f t="shared" si="336"/>
        <v>0</v>
      </c>
      <c r="AJ191" s="408"/>
      <c r="AK191" s="195">
        <f t="shared" si="337"/>
        <v>0</v>
      </c>
      <c r="AL191" s="408" t="s">
        <v>83</v>
      </c>
      <c r="AM191" s="195">
        <f t="shared" si="338"/>
        <v>0</v>
      </c>
      <c r="AN191" s="408"/>
      <c r="AO191" s="195">
        <f t="shared" si="339"/>
        <v>0</v>
      </c>
      <c r="AP191" s="204">
        <f t="shared" si="319"/>
        <v>0</v>
      </c>
    </row>
    <row r="192" spans="1:42" x14ac:dyDescent="0.25">
      <c r="A192" s="205">
        <v>45842</v>
      </c>
      <c r="B192" s="206">
        <f t="shared" si="321"/>
        <v>45842</v>
      </c>
      <c r="C192" s="207">
        <f t="shared" si="322"/>
        <v>45842</v>
      </c>
      <c r="D192" s="271" t="s">
        <v>297</v>
      </c>
      <c r="E192" s="271" t="s">
        <v>423</v>
      </c>
      <c r="F192" s="209" t="str">
        <f>IF(NOT(ISNA(MATCH(A192,VV!$B$14:$B$26,0))),VLOOKUP(A192,VV!$B$14:$U$57,3),"n")</f>
        <v>n</v>
      </c>
      <c r="G192" s="208">
        <f>IF($F192="j",3,IF($F193="j",2,VLOOKUP(D192,VV!$T$41:$U$47,2)))</f>
        <v>2</v>
      </c>
      <c r="H192" s="408"/>
      <c r="I192" s="195">
        <f t="shared" si="323"/>
        <v>0</v>
      </c>
      <c r="J192" s="408"/>
      <c r="K192" s="195">
        <f t="shared" si="324"/>
        <v>0</v>
      </c>
      <c r="L192" s="408"/>
      <c r="M192" s="195">
        <f t="shared" si="325"/>
        <v>0</v>
      </c>
      <c r="N192" s="408"/>
      <c r="O192" s="195">
        <f t="shared" si="326"/>
        <v>0</v>
      </c>
      <c r="P192" s="408"/>
      <c r="Q192" s="195">
        <f t="shared" si="327"/>
        <v>0</v>
      </c>
      <c r="R192" s="408"/>
      <c r="S192" s="195">
        <f t="shared" si="328"/>
        <v>0</v>
      </c>
      <c r="T192" s="408"/>
      <c r="U192" s="195">
        <f t="shared" si="329"/>
        <v>0</v>
      </c>
      <c r="V192" s="408"/>
      <c r="W192" s="195">
        <f t="shared" si="330"/>
        <v>0</v>
      </c>
      <c r="X192" s="408"/>
      <c r="Y192" s="195">
        <f t="shared" si="331"/>
        <v>0</v>
      </c>
      <c r="Z192" s="408"/>
      <c r="AA192" s="195">
        <f t="shared" si="332"/>
        <v>0</v>
      </c>
      <c r="AB192" s="408"/>
      <c r="AC192" s="195">
        <f t="shared" si="333"/>
        <v>0</v>
      </c>
      <c r="AD192" s="408"/>
      <c r="AE192" s="195">
        <f t="shared" si="334"/>
        <v>0</v>
      </c>
      <c r="AF192" s="408" t="s">
        <v>309</v>
      </c>
      <c r="AG192" s="195">
        <f t="shared" si="335"/>
        <v>2</v>
      </c>
      <c r="AH192" s="408"/>
      <c r="AI192" s="195">
        <f t="shared" si="336"/>
        <v>0</v>
      </c>
      <c r="AJ192" s="408"/>
      <c r="AK192" s="195">
        <f t="shared" si="337"/>
        <v>0</v>
      </c>
      <c r="AL192" s="408" t="s">
        <v>83</v>
      </c>
      <c r="AM192" s="195">
        <f t="shared" si="338"/>
        <v>0</v>
      </c>
      <c r="AN192" s="408"/>
      <c r="AO192" s="195">
        <f t="shared" si="339"/>
        <v>0</v>
      </c>
      <c r="AP192" s="204">
        <f t="shared" si="319"/>
        <v>0</v>
      </c>
    </row>
    <row r="193" spans="1:42" x14ac:dyDescent="0.25">
      <c r="A193" s="205">
        <v>45843</v>
      </c>
      <c r="B193" s="206">
        <f t="shared" si="321"/>
        <v>45843</v>
      </c>
      <c r="C193" s="207">
        <f t="shared" si="322"/>
        <v>45843</v>
      </c>
      <c r="D193" s="271" t="s">
        <v>311</v>
      </c>
      <c r="E193" s="271" t="s">
        <v>423</v>
      </c>
      <c r="F193" s="209" t="str">
        <f>IF(NOT(ISNA(MATCH(A193,VV!$B$14:$B$26,0))),VLOOKUP(A193,VV!$B$14:$U$57,3),"n")</f>
        <v>n</v>
      </c>
      <c r="G193" s="208">
        <f>IF($F193="j",3,IF($F194="j",2,VLOOKUP(D193,VV!$T$41:$U$47,2)))</f>
        <v>3</v>
      </c>
      <c r="H193" s="408"/>
      <c r="I193" s="195">
        <f t="shared" si="323"/>
        <v>0</v>
      </c>
      <c r="J193" s="408"/>
      <c r="K193" s="195">
        <f t="shared" si="324"/>
        <v>0</v>
      </c>
      <c r="L193" s="408"/>
      <c r="M193" s="195">
        <f t="shared" si="325"/>
        <v>0</v>
      </c>
      <c r="N193" s="408"/>
      <c r="O193" s="195">
        <f t="shared" si="326"/>
        <v>0</v>
      </c>
      <c r="P193" s="408"/>
      <c r="Q193" s="195">
        <f t="shared" si="327"/>
        <v>0</v>
      </c>
      <c r="R193" s="408"/>
      <c r="S193" s="195">
        <f t="shared" si="328"/>
        <v>0</v>
      </c>
      <c r="T193" s="408"/>
      <c r="U193" s="195">
        <f t="shared" si="329"/>
        <v>0</v>
      </c>
      <c r="V193" s="408"/>
      <c r="W193" s="195">
        <f t="shared" si="330"/>
        <v>0</v>
      </c>
      <c r="X193" s="408"/>
      <c r="Y193" s="195">
        <f t="shared" si="331"/>
        <v>0</v>
      </c>
      <c r="Z193" s="408"/>
      <c r="AA193" s="195">
        <f t="shared" si="332"/>
        <v>0</v>
      </c>
      <c r="AB193" s="408"/>
      <c r="AC193" s="195">
        <f t="shared" si="333"/>
        <v>0</v>
      </c>
      <c r="AD193" s="408"/>
      <c r="AE193" s="195">
        <f t="shared" si="334"/>
        <v>0</v>
      </c>
      <c r="AF193" s="408" t="s">
        <v>309</v>
      </c>
      <c r="AG193" s="195">
        <f t="shared" si="335"/>
        <v>3</v>
      </c>
      <c r="AH193" s="408"/>
      <c r="AI193" s="195">
        <f t="shared" si="336"/>
        <v>0</v>
      </c>
      <c r="AJ193" s="408"/>
      <c r="AK193" s="195">
        <f t="shared" si="337"/>
        <v>0</v>
      </c>
      <c r="AL193" s="408" t="s">
        <v>83</v>
      </c>
      <c r="AM193" s="195">
        <f t="shared" si="338"/>
        <v>0</v>
      </c>
      <c r="AN193" s="408"/>
      <c r="AO193" s="195">
        <f t="shared" si="339"/>
        <v>0</v>
      </c>
      <c r="AP193" s="204">
        <f t="shared" si="319"/>
        <v>0</v>
      </c>
    </row>
    <row r="194" spans="1:42" x14ac:dyDescent="0.25">
      <c r="A194" s="205">
        <v>45844</v>
      </c>
      <c r="B194" s="206">
        <f t="shared" si="321"/>
        <v>45844</v>
      </c>
      <c r="C194" s="207">
        <f t="shared" si="322"/>
        <v>45844</v>
      </c>
      <c r="D194" s="271" t="s">
        <v>312</v>
      </c>
      <c r="E194" s="271" t="s">
        <v>423</v>
      </c>
      <c r="F194" s="209" t="str">
        <f>IF(NOT(ISNA(MATCH(A194,VV!$B$14:$B$26,0))),VLOOKUP(A194,VV!$B$14:$U$57,3),"n")</f>
        <v>n</v>
      </c>
      <c r="G194" s="208">
        <f>IF($F194="j",3,IF($F195="j",2,VLOOKUP(D194,VV!$T$41:$U$47,2)))</f>
        <v>2</v>
      </c>
      <c r="H194" s="408"/>
      <c r="I194" s="195">
        <f t="shared" si="323"/>
        <v>0</v>
      </c>
      <c r="J194" s="408"/>
      <c r="K194" s="195">
        <f t="shared" si="324"/>
        <v>0</v>
      </c>
      <c r="L194" s="408"/>
      <c r="M194" s="195">
        <f t="shared" si="325"/>
        <v>0</v>
      </c>
      <c r="N194" s="408"/>
      <c r="O194" s="195">
        <f t="shared" si="326"/>
        <v>0</v>
      </c>
      <c r="P194" s="408"/>
      <c r="Q194" s="195">
        <f t="shared" si="327"/>
        <v>0</v>
      </c>
      <c r="R194" s="408"/>
      <c r="S194" s="195">
        <f t="shared" si="328"/>
        <v>0</v>
      </c>
      <c r="T194" s="408"/>
      <c r="U194" s="195">
        <f t="shared" si="329"/>
        <v>0</v>
      </c>
      <c r="V194" s="408"/>
      <c r="W194" s="195">
        <f t="shared" si="330"/>
        <v>0</v>
      </c>
      <c r="X194" s="408"/>
      <c r="Y194" s="195">
        <f t="shared" si="331"/>
        <v>0</v>
      </c>
      <c r="Z194" s="408"/>
      <c r="AA194" s="195">
        <f t="shared" si="332"/>
        <v>0</v>
      </c>
      <c r="AB194" s="408"/>
      <c r="AC194" s="195">
        <f t="shared" si="333"/>
        <v>0</v>
      </c>
      <c r="AD194" s="408"/>
      <c r="AE194" s="195">
        <f t="shared" si="334"/>
        <v>0</v>
      </c>
      <c r="AF194" s="408" t="s">
        <v>309</v>
      </c>
      <c r="AG194" s="195">
        <f t="shared" si="335"/>
        <v>2</v>
      </c>
      <c r="AH194" s="408"/>
      <c r="AI194" s="195">
        <f t="shared" si="336"/>
        <v>0</v>
      </c>
      <c r="AJ194" s="408"/>
      <c r="AK194" s="195">
        <f t="shared" si="337"/>
        <v>0</v>
      </c>
      <c r="AL194" s="408" t="s">
        <v>83</v>
      </c>
      <c r="AM194" s="195">
        <f t="shared" si="338"/>
        <v>0</v>
      </c>
      <c r="AN194" s="408"/>
      <c r="AO194" s="195">
        <f t="shared" si="339"/>
        <v>0</v>
      </c>
      <c r="AP194" s="204">
        <f t="shared" si="319"/>
        <v>0</v>
      </c>
    </row>
    <row r="195" spans="1:42" x14ac:dyDescent="0.25">
      <c r="A195" s="205">
        <v>45845</v>
      </c>
      <c r="B195" s="206">
        <f t="shared" si="321"/>
        <v>45845</v>
      </c>
      <c r="C195" s="207">
        <f t="shared" si="322"/>
        <v>45845</v>
      </c>
      <c r="D195" s="271" t="s">
        <v>293</v>
      </c>
      <c r="E195" s="271" t="s">
        <v>423</v>
      </c>
      <c r="F195" s="209" t="str">
        <f>IF(NOT(ISNA(MATCH(A195,VV!$B$14:$B$26,0))),VLOOKUP(A195,VV!$B$14:$U$57,3),"n")</f>
        <v>n</v>
      </c>
      <c r="G195" s="208">
        <f>IF($F195="j",3,IF($F196="j",2,VLOOKUP(D195,VV!$T$41:$U$47,2)))</f>
        <v>1</v>
      </c>
      <c r="H195" s="408"/>
      <c r="I195" s="195">
        <f t="shared" si="323"/>
        <v>0</v>
      </c>
      <c r="J195" s="408"/>
      <c r="K195" s="195">
        <f t="shared" si="324"/>
        <v>0</v>
      </c>
      <c r="L195" s="408"/>
      <c r="M195" s="195">
        <f t="shared" si="325"/>
        <v>0</v>
      </c>
      <c r="N195" s="408"/>
      <c r="O195" s="195">
        <f t="shared" si="326"/>
        <v>0</v>
      </c>
      <c r="P195" s="408"/>
      <c r="Q195" s="195">
        <f t="shared" si="327"/>
        <v>0</v>
      </c>
      <c r="R195" s="408"/>
      <c r="S195" s="195">
        <f t="shared" si="328"/>
        <v>0</v>
      </c>
      <c r="T195" s="408"/>
      <c r="U195" s="195">
        <f t="shared" si="329"/>
        <v>0</v>
      </c>
      <c r="V195" s="408"/>
      <c r="W195" s="195">
        <f t="shared" si="330"/>
        <v>0</v>
      </c>
      <c r="X195" s="408"/>
      <c r="Y195" s="195">
        <f t="shared" si="331"/>
        <v>0</v>
      </c>
      <c r="Z195" s="408"/>
      <c r="AA195" s="195">
        <f t="shared" si="332"/>
        <v>0</v>
      </c>
      <c r="AB195" s="408"/>
      <c r="AC195" s="195">
        <f t="shared" si="333"/>
        <v>0</v>
      </c>
      <c r="AD195" s="408"/>
      <c r="AE195" s="195">
        <f t="shared" si="334"/>
        <v>0</v>
      </c>
      <c r="AF195" s="408"/>
      <c r="AG195" s="195">
        <f t="shared" si="335"/>
        <v>0</v>
      </c>
      <c r="AH195" s="408" t="s">
        <v>309</v>
      </c>
      <c r="AI195" s="195">
        <f t="shared" si="336"/>
        <v>1</v>
      </c>
      <c r="AJ195" s="408"/>
      <c r="AK195" s="195">
        <f t="shared" si="337"/>
        <v>0</v>
      </c>
      <c r="AL195" s="408" t="s">
        <v>83</v>
      </c>
      <c r="AM195" s="195">
        <f t="shared" si="338"/>
        <v>0</v>
      </c>
      <c r="AN195" s="408"/>
      <c r="AO195" s="195">
        <f t="shared" si="339"/>
        <v>0</v>
      </c>
      <c r="AP195" s="204">
        <f t="shared" si="319"/>
        <v>0</v>
      </c>
    </row>
    <row r="196" spans="1:42" x14ac:dyDescent="0.25">
      <c r="A196" s="205">
        <v>45846</v>
      </c>
      <c r="B196" s="206">
        <f t="shared" si="321"/>
        <v>45846</v>
      </c>
      <c r="C196" s="207">
        <f t="shared" si="322"/>
        <v>45846</v>
      </c>
      <c r="D196" s="271" t="s">
        <v>294</v>
      </c>
      <c r="E196" s="271" t="s">
        <v>423</v>
      </c>
      <c r="F196" s="209" t="str">
        <f>IF(NOT(ISNA(MATCH(A196,VV!$B$14:$B$26,0))),VLOOKUP(A196,VV!$B$14:$U$57,3),"n")</f>
        <v>n</v>
      </c>
      <c r="G196" s="208">
        <f>IF($F196="j",3,IF($F197="j",2,VLOOKUP(D196,VV!$T$41:$U$47,2)))</f>
        <v>1</v>
      </c>
      <c r="H196" s="408"/>
      <c r="I196" s="195">
        <f t="shared" si="323"/>
        <v>0</v>
      </c>
      <c r="J196" s="408"/>
      <c r="K196" s="195">
        <f t="shared" si="324"/>
        <v>0</v>
      </c>
      <c r="L196" s="408"/>
      <c r="M196" s="195">
        <f t="shared" si="325"/>
        <v>0</v>
      </c>
      <c r="N196" s="408"/>
      <c r="O196" s="195">
        <f t="shared" si="326"/>
        <v>0</v>
      </c>
      <c r="P196" s="408"/>
      <c r="Q196" s="195">
        <f t="shared" si="327"/>
        <v>0</v>
      </c>
      <c r="R196" s="408"/>
      <c r="S196" s="195">
        <f t="shared" si="328"/>
        <v>0</v>
      </c>
      <c r="T196" s="408"/>
      <c r="U196" s="195">
        <f t="shared" si="329"/>
        <v>0</v>
      </c>
      <c r="V196" s="408"/>
      <c r="W196" s="195">
        <f t="shared" si="330"/>
        <v>0</v>
      </c>
      <c r="X196" s="408"/>
      <c r="Y196" s="195">
        <f t="shared" si="331"/>
        <v>0</v>
      </c>
      <c r="Z196" s="408"/>
      <c r="AA196" s="195">
        <f t="shared" si="332"/>
        <v>0</v>
      </c>
      <c r="AB196" s="408"/>
      <c r="AC196" s="195">
        <f t="shared" si="333"/>
        <v>0</v>
      </c>
      <c r="AD196" s="408"/>
      <c r="AE196" s="195">
        <f t="shared" si="334"/>
        <v>0</v>
      </c>
      <c r="AF196" s="408"/>
      <c r="AG196" s="195">
        <f t="shared" si="335"/>
        <v>0</v>
      </c>
      <c r="AH196" s="408" t="s">
        <v>309</v>
      </c>
      <c r="AI196" s="195">
        <f t="shared" si="336"/>
        <v>1</v>
      </c>
      <c r="AJ196" s="408"/>
      <c r="AK196" s="195">
        <f t="shared" si="337"/>
        <v>0</v>
      </c>
      <c r="AL196" s="408" t="s">
        <v>83</v>
      </c>
      <c r="AM196" s="195">
        <f t="shared" si="338"/>
        <v>0</v>
      </c>
      <c r="AN196" s="408"/>
      <c r="AO196" s="195">
        <f t="shared" si="339"/>
        <v>0</v>
      </c>
      <c r="AP196" s="204">
        <f t="shared" si="319"/>
        <v>0</v>
      </c>
    </row>
    <row r="197" spans="1:42" x14ac:dyDescent="0.25">
      <c r="A197" s="205">
        <v>45847</v>
      </c>
      <c r="B197" s="206">
        <f t="shared" si="321"/>
        <v>45847</v>
      </c>
      <c r="C197" s="207">
        <f t="shared" si="322"/>
        <v>45847</v>
      </c>
      <c r="D197" s="271" t="s">
        <v>295</v>
      </c>
      <c r="E197" s="271" t="s">
        <v>423</v>
      </c>
      <c r="F197" s="209" t="str">
        <f>IF(NOT(ISNA(MATCH(A197,VV!$B$14:$B$26,0))),VLOOKUP(A197,VV!$B$14:$U$57,3),"n")</f>
        <v>n</v>
      </c>
      <c r="G197" s="208">
        <f>IF($F197="j",3,IF($F198="j",2,VLOOKUP(D197,VV!$T$41:$U$47,2)))</f>
        <v>1</v>
      </c>
      <c r="H197" s="408"/>
      <c r="I197" s="195">
        <f t="shared" si="323"/>
        <v>0</v>
      </c>
      <c r="J197" s="408"/>
      <c r="K197" s="195">
        <f t="shared" si="324"/>
        <v>0</v>
      </c>
      <c r="L197" s="408"/>
      <c r="M197" s="195">
        <f t="shared" si="325"/>
        <v>0</v>
      </c>
      <c r="N197" s="408" t="s">
        <v>309</v>
      </c>
      <c r="O197" s="195">
        <f t="shared" si="326"/>
        <v>1</v>
      </c>
      <c r="Q197" s="195">
        <f t="shared" si="327"/>
        <v>0</v>
      </c>
      <c r="R197" s="408"/>
      <c r="S197" s="195">
        <f t="shared" si="328"/>
        <v>0</v>
      </c>
      <c r="T197" s="408"/>
      <c r="U197" s="195">
        <f t="shared" si="329"/>
        <v>0</v>
      </c>
      <c r="V197" s="408"/>
      <c r="W197" s="195">
        <f t="shared" si="330"/>
        <v>0</v>
      </c>
      <c r="X197" s="408"/>
      <c r="Y197" s="195">
        <f t="shared" si="331"/>
        <v>0</v>
      </c>
      <c r="Z197" s="408"/>
      <c r="AA197" s="195">
        <f t="shared" si="332"/>
        <v>0</v>
      </c>
      <c r="AB197" s="408"/>
      <c r="AC197" s="195">
        <f t="shared" si="333"/>
        <v>0</v>
      </c>
      <c r="AD197" s="408"/>
      <c r="AE197" s="195">
        <f t="shared" si="334"/>
        <v>0</v>
      </c>
      <c r="AF197" s="408"/>
      <c r="AG197" s="195">
        <f t="shared" si="335"/>
        <v>0</v>
      </c>
      <c r="AH197" s="408"/>
      <c r="AI197" s="195">
        <f t="shared" si="336"/>
        <v>0</v>
      </c>
      <c r="AJ197" s="408"/>
      <c r="AK197" s="195">
        <f t="shared" si="337"/>
        <v>0</v>
      </c>
      <c r="AL197" s="408" t="s">
        <v>83</v>
      </c>
      <c r="AM197" s="195">
        <f t="shared" si="338"/>
        <v>0</v>
      </c>
      <c r="AN197" s="408"/>
      <c r="AO197" s="195">
        <f t="shared" si="339"/>
        <v>0</v>
      </c>
      <c r="AP197" s="204">
        <f t="shared" si="319"/>
        <v>0</v>
      </c>
    </row>
    <row r="198" spans="1:42" x14ac:dyDescent="0.25">
      <c r="A198" s="205">
        <v>45848</v>
      </c>
      <c r="B198" s="206">
        <f t="shared" si="321"/>
        <v>45848</v>
      </c>
      <c r="C198" s="207">
        <f t="shared" si="322"/>
        <v>45848</v>
      </c>
      <c r="D198" s="271" t="s">
        <v>296</v>
      </c>
      <c r="E198" s="271" t="s">
        <v>423</v>
      </c>
      <c r="F198" s="209" t="str">
        <f>IF(NOT(ISNA(MATCH(A198,VV!$B$14:$B$26,0))),VLOOKUP(A198,VV!$B$14:$U$57,3),"n")</f>
        <v>n</v>
      </c>
      <c r="G198" s="208">
        <f>IF($F198="j",3,IF($F199="j",2,VLOOKUP(D198,VV!$T$41:$U$47,2)))</f>
        <v>1</v>
      </c>
      <c r="H198" s="408"/>
      <c r="I198" s="195">
        <f t="shared" si="323"/>
        <v>0</v>
      </c>
      <c r="J198" s="408"/>
      <c r="K198" s="195">
        <f t="shared" si="324"/>
        <v>0</v>
      </c>
      <c r="L198" s="408"/>
      <c r="M198" s="195">
        <f t="shared" si="325"/>
        <v>0</v>
      </c>
      <c r="N198" s="408"/>
      <c r="O198" s="195">
        <f t="shared" si="326"/>
        <v>0</v>
      </c>
      <c r="P198" s="408" t="s">
        <v>309</v>
      </c>
      <c r="Q198" s="195">
        <f t="shared" si="327"/>
        <v>1</v>
      </c>
      <c r="R198" s="408"/>
      <c r="S198" s="195">
        <f t="shared" si="328"/>
        <v>0</v>
      </c>
      <c r="T198" s="408" t="s">
        <v>764</v>
      </c>
      <c r="U198" s="195">
        <f t="shared" si="329"/>
        <v>0</v>
      </c>
      <c r="V198" s="408"/>
      <c r="W198" s="195">
        <f t="shared" si="330"/>
        <v>0</v>
      </c>
      <c r="X198" s="408"/>
      <c r="Y198" s="195">
        <f t="shared" si="331"/>
        <v>0</v>
      </c>
      <c r="Z198" s="408"/>
      <c r="AA198" s="195">
        <f t="shared" si="332"/>
        <v>0</v>
      </c>
      <c r="AB198" s="408"/>
      <c r="AC198" s="195">
        <f t="shared" si="333"/>
        <v>0</v>
      </c>
      <c r="AD198" s="408"/>
      <c r="AE198" s="195">
        <f t="shared" si="334"/>
        <v>0</v>
      </c>
      <c r="AF198" s="408"/>
      <c r="AG198" s="195">
        <f t="shared" si="335"/>
        <v>0</v>
      </c>
      <c r="AH198" s="408"/>
      <c r="AI198" s="195">
        <f t="shared" si="336"/>
        <v>0</v>
      </c>
      <c r="AJ198" s="408"/>
      <c r="AK198" s="195">
        <f t="shared" si="337"/>
        <v>0</v>
      </c>
      <c r="AL198" s="408" t="s">
        <v>83</v>
      </c>
      <c r="AM198" s="195">
        <f t="shared" si="338"/>
        <v>0</v>
      </c>
      <c r="AN198" s="408"/>
      <c r="AO198" s="195">
        <f t="shared" si="339"/>
        <v>0</v>
      </c>
      <c r="AP198" s="204">
        <f t="shared" si="319"/>
        <v>0</v>
      </c>
    </row>
    <row r="199" spans="1:42" ht="14.25" customHeight="1" x14ac:dyDescent="0.25">
      <c r="A199" s="205">
        <v>45849</v>
      </c>
      <c r="B199" s="206">
        <f t="shared" si="321"/>
        <v>45849</v>
      </c>
      <c r="C199" s="207">
        <f t="shared" si="322"/>
        <v>45849</v>
      </c>
      <c r="D199" s="271" t="s">
        <v>297</v>
      </c>
      <c r="E199" s="271" t="s">
        <v>423</v>
      </c>
      <c r="F199" s="209" t="str">
        <f>IF(NOT(ISNA(MATCH(A199,VV!$B$14:$B$26,0))),VLOOKUP(A199,VV!$B$14:$U$57,3),"n")</f>
        <v>n</v>
      </c>
      <c r="G199" s="208">
        <f>IF($F199="j",3,IF($F200="j",2,VLOOKUP(D199,VV!$T$41:$U$47,2)))</f>
        <v>2</v>
      </c>
      <c r="H199" s="408"/>
      <c r="I199" s="195">
        <f t="shared" si="323"/>
        <v>0</v>
      </c>
      <c r="J199" s="408"/>
      <c r="K199" s="195">
        <f t="shared" si="324"/>
        <v>0</v>
      </c>
      <c r="L199" s="408"/>
      <c r="M199" s="195">
        <f t="shared" si="325"/>
        <v>0</v>
      </c>
      <c r="N199" s="408"/>
      <c r="O199" s="195">
        <f t="shared" si="326"/>
        <v>0</v>
      </c>
      <c r="P199" s="408"/>
      <c r="Q199" s="195">
        <f t="shared" si="327"/>
        <v>0</v>
      </c>
      <c r="R199" s="408"/>
      <c r="S199" s="195">
        <f t="shared" si="328"/>
        <v>0</v>
      </c>
      <c r="T199" s="408" t="s">
        <v>764</v>
      </c>
      <c r="U199" s="195">
        <f t="shared" si="329"/>
        <v>0</v>
      </c>
      <c r="V199" s="408"/>
      <c r="W199" s="195">
        <f t="shared" si="330"/>
        <v>0</v>
      </c>
      <c r="X199" s="408"/>
      <c r="Y199" s="195">
        <f t="shared" si="331"/>
        <v>0</v>
      </c>
      <c r="Z199" s="408"/>
      <c r="AA199" s="195">
        <f t="shared" si="332"/>
        <v>0</v>
      </c>
      <c r="AB199" s="408"/>
      <c r="AC199" s="195">
        <f t="shared" si="333"/>
        <v>0</v>
      </c>
      <c r="AD199" s="408"/>
      <c r="AE199" s="195">
        <f t="shared" si="334"/>
        <v>0</v>
      </c>
      <c r="AF199" s="408" t="s">
        <v>309</v>
      </c>
      <c r="AG199" s="195">
        <f t="shared" si="335"/>
        <v>2</v>
      </c>
      <c r="AH199" s="408"/>
      <c r="AI199" s="195">
        <f t="shared" si="336"/>
        <v>0</v>
      </c>
      <c r="AJ199" s="408"/>
      <c r="AK199" s="195">
        <f t="shared" si="337"/>
        <v>0</v>
      </c>
      <c r="AL199" s="408" t="s">
        <v>83</v>
      </c>
      <c r="AM199" s="195">
        <f t="shared" si="338"/>
        <v>0</v>
      </c>
      <c r="AN199" s="408"/>
      <c r="AO199" s="195">
        <f t="shared" si="339"/>
        <v>0</v>
      </c>
      <c r="AP199" s="204">
        <f t="shared" si="319"/>
        <v>0</v>
      </c>
    </row>
    <row r="200" spans="1:42" x14ac:dyDescent="0.25">
      <c r="A200" s="205">
        <v>45850</v>
      </c>
      <c r="B200" s="206">
        <f t="shared" si="321"/>
        <v>45850</v>
      </c>
      <c r="C200" s="207">
        <f t="shared" si="322"/>
        <v>45850</v>
      </c>
      <c r="D200" s="271" t="s">
        <v>311</v>
      </c>
      <c r="E200" s="271" t="s">
        <v>423</v>
      </c>
      <c r="F200" s="209" t="str">
        <f>IF(NOT(ISNA(MATCH(A200,VV!$B$14:$B$26,0))),VLOOKUP(A200,VV!$B$14:$U$57,3),"n")</f>
        <v>n</v>
      </c>
      <c r="G200" s="208">
        <f>IF($F200="j",3,IF($F201="j",2,VLOOKUP(D200,VV!$T$41:$U$47,2)))</f>
        <v>3</v>
      </c>
      <c r="H200" s="408"/>
      <c r="I200" s="195">
        <f t="shared" si="323"/>
        <v>0</v>
      </c>
      <c r="J200" s="408"/>
      <c r="K200" s="195">
        <f t="shared" si="324"/>
        <v>0</v>
      </c>
      <c r="L200" s="408"/>
      <c r="M200" s="195">
        <f t="shared" si="325"/>
        <v>0</v>
      </c>
      <c r="N200" s="408"/>
      <c r="O200" s="195">
        <f t="shared" si="326"/>
        <v>0</v>
      </c>
      <c r="P200" s="408"/>
      <c r="Q200" s="195">
        <f t="shared" si="327"/>
        <v>0</v>
      </c>
      <c r="R200" s="408"/>
      <c r="S200" s="195">
        <f t="shared" si="328"/>
        <v>0</v>
      </c>
      <c r="T200" s="408" t="s">
        <v>764</v>
      </c>
      <c r="U200" s="195">
        <f t="shared" si="329"/>
        <v>0</v>
      </c>
      <c r="V200" s="408"/>
      <c r="W200" s="195">
        <f t="shared" si="330"/>
        <v>0</v>
      </c>
      <c r="X200" s="408"/>
      <c r="Y200" s="195">
        <f t="shared" si="331"/>
        <v>0</v>
      </c>
      <c r="Z200" s="408"/>
      <c r="AA200" s="195">
        <f t="shared" si="332"/>
        <v>0</v>
      </c>
      <c r="AB200" s="408"/>
      <c r="AC200" s="195">
        <f t="shared" si="333"/>
        <v>0</v>
      </c>
      <c r="AD200" s="408"/>
      <c r="AE200" s="195">
        <f t="shared" si="334"/>
        <v>0</v>
      </c>
      <c r="AF200" s="408" t="s">
        <v>309</v>
      </c>
      <c r="AG200" s="195">
        <f t="shared" si="335"/>
        <v>3</v>
      </c>
      <c r="AH200" s="408"/>
      <c r="AI200" s="195">
        <f t="shared" si="336"/>
        <v>0</v>
      </c>
      <c r="AJ200" s="408"/>
      <c r="AK200" s="195">
        <f t="shared" si="337"/>
        <v>0</v>
      </c>
      <c r="AL200" s="408" t="s">
        <v>83</v>
      </c>
      <c r="AM200" s="195">
        <f t="shared" si="338"/>
        <v>0</v>
      </c>
      <c r="AN200" s="408"/>
      <c r="AO200" s="195">
        <f t="shared" si="339"/>
        <v>0</v>
      </c>
      <c r="AP200" s="204">
        <f t="shared" ref="AP200:AP263" si="340">G200-K200-M200-O200-Q200-S200-U200-W200-Y200-AA200-AC200-AE200-AG200-AI200-AK200-AM200-AO200</f>
        <v>0</v>
      </c>
    </row>
    <row r="201" spans="1:42" x14ac:dyDescent="0.25">
      <c r="A201" s="205">
        <v>45851</v>
      </c>
      <c r="B201" s="206">
        <f t="shared" si="321"/>
        <v>45851</v>
      </c>
      <c r="C201" s="207">
        <f t="shared" si="322"/>
        <v>45851</v>
      </c>
      <c r="D201" s="271" t="s">
        <v>312</v>
      </c>
      <c r="E201" s="271" t="s">
        <v>423</v>
      </c>
      <c r="F201" s="209" t="str">
        <f>IF(NOT(ISNA(MATCH(A201,VV!$B$14:$B$26,0))),VLOOKUP(A201,VV!$B$14:$U$57,3),"n")</f>
        <v>n</v>
      </c>
      <c r="G201" s="208">
        <f>IF($F201="j",3,IF($F202="j",2,VLOOKUP(D201,VV!$T$41:$U$47,2)))</f>
        <v>2</v>
      </c>
      <c r="H201" s="408"/>
      <c r="I201" s="195">
        <f t="shared" si="323"/>
        <v>0</v>
      </c>
      <c r="J201" s="408"/>
      <c r="K201" s="195">
        <f t="shared" si="324"/>
        <v>0</v>
      </c>
      <c r="L201" s="408"/>
      <c r="M201" s="195">
        <f t="shared" si="325"/>
        <v>0</v>
      </c>
      <c r="N201" s="408"/>
      <c r="O201" s="195">
        <f t="shared" si="326"/>
        <v>0</v>
      </c>
      <c r="P201" s="408"/>
      <c r="Q201" s="195">
        <f t="shared" si="327"/>
        <v>0</v>
      </c>
      <c r="R201" s="408"/>
      <c r="S201" s="195">
        <f t="shared" si="328"/>
        <v>0</v>
      </c>
      <c r="T201" s="408" t="s">
        <v>764</v>
      </c>
      <c r="U201" s="195">
        <f t="shared" si="329"/>
        <v>0</v>
      </c>
      <c r="V201" s="408"/>
      <c r="W201" s="195">
        <f t="shared" si="330"/>
        <v>0</v>
      </c>
      <c r="X201" s="408"/>
      <c r="Y201" s="195">
        <f t="shared" si="331"/>
        <v>0</v>
      </c>
      <c r="Z201" s="408"/>
      <c r="AA201" s="195">
        <f t="shared" si="332"/>
        <v>0</v>
      </c>
      <c r="AB201" s="408"/>
      <c r="AC201" s="195">
        <f t="shared" si="333"/>
        <v>0</v>
      </c>
      <c r="AD201" s="408"/>
      <c r="AE201" s="195">
        <f t="shared" si="334"/>
        <v>0</v>
      </c>
      <c r="AF201" s="408" t="s">
        <v>309</v>
      </c>
      <c r="AG201" s="195">
        <f t="shared" si="335"/>
        <v>2</v>
      </c>
      <c r="AH201" s="408"/>
      <c r="AI201" s="195">
        <f t="shared" si="336"/>
        <v>0</v>
      </c>
      <c r="AJ201" s="408"/>
      <c r="AK201" s="195">
        <f t="shared" si="337"/>
        <v>0</v>
      </c>
      <c r="AL201" s="408" t="s">
        <v>83</v>
      </c>
      <c r="AM201" s="195">
        <f t="shared" si="338"/>
        <v>0</v>
      </c>
      <c r="AN201" s="408"/>
      <c r="AO201" s="195">
        <f t="shared" si="339"/>
        <v>0</v>
      </c>
      <c r="AP201" s="204">
        <f t="shared" si="340"/>
        <v>0</v>
      </c>
    </row>
    <row r="202" spans="1:42" x14ac:dyDescent="0.25">
      <c r="A202" s="205">
        <v>45852</v>
      </c>
      <c r="B202" s="206">
        <f t="shared" si="321"/>
        <v>45852</v>
      </c>
      <c r="C202" s="207">
        <f t="shared" si="322"/>
        <v>45852</v>
      </c>
      <c r="D202" s="271" t="s">
        <v>293</v>
      </c>
      <c r="E202" s="271" t="s">
        <v>423</v>
      </c>
      <c r="F202" s="209" t="str">
        <f>IF(NOT(ISNA(MATCH(A202,VV!$B$14:$B$26,0))),VLOOKUP(A202,VV!$B$14:$U$57,3),"n")</f>
        <v>n</v>
      </c>
      <c r="G202" s="208">
        <f>IF($F202="j",3,IF($F203="j",2,VLOOKUP(D202,VV!$T$41:$U$47,2)))</f>
        <v>1</v>
      </c>
      <c r="H202" s="408"/>
      <c r="I202" s="195">
        <f t="shared" si="323"/>
        <v>0</v>
      </c>
      <c r="J202" s="408"/>
      <c r="K202" s="195">
        <f t="shared" si="324"/>
        <v>0</v>
      </c>
      <c r="L202" s="408"/>
      <c r="M202" s="195">
        <f t="shared" si="325"/>
        <v>0</v>
      </c>
      <c r="N202" s="408"/>
      <c r="O202" s="195">
        <f t="shared" si="326"/>
        <v>0</v>
      </c>
      <c r="P202" s="408"/>
      <c r="Q202" s="195">
        <f t="shared" si="327"/>
        <v>0</v>
      </c>
      <c r="R202" s="408"/>
      <c r="S202" s="195">
        <f t="shared" si="328"/>
        <v>0</v>
      </c>
      <c r="T202" s="408"/>
      <c r="U202" s="195">
        <f t="shared" si="329"/>
        <v>0</v>
      </c>
      <c r="V202" s="408"/>
      <c r="W202" s="195">
        <f t="shared" si="330"/>
        <v>0</v>
      </c>
      <c r="X202" s="408"/>
      <c r="Y202" s="195">
        <f t="shared" si="331"/>
        <v>0</v>
      </c>
      <c r="Z202" s="408"/>
      <c r="AA202" s="195">
        <f t="shared" si="332"/>
        <v>0</v>
      </c>
      <c r="AB202" s="408"/>
      <c r="AC202" s="195">
        <f t="shared" si="333"/>
        <v>0</v>
      </c>
      <c r="AD202" s="408"/>
      <c r="AE202" s="195">
        <f t="shared" si="334"/>
        <v>0</v>
      </c>
      <c r="AF202" s="408"/>
      <c r="AG202" s="195">
        <f t="shared" si="335"/>
        <v>0</v>
      </c>
      <c r="AH202" s="408" t="s">
        <v>309</v>
      </c>
      <c r="AI202" s="195">
        <f t="shared" si="336"/>
        <v>1</v>
      </c>
      <c r="AJ202" s="408"/>
      <c r="AK202" s="195">
        <f t="shared" si="337"/>
        <v>0</v>
      </c>
      <c r="AL202" s="408" t="s">
        <v>83</v>
      </c>
      <c r="AM202" s="195">
        <f t="shared" si="338"/>
        <v>0</v>
      </c>
      <c r="AN202" s="408"/>
      <c r="AO202" s="195">
        <f t="shared" si="339"/>
        <v>0</v>
      </c>
      <c r="AP202" s="204">
        <f t="shared" si="340"/>
        <v>0</v>
      </c>
    </row>
    <row r="203" spans="1:42" x14ac:dyDescent="0.25">
      <c r="A203" s="205">
        <v>45853</v>
      </c>
      <c r="B203" s="206">
        <f t="shared" si="321"/>
        <v>45853</v>
      </c>
      <c r="C203" s="207">
        <f t="shared" si="322"/>
        <v>45853</v>
      </c>
      <c r="D203" s="271" t="s">
        <v>294</v>
      </c>
      <c r="E203" s="271" t="s">
        <v>423</v>
      </c>
      <c r="F203" s="209" t="str">
        <f>IF(NOT(ISNA(MATCH(A203,VV!$B$14:$B$26,0))),VLOOKUP(A203,VV!$B$14:$U$57,3),"n")</f>
        <v>n</v>
      </c>
      <c r="G203" s="208">
        <f>IF($F203="j",3,IF($F204="j",2,VLOOKUP(D203,VV!$T$41:$U$47,2)))</f>
        <v>1</v>
      </c>
      <c r="H203" s="408"/>
      <c r="I203" s="195">
        <f t="shared" si="323"/>
        <v>0</v>
      </c>
      <c r="J203" s="408"/>
      <c r="K203" s="195">
        <f t="shared" si="324"/>
        <v>0</v>
      </c>
      <c r="L203" s="408"/>
      <c r="M203" s="195">
        <f t="shared" si="325"/>
        <v>0</v>
      </c>
      <c r="N203" s="408"/>
      <c r="O203" s="195">
        <f t="shared" si="326"/>
        <v>0</v>
      </c>
      <c r="P203" s="408"/>
      <c r="Q203" s="195">
        <f t="shared" si="327"/>
        <v>0</v>
      </c>
      <c r="R203" s="408"/>
      <c r="S203" s="195">
        <f t="shared" si="328"/>
        <v>0</v>
      </c>
      <c r="T203" s="408"/>
      <c r="U203" s="195">
        <f t="shared" si="329"/>
        <v>0</v>
      </c>
      <c r="V203" s="408"/>
      <c r="W203" s="195">
        <f t="shared" si="330"/>
        <v>0</v>
      </c>
      <c r="X203" s="408"/>
      <c r="Y203" s="195">
        <f t="shared" si="331"/>
        <v>0</v>
      </c>
      <c r="Z203" s="408"/>
      <c r="AA203" s="195">
        <f t="shared" si="332"/>
        <v>0</v>
      </c>
      <c r="AB203" s="408"/>
      <c r="AC203" s="195">
        <f t="shared" si="333"/>
        <v>0</v>
      </c>
      <c r="AD203" s="408"/>
      <c r="AE203" s="195">
        <f t="shared" si="334"/>
        <v>0</v>
      </c>
      <c r="AF203" s="408"/>
      <c r="AG203" s="195">
        <f t="shared" si="335"/>
        <v>0</v>
      </c>
      <c r="AH203" s="408" t="s">
        <v>309</v>
      </c>
      <c r="AI203" s="195">
        <f t="shared" si="336"/>
        <v>1</v>
      </c>
      <c r="AJ203" s="408"/>
      <c r="AK203" s="195">
        <f t="shared" si="337"/>
        <v>0</v>
      </c>
      <c r="AL203" s="408" t="s">
        <v>83</v>
      </c>
      <c r="AM203" s="195">
        <f t="shared" si="338"/>
        <v>0</v>
      </c>
      <c r="AN203" s="408"/>
      <c r="AO203" s="195">
        <f t="shared" si="339"/>
        <v>0</v>
      </c>
      <c r="AP203" s="204">
        <f t="shared" si="340"/>
        <v>0</v>
      </c>
    </row>
    <row r="204" spans="1:42" x14ac:dyDescent="0.25">
      <c r="A204" s="205">
        <v>45854</v>
      </c>
      <c r="B204" s="206">
        <f t="shared" si="321"/>
        <v>45854</v>
      </c>
      <c r="C204" s="207">
        <f t="shared" si="322"/>
        <v>45854</v>
      </c>
      <c r="D204" s="271" t="s">
        <v>295</v>
      </c>
      <c r="E204" s="271" t="s">
        <v>423</v>
      </c>
      <c r="F204" s="209" t="str">
        <f>IF(NOT(ISNA(MATCH(A204,VV!$B$14:$B$26,0))),VLOOKUP(A204,VV!$B$14:$U$57,3),"n")</f>
        <v>n</v>
      </c>
      <c r="G204" s="208">
        <f>IF($F204="j",3,IF($F205="j",2,VLOOKUP(D204,VV!$T$41:$U$47,2)))</f>
        <v>1</v>
      </c>
      <c r="H204" s="408"/>
      <c r="I204" s="195">
        <f t="shared" si="323"/>
        <v>0</v>
      </c>
      <c r="J204" s="408" t="s">
        <v>309</v>
      </c>
      <c r="K204" s="195">
        <f t="shared" si="324"/>
        <v>1</v>
      </c>
      <c r="L204" s="408"/>
      <c r="M204" s="195">
        <f t="shared" si="325"/>
        <v>0</v>
      </c>
      <c r="N204" s="408"/>
      <c r="O204" s="195">
        <f t="shared" si="326"/>
        <v>0</v>
      </c>
      <c r="P204" s="408"/>
      <c r="Q204" s="195">
        <f t="shared" si="327"/>
        <v>0</v>
      </c>
      <c r="R204" s="408"/>
      <c r="S204" s="195">
        <f t="shared" si="328"/>
        <v>0</v>
      </c>
      <c r="T204" s="408" t="s">
        <v>764</v>
      </c>
      <c r="U204" s="195">
        <f t="shared" si="329"/>
        <v>0</v>
      </c>
      <c r="V204" s="408"/>
      <c r="W204" s="195">
        <f t="shared" si="330"/>
        <v>0</v>
      </c>
      <c r="X204" s="408"/>
      <c r="Y204" s="195">
        <f t="shared" si="331"/>
        <v>0</v>
      </c>
      <c r="Z204" s="408"/>
      <c r="AA204" s="195">
        <f t="shared" si="332"/>
        <v>0</v>
      </c>
      <c r="AB204" s="408"/>
      <c r="AC204" s="195">
        <f t="shared" si="333"/>
        <v>0</v>
      </c>
      <c r="AD204" s="408"/>
      <c r="AE204" s="195">
        <f t="shared" si="334"/>
        <v>0</v>
      </c>
      <c r="AF204" s="408"/>
      <c r="AG204" s="195">
        <f t="shared" si="335"/>
        <v>0</v>
      </c>
      <c r="AH204" s="408"/>
      <c r="AI204" s="195">
        <f t="shared" si="336"/>
        <v>0</v>
      </c>
      <c r="AJ204" s="408"/>
      <c r="AK204" s="195">
        <f t="shared" si="337"/>
        <v>0</v>
      </c>
      <c r="AL204" s="408" t="s">
        <v>83</v>
      </c>
      <c r="AM204" s="195">
        <f t="shared" si="338"/>
        <v>0</v>
      </c>
      <c r="AN204" s="408"/>
      <c r="AO204" s="195">
        <f t="shared" si="339"/>
        <v>0</v>
      </c>
      <c r="AP204" s="204">
        <f t="shared" si="340"/>
        <v>0</v>
      </c>
    </row>
    <row r="205" spans="1:42" x14ac:dyDescent="0.25">
      <c r="A205" s="205">
        <v>45855</v>
      </c>
      <c r="B205" s="206">
        <f t="shared" si="321"/>
        <v>45855</v>
      </c>
      <c r="C205" s="207">
        <f t="shared" si="322"/>
        <v>45855</v>
      </c>
      <c r="D205" s="271" t="s">
        <v>296</v>
      </c>
      <c r="E205" s="271" t="s">
        <v>423</v>
      </c>
      <c r="F205" s="209" t="str">
        <f>IF(NOT(ISNA(MATCH(A205,VV!$B$14:$B$26,0))),VLOOKUP(A205,VV!$B$14:$U$57,3),"n")</f>
        <v>n</v>
      </c>
      <c r="G205" s="208">
        <f>IF($F205="j",3,IF($F206="j",2,VLOOKUP(D205,VV!$T$41:$U$47,2)))</f>
        <v>1</v>
      </c>
      <c r="H205" s="408"/>
      <c r="I205" s="195">
        <f t="shared" si="323"/>
        <v>0</v>
      </c>
      <c r="J205" s="408"/>
      <c r="K205" s="195">
        <f t="shared" si="324"/>
        <v>0</v>
      </c>
      <c r="L205" s="408"/>
      <c r="M205" s="195">
        <f t="shared" si="325"/>
        <v>0</v>
      </c>
      <c r="N205" s="408"/>
      <c r="O205" s="195">
        <f t="shared" si="326"/>
        <v>0</v>
      </c>
      <c r="P205" s="408" t="s">
        <v>309</v>
      </c>
      <c r="Q205" s="195">
        <f t="shared" si="327"/>
        <v>1</v>
      </c>
      <c r="R205" s="408"/>
      <c r="S205" s="195">
        <f t="shared" si="328"/>
        <v>0</v>
      </c>
      <c r="T205" s="408" t="s">
        <v>764</v>
      </c>
      <c r="U205" s="195">
        <f t="shared" si="329"/>
        <v>0</v>
      </c>
      <c r="V205" s="408"/>
      <c r="W205" s="195">
        <f t="shared" si="330"/>
        <v>0</v>
      </c>
      <c r="X205" s="408"/>
      <c r="Y205" s="195">
        <f t="shared" si="331"/>
        <v>0</v>
      </c>
      <c r="Z205" s="408"/>
      <c r="AA205" s="195">
        <f t="shared" si="332"/>
        <v>0</v>
      </c>
      <c r="AB205" s="408"/>
      <c r="AC205" s="195">
        <f t="shared" si="333"/>
        <v>0</v>
      </c>
      <c r="AD205" s="408"/>
      <c r="AE205" s="195">
        <f t="shared" si="334"/>
        <v>0</v>
      </c>
      <c r="AF205" s="408"/>
      <c r="AG205" s="195">
        <f t="shared" si="335"/>
        <v>0</v>
      </c>
      <c r="AH205" s="408"/>
      <c r="AI205" s="195">
        <f t="shared" si="336"/>
        <v>0</v>
      </c>
      <c r="AJ205" s="408"/>
      <c r="AK205" s="195">
        <f t="shared" si="337"/>
        <v>0</v>
      </c>
      <c r="AL205" s="408" t="s">
        <v>83</v>
      </c>
      <c r="AM205" s="195">
        <f t="shared" si="338"/>
        <v>0</v>
      </c>
      <c r="AN205" s="408"/>
      <c r="AO205" s="195">
        <f t="shared" si="339"/>
        <v>0</v>
      </c>
      <c r="AP205" s="204">
        <f t="shared" si="340"/>
        <v>0</v>
      </c>
    </row>
    <row r="206" spans="1:42" x14ac:dyDescent="0.25">
      <c r="A206" s="205">
        <v>45856</v>
      </c>
      <c r="B206" s="206">
        <f t="shared" si="321"/>
        <v>45856</v>
      </c>
      <c r="C206" s="207">
        <f t="shared" si="322"/>
        <v>45856</v>
      </c>
      <c r="D206" s="271" t="s">
        <v>297</v>
      </c>
      <c r="E206" s="271" t="s">
        <v>423</v>
      </c>
      <c r="F206" s="209" t="str">
        <f>IF(NOT(ISNA(MATCH(A206,VV!$B$14:$B$26,0))),VLOOKUP(A206,VV!$B$14:$U$57,3),"n")</f>
        <v>n</v>
      </c>
      <c r="G206" s="208">
        <f>IF($F206="j",3,IF($F207="j",2,VLOOKUP(D206,VV!$T$41:$U$47,2)))</f>
        <v>2</v>
      </c>
      <c r="H206" s="408"/>
      <c r="I206" s="195">
        <f t="shared" si="323"/>
        <v>0</v>
      </c>
      <c r="J206" s="408"/>
      <c r="K206" s="195">
        <f t="shared" si="324"/>
        <v>0</v>
      </c>
      <c r="L206" s="408"/>
      <c r="M206" s="195">
        <f t="shared" si="325"/>
        <v>0</v>
      </c>
      <c r="N206" s="408"/>
      <c r="O206" s="195">
        <f t="shared" si="326"/>
        <v>0</v>
      </c>
      <c r="P206" s="408"/>
      <c r="Q206" s="195">
        <f t="shared" si="327"/>
        <v>0</v>
      </c>
      <c r="R206" s="408"/>
      <c r="S206" s="195">
        <f t="shared" si="328"/>
        <v>0</v>
      </c>
      <c r="T206" s="408" t="s">
        <v>764</v>
      </c>
      <c r="U206" s="195">
        <f t="shared" si="329"/>
        <v>0</v>
      </c>
      <c r="V206" s="408"/>
      <c r="W206" s="195">
        <f t="shared" si="330"/>
        <v>0</v>
      </c>
      <c r="X206" s="408"/>
      <c r="Y206" s="195">
        <f t="shared" si="331"/>
        <v>0</v>
      </c>
      <c r="Z206" s="408"/>
      <c r="AA206" s="195">
        <f t="shared" si="332"/>
        <v>0</v>
      </c>
      <c r="AB206" s="408"/>
      <c r="AC206" s="195">
        <f t="shared" si="333"/>
        <v>0</v>
      </c>
      <c r="AD206" s="408"/>
      <c r="AE206" s="195">
        <f t="shared" si="334"/>
        <v>0</v>
      </c>
      <c r="AF206" s="408" t="s">
        <v>309</v>
      </c>
      <c r="AG206" s="195">
        <f t="shared" si="335"/>
        <v>2</v>
      </c>
      <c r="AH206" s="408"/>
      <c r="AI206" s="195">
        <f t="shared" si="336"/>
        <v>0</v>
      </c>
      <c r="AJ206" s="408"/>
      <c r="AK206" s="195">
        <f t="shared" si="337"/>
        <v>0</v>
      </c>
      <c r="AL206" s="408" t="s">
        <v>83</v>
      </c>
      <c r="AM206" s="195">
        <f t="shared" si="338"/>
        <v>0</v>
      </c>
      <c r="AN206" s="408"/>
      <c r="AO206" s="195">
        <f t="shared" si="339"/>
        <v>0</v>
      </c>
      <c r="AP206" s="204">
        <f t="shared" si="340"/>
        <v>0</v>
      </c>
    </row>
    <row r="207" spans="1:42" x14ac:dyDescent="0.25">
      <c r="A207" s="205">
        <v>45857</v>
      </c>
      <c r="B207" s="206">
        <f t="shared" si="321"/>
        <v>45857</v>
      </c>
      <c r="C207" s="207">
        <f t="shared" si="322"/>
        <v>45857</v>
      </c>
      <c r="D207" s="271" t="s">
        <v>311</v>
      </c>
      <c r="E207" s="271" t="s">
        <v>423</v>
      </c>
      <c r="F207" s="209" t="str">
        <f>IF(NOT(ISNA(MATCH(A207,VV!$B$14:$B$26,0))),VLOOKUP(A207,VV!$B$14:$U$57,3),"n")</f>
        <v>n</v>
      </c>
      <c r="G207" s="208">
        <f>IF($F207="j",3,IF($F208="j",2,VLOOKUP(D207,VV!$T$41:$U$47,2)))</f>
        <v>3</v>
      </c>
      <c r="H207" s="408"/>
      <c r="I207" s="195">
        <f t="shared" si="323"/>
        <v>0</v>
      </c>
      <c r="J207" s="408"/>
      <c r="K207" s="195">
        <f t="shared" si="324"/>
        <v>0</v>
      </c>
      <c r="L207" s="408"/>
      <c r="M207" s="195">
        <f t="shared" si="325"/>
        <v>0</v>
      </c>
      <c r="N207" s="408"/>
      <c r="O207" s="195">
        <f t="shared" si="326"/>
        <v>0</v>
      </c>
      <c r="P207" s="408"/>
      <c r="Q207" s="195">
        <f t="shared" si="327"/>
        <v>0</v>
      </c>
      <c r="R207" s="408"/>
      <c r="S207" s="195">
        <f t="shared" si="328"/>
        <v>0</v>
      </c>
      <c r="T207" s="408"/>
      <c r="U207" s="195">
        <f t="shared" si="329"/>
        <v>0</v>
      </c>
      <c r="V207" s="408"/>
      <c r="W207" s="195">
        <f t="shared" si="330"/>
        <v>0</v>
      </c>
      <c r="X207" s="408"/>
      <c r="Y207" s="195">
        <f t="shared" si="331"/>
        <v>0</v>
      </c>
      <c r="Z207" s="408"/>
      <c r="AA207" s="195">
        <f t="shared" si="332"/>
        <v>0</v>
      </c>
      <c r="AB207" s="408"/>
      <c r="AC207" s="195">
        <f t="shared" si="333"/>
        <v>0</v>
      </c>
      <c r="AD207" s="408"/>
      <c r="AE207" s="195">
        <f t="shared" si="334"/>
        <v>0</v>
      </c>
      <c r="AF207" s="408" t="s">
        <v>309</v>
      </c>
      <c r="AG207" s="195">
        <f t="shared" si="335"/>
        <v>3</v>
      </c>
      <c r="AH207" s="408"/>
      <c r="AI207" s="195">
        <f t="shared" si="336"/>
        <v>0</v>
      </c>
      <c r="AJ207" s="408"/>
      <c r="AK207" s="195">
        <f t="shared" si="337"/>
        <v>0</v>
      </c>
      <c r="AL207" s="408" t="s">
        <v>83</v>
      </c>
      <c r="AM207" s="195">
        <f t="shared" si="338"/>
        <v>0</v>
      </c>
      <c r="AN207" s="408"/>
      <c r="AO207" s="195">
        <f t="shared" si="339"/>
        <v>0</v>
      </c>
      <c r="AP207" s="204">
        <f t="shared" si="340"/>
        <v>0</v>
      </c>
    </row>
    <row r="208" spans="1:42" x14ac:dyDescent="0.25">
      <c r="A208" s="205">
        <v>45858</v>
      </c>
      <c r="B208" s="206">
        <f t="shared" si="321"/>
        <v>45858</v>
      </c>
      <c r="C208" s="207">
        <f t="shared" si="322"/>
        <v>45858</v>
      </c>
      <c r="D208" s="271" t="s">
        <v>312</v>
      </c>
      <c r="E208" s="271" t="s">
        <v>423</v>
      </c>
      <c r="F208" s="209" t="str">
        <f>IF(NOT(ISNA(MATCH(A208,VV!$B$14:$B$26,0))),VLOOKUP(A208,VV!$B$14:$U$57,3),"n")</f>
        <v>n</v>
      </c>
      <c r="G208" s="208">
        <f>IF($F208="j",3,IF($F209="j",2,VLOOKUP(D208,VV!$T$41:$U$47,2)))</f>
        <v>2</v>
      </c>
      <c r="H208" s="408"/>
      <c r="I208" s="195">
        <f t="shared" si="323"/>
        <v>0</v>
      </c>
      <c r="J208" s="408"/>
      <c r="K208" s="195">
        <f t="shared" si="324"/>
        <v>0</v>
      </c>
      <c r="L208" s="408"/>
      <c r="M208" s="195">
        <f t="shared" si="325"/>
        <v>0</v>
      </c>
      <c r="N208" s="408"/>
      <c r="O208" s="195">
        <f t="shared" si="326"/>
        <v>0</v>
      </c>
      <c r="P208" s="408"/>
      <c r="Q208" s="195">
        <f t="shared" si="327"/>
        <v>0</v>
      </c>
      <c r="R208" s="408"/>
      <c r="S208" s="195">
        <f t="shared" si="328"/>
        <v>0</v>
      </c>
      <c r="T208" s="408"/>
      <c r="U208" s="195">
        <f t="shared" si="329"/>
        <v>0</v>
      </c>
      <c r="V208" s="408"/>
      <c r="W208" s="195">
        <f t="shared" si="330"/>
        <v>0</v>
      </c>
      <c r="X208" s="408"/>
      <c r="Y208" s="195">
        <f t="shared" si="331"/>
        <v>0</v>
      </c>
      <c r="Z208" s="408"/>
      <c r="AA208" s="195">
        <f t="shared" si="332"/>
        <v>0</v>
      </c>
      <c r="AB208" s="408"/>
      <c r="AC208" s="195">
        <f t="shared" si="333"/>
        <v>0</v>
      </c>
      <c r="AD208" s="408"/>
      <c r="AE208" s="195">
        <f t="shared" si="334"/>
        <v>0</v>
      </c>
      <c r="AF208" s="408" t="s">
        <v>309</v>
      </c>
      <c r="AG208" s="195">
        <f t="shared" si="335"/>
        <v>2</v>
      </c>
      <c r="AH208" s="408"/>
      <c r="AI208" s="195">
        <f t="shared" si="336"/>
        <v>0</v>
      </c>
      <c r="AJ208" s="408"/>
      <c r="AK208" s="195">
        <f t="shared" si="337"/>
        <v>0</v>
      </c>
      <c r="AL208" s="408" t="s">
        <v>83</v>
      </c>
      <c r="AM208" s="195">
        <f t="shared" si="338"/>
        <v>0</v>
      </c>
      <c r="AN208" s="408"/>
      <c r="AO208" s="195">
        <f t="shared" si="339"/>
        <v>0</v>
      </c>
      <c r="AP208" s="204">
        <f t="shared" si="340"/>
        <v>0</v>
      </c>
    </row>
    <row r="209" spans="1:42" x14ac:dyDescent="0.25">
      <c r="A209" s="205">
        <v>45859</v>
      </c>
      <c r="B209" s="206">
        <f t="shared" si="321"/>
        <v>45859</v>
      </c>
      <c r="C209" s="207">
        <f t="shared" si="322"/>
        <v>45859</v>
      </c>
      <c r="D209" s="271" t="s">
        <v>293</v>
      </c>
      <c r="E209" s="271" t="s">
        <v>423</v>
      </c>
      <c r="F209" s="209" t="str">
        <f>IF(NOT(ISNA(MATCH(A209,VV!$B$14:$B$26,0))),VLOOKUP(A209,VV!$B$14:$U$57,3),"n")</f>
        <v>n</v>
      </c>
      <c r="G209" s="208">
        <f>IF($F209="j",3,IF($F210="j",2,VLOOKUP(D209,VV!$T$41:$U$47,2)))</f>
        <v>1</v>
      </c>
      <c r="H209" s="408"/>
      <c r="I209" s="195">
        <f t="shared" si="323"/>
        <v>0</v>
      </c>
      <c r="J209" s="408"/>
      <c r="K209" s="195">
        <f t="shared" si="324"/>
        <v>0</v>
      </c>
      <c r="L209" s="408"/>
      <c r="M209" s="195">
        <f t="shared" si="325"/>
        <v>0</v>
      </c>
      <c r="N209" s="408"/>
      <c r="O209" s="195">
        <f t="shared" si="326"/>
        <v>0</v>
      </c>
      <c r="P209" s="408"/>
      <c r="Q209" s="195">
        <f t="shared" si="327"/>
        <v>0</v>
      </c>
      <c r="R209" s="408"/>
      <c r="S209" s="195">
        <f t="shared" si="328"/>
        <v>0</v>
      </c>
      <c r="T209" s="408"/>
      <c r="U209" s="195">
        <f t="shared" si="329"/>
        <v>0</v>
      </c>
      <c r="V209" s="408"/>
      <c r="W209" s="195">
        <f t="shared" si="330"/>
        <v>0</v>
      </c>
      <c r="X209" s="408"/>
      <c r="Y209" s="195">
        <f t="shared" si="331"/>
        <v>0</v>
      </c>
      <c r="Z209" s="408"/>
      <c r="AA209" s="195">
        <f t="shared" si="332"/>
        <v>0</v>
      </c>
      <c r="AB209" s="408"/>
      <c r="AC209" s="195">
        <f t="shared" si="333"/>
        <v>0</v>
      </c>
      <c r="AD209" s="408"/>
      <c r="AE209" s="195">
        <f t="shared" si="334"/>
        <v>0</v>
      </c>
      <c r="AF209" s="408"/>
      <c r="AG209" s="195">
        <f t="shared" si="335"/>
        <v>0</v>
      </c>
      <c r="AH209" s="408" t="s">
        <v>309</v>
      </c>
      <c r="AI209" s="195">
        <f t="shared" si="336"/>
        <v>1</v>
      </c>
      <c r="AJ209" s="408"/>
      <c r="AK209" s="195">
        <f t="shared" si="337"/>
        <v>0</v>
      </c>
      <c r="AL209" s="408"/>
      <c r="AM209" s="195">
        <f t="shared" si="338"/>
        <v>0</v>
      </c>
      <c r="AN209" s="408"/>
      <c r="AO209" s="195">
        <f t="shared" si="339"/>
        <v>0</v>
      </c>
      <c r="AP209" s="204">
        <f t="shared" si="340"/>
        <v>0</v>
      </c>
    </row>
    <row r="210" spans="1:42" x14ac:dyDescent="0.25">
      <c r="A210" s="205">
        <v>45860</v>
      </c>
      <c r="B210" s="206">
        <f t="shared" si="321"/>
        <v>45860</v>
      </c>
      <c r="C210" s="207">
        <f t="shared" si="322"/>
        <v>45860</v>
      </c>
      <c r="D210" s="271" t="s">
        <v>294</v>
      </c>
      <c r="E210" s="271" t="s">
        <v>423</v>
      </c>
      <c r="F210" s="209" t="str">
        <f>IF(NOT(ISNA(MATCH(A210,VV!$B$14:$B$26,0))),VLOOKUP(A210,VV!$B$14:$U$57,3),"n")</f>
        <v>n</v>
      </c>
      <c r="G210" s="208">
        <f>IF($F210="j",3,IF($F211="j",2,VLOOKUP(D210,VV!$T$41:$U$47,2)))</f>
        <v>1</v>
      </c>
      <c r="H210" s="408"/>
      <c r="I210" s="195">
        <f t="shared" si="323"/>
        <v>0</v>
      </c>
      <c r="J210" s="408"/>
      <c r="K210" s="195">
        <f t="shared" si="324"/>
        <v>0</v>
      </c>
      <c r="L210" s="408"/>
      <c r="M210" s="195">
        <f t="shared" si="325"/>
        <v>0</v>
      </c>
      <c r="N210" s="408"/>
      <c r="O210" s="195">
        <f t="shared" si="326"/>
        <v>0</v>
      </c>
      <c r="P210" s="408"/>
      <c r="Q210" s="195">
        <f t="shared" si="327"/>
        <v>0</v>
      </c>
      <c r="R210" s="408"/>
      <c r="S210" s="195">
        <f t="shared" si="328"/>
        <v>0</v>
      </c>
      <c r="T210" s="408"/>
      <c r="U210" s="195">
        <f t="shared" si="329"/>
        <v>0</v>
      </c>
      <c r="V210" s="408"/>
      <c r="W210" s="195">
        <f t="shared" si="330"/>
        <v>0</v>
      </c>
      <c r="X210" s="408"/>
      <c r="Y210" s="195">
        <f t="shared" si="331"/>
        <v>0</v>
      </c>
      <c r="Z210" s="408"/>
      <c r="AA210" s="195">
        <f t="shared" si="332"/>
        <v>0</v>
      </c>
      <c r="AB210" s="408"/>
      <c r="AC210" s="195">
        <f t="shared" si="333"/>
        <v>0</v>
      </c>
      <c r="AD210" s="408"/>
      <c r="AE210" s="195">
        <f t="shared" si="334"/>
        <v>0</v>
      </c>
      <c r="AF210" s="408"/>
      <c r="AG210" s="195">
        <f t="shared" si="335"/>
        <v>0</v>
      </c>
      <c r="AH210" s="408" t="s">
        <v>309</v>
      </c>
      <c r="AI210" s="195">
        <f t="shared" si="336"/>
        <v>1</v>
      </c>
      <c r="AJ210" s="408"/>
      <c r="AK210" s="195">
        <f t="shared" si="337"/>
        <v>0</v>
      </c>
      <c r="AL210" s="408"/>
      <c r="AM210" s="195">
        <f t="shared" si="338"/>
        <v>0</v>
      </c>
      <c r="AN210" s="408"/>
      <c r="AO210" s="195">
        <f t="shared" si="339"/>
        <v>0</v>
      </c>
      <c r="AP210" s="204">
        <f t="shared" si="340"/>
        <v>0</v>
      </c>
    </row>
    <row r="211" spans="1:42" x14ac:dyDescent="0.25">
      <c r="A211" s="205">
        <v>45861</v>
      </c>
      <c r="B211" s="206">
        <f t="shared" si="321"/>
        <v>45861</v>
      </c>
      <c r="C211" s="207">
        <f t="shared" si="322"/>
        <v>45861</v>
      </c>
      <c r="D211" s="271" t="s">
        <v>295</v>
      </c>
      <c r="E211" s="271" t="s">
        <v>423</v>
      </c>
      <c r="F211" s="209" t="str">
        <f>IF(NOT(ISNA(MATCH(A211,VV!$B$14:$B$26,0))),VLOOKUP(A211,VV!$B$14:$U$57,3),"n")</f>
        <v>n</v>
      </c>
      <c r="G211" s="208">
        <f>IF($F211="j",3,IF($F212="j",2,VLOOKUP(D211,VV!$T$41:$U$47,2)))</f>
        <v>1</v>
      </c>
      <c r="H211" s="408"/>
      <c r="I211" s="195">
        <f t="shared" si="323"/>
        <v>0</v>
      </c>
      <c r="J211" s="408"/>
      <c r="K211" s="195">
        <f t="shared" si="324"/>
        <v>0</v>
      </c>
      <c r="L211" s="408"/>
      <c r="M211" s="195">
        <f t="shared" si="325"/>
        <v>0</v>
      </c>
      <c r="N211" s="408"/>
      <c r="O211" s="195">
        <f t="shared" si="326"/>
        <v>0</v>
      </c>
      <c r="P211" s="408"/>
      <c r="Q211" s="195">
        <f t="shared" si="327"/>
        <v>0</v>
      </c>
      <c r="R211" s="408"/>
      <c r="S211" s="195">
        <f t="shared" si="328"/>
        <v>0</v>
      </c>
      <c r="T211" s="408"/>
      <c r="U211" s="195">
        <f t="shared" si="329"/>
        <v>0</v>
      </c>
      <c r="V211" s="408"/>
      <c r="W211" s="195">
        <f t="shared" si="330"/>
        <v>0</v>
      </c>
      <c r="X211" s="408"/>
      <c r="Y211" s="195">
        <f t="shared" si="331"/>
        <v>0</v>
      </c>
      <c r="Z211" s="408"/>
      <c r="AA211" s="195">
        <f t="shared" si="332"/>
        <v>0</v>
      </c>
      <c r="AB211" s="408"/>
      <c r="AC211" s="195">
        <f t="shared" si="333"/>
        <v>0</v>
      </c>
      <c r="AD211" s="408"/>
      <c r="AE211" s="195">
        <f t="shared" si="334"/>
        <v>0</v>
      </c>
      <c r="AF211" s="408"/>
      <c r="AG211" s="195">
        <f t="shared" si="335"/>
        <v>0</v>
      </c>
      <c r="AH211" s="408"/>
      <c r="AI211" s="195">
        <f t="shared" si="336"/>
        <v>0</v>
      </c>
      <c r="AJ211" s="408"/>
      <c r="AK211" s="195">
        <f t="shared" si="337"/>
        <v>0</v>
      </c>
      <c r="AL211" s="408" t="s">
        <v>309</v>
      </c>
      <c r="AM211" s="195">
        <f t="shared" si="338"/>
        <v>1</v>
      </c>
      <c r="AN211" s="408"/>
      <c r="AO211" s="195">
        <f t="shared" si="339"/>
        <v>0</v>
      </c>
      <c r="AP211" s="204">
        <f t="shared" si="340"/>
        <v>0</v>
      </c>
    </row>
    <row r="212" spans="1:42" x14ac:dyDescent="0.25">
      <c r="A212" s="205">
        <v>45862</v>
      </c>
      <c r="B212" s="206">
        <f t="shared" si="321"/>
        <v>45862</v>
      </c>
      <c r="C212" s="207">
        <f t="shared" si="322"/>
        <v>45862</v>
      </c>
      <c r="D212" s="271" t="s">
        <v>296</v>
      </c>
      <c r="E212" s="271" t="s">
        <v>423</v>
      </c>
      <c r="F212" s="209" t="str">
        <f>IF(NOT(ISNA(MATCH(A212,VV!$B$14:$B$26,0))),VLOOKUP(A212,VV!$B$14:$U$57,3),"n")</f>
        <v>n</v>
      </c>
      <c r="G212" s="208">
        <f>IF($F212="j",3,IF($F213="j",2,VLOOKUP(D212,VV!$T$41:$U$47,2)))</f>
        <v>1</v>
      </c>
      <c r="H212" s="408"/>
      <c r="I212" s="195">
        <f t="shared" si="323"/>
        <v>0</v>
      </c>
      <c r="J212" s="408"/>
      <c r="K212" s="195">
        <f t="shared" si="324"/>
        <v>0</v>
      </c>
      <c r="L212" s="408"/>
      <c r="M212" s="195">
        <f t="shared" si="325"/>
        <v>0</v>
      </c>
      <c r="N212" s="408"/>
      <c r="O212" s="195">
        <f t="shared" si="326"/>
        <v>0</v>
      </c>
      <c r="P212" s="408"/>
      <c r="Q212" s="195">
        <f t="shared" si="327"/>
        <v>0</v>
      </c>
      <c r="R212" s="408"/>
      <c r="S212" s="195">
        <f t="shared" si="328"/>
        <v>0</v>
      </c>
      <c r="T212" s="408"/>
      <c r="U212" s="195">
        <f t="shared" si="329"/>
        <v>0</v>
      </c>
      <c r="V212" s="408"/>
      <c r="W212" s="195">
        <f t="shared" si="330"/>
        <v>0</v>
      </c>
      <c r="X212" s="408"/>
      <c r="Y212" s="195">
        <f t="shared" si="331"/>
        <v>0</v>
      </c>
      <c r="Z212" s="408"/>
      <c r="AA212" s="195">
        <f t="shared" si="332"/>
        <v>0</v>
      </c>
      <c r="AB212" s="408"/>
      <c r="AC212" s="195">
        <f t="shared" si="333"/>
        <v>0</v>
      </c>
      <c r="AD212" s="408"/>
      <c r="AE212" s="195">
        <f t="shared" si="334"/>
        <v>0</v>
      </c>
      <c r="AF212" s="408"/>
      <c r="AG212" s="195">
        <f t="shared" si="335"/>
        <v>0</v>
      </c>
      <c r="AH212" s="408"/>
      <c r="AI212" s="195">
        <f t="shared" si="336"/>
        <v>0</v>
      </c>
      <c r="AJ212" s="408"/>
      <c r="AK212" s="195">
        <f t="shared" si="337"/>
        <v>0</v>
      </c>
      <c r="AL212" s="408" t="s">
        <v>309</v>
      </c>
      <c r="AM212" s="195">
        <f t="shared" si="338"/>
        <v>1</v>
      </c>
      <c r="AN212" s="408"/>
      <c r="AO212" s="195">
        <f t="shared" si="339"/>
        <v>0</v>
      </c>
      <c r="AP212" s="204">
        <f t="shared" si="340"/>
        <v>0</v>
      </c>
    </row>
    <row r="213" spans="1:42" x14ac:dyDescent="0.25">
      <c r="A213" s="205">
        <v>45863</v>
      </c>
      <c r="B213" s="206">
        <f t="shared" si="321"/>
        <v>45863</v>
      </c>
      <c r="C213" s="207">
        <f t="shared" si="322"/>
        <v>45863</v>
      </c>
      <c r="D213" s="271" t="s">
        <v>297</v>
      </c>
      <c r="E213" s="271" t="s">
        <v>423</v>
      </c>
      <c r="F213" s="209" t="str">
        <f>IF(NOT(ISNA(MATCH(A213,VV!$B$14:$B$26,0))),VLOOKUP(A213,VV!$B$14:$U$57,3),"n")</f>
        <v>n</v>
      </c>
      <c r="G213" s="208">
        <f>IF($F213="j",3,IF($F214="j",2,VLOOKUP(D213,VV!$T$41:$U$47,2)))</f>
        <v>2</v>
      </c>
      <c r="H213" s="408"/>
      <c r="I213" s="195">
        <f t="shared" si="323"/>
        <v>0</v>
      </c>
      <c r="J213" s="408"/>
      <c r="K213" s="195">
        <f t="shared" si="324"/>
        <v>0</v>
      </c>
      <c r="L213" s="408"/>
      <c r="M213" s="195">
        <f t="shared" si="325"/>
        <v>0</v>
      </c>
      <c r="N213" s="408"/>
      <c r="O213" s="195">
        <f t="shared" si="326"/>
        <v>0</v>
      </c>
      <c r="P213" s="408"/>
      <c r="Q213" s="195">
        <f t="shared" si="327"/>
        <v>0</v>
      </c>
      <c r="R213" s="408"/>
      <c r="S213" s="195">
        <f t="shared" si="328"/>
        <v>0</v>
      </c>
      <c r="T213" s="408"/>
      <c r="U213" s="195">
        <f t="shared" si="329"/>
        <v>0</v>
      </c>
      <c r="V213" s="408"/>
      <c r="W213" s="195">
        <f t="shared" si="330"/>
        <v>0</v>
      </c>
      <c r="X213" s="408"/>
      <c r="Y213" s="195">
        <f t="shared" si="331"/>
        <v>0</v>
      </c>
      <c r="Z213" s="408"/>
      <c r="AA213" s="195">
        <f t="shared" si="332"/>
        <v>0</v>
      </c>
      <c r="AB213" s="408"/>
      <c r="AC213" s="195">
        <f t="shared" si="333"/>
        <v>0</v>
      </c>
      <c r="AD213" s="408"/>
      <c r="AE213" s="195">
        <f t="shared" si="334"/>
        <v>0</v>
      </c>
      <c r="AF213" s="408" t="s">
        <v>309</v>
      </c>
      <c r="AG213" s="195">
        <f t="shared" si="335"/>
        <v>2</v>
      </c>
      <c r="AH213" s="408"/>
      <c r="AI213" s="195">
        <f t="shared" si="336"/>
        <v>0</v>
      </c>
      <c r="AJ213" s="408"/>
      <c r="AK213" s="195">
        <f t="shared" si="337"/>
        <v>0</v>
      </c>
      <c r="AL213" s="408"/>
      <c r="AM213" s="195">
        <f t="shared" si="338"/>
        <v>0</v>
      </c>
      <c r="AN213" s="408"/>
      <c r="AO213" s="195">
        <f t="shared" si="339"/>
        <v>0</v>
      </c>
      <c r="AP213" s="204">
        <f t="shared" si="340"/>
        <v>0</v>
      </c>
    </row>
    <row r="214" spans="1:42" x14ac:dyDescent="0.25">
      <c r="A214" s="205">
        <v>45864</v>
      </c>
      <c r="B214" s="206">
        <f t="shared" si="321"/>
        <v>45864</v>
      </c>
      <c r="C214" s="207">
        <f t="shared" si="322"/>
        <v>45864</v>
      </c>
      <c r="D214" s="271" t="s">
        <v>311</v>
      </c>
      <c r="E214" s="271" t="s">
        <v>423</v>
      </c>
      <c r="F214" s="209" t="str">
        <f>IF(NOT(ISNA(MATCH(A214,VV!$B$14:$B$26,0))),VLOOKUP(A214,VV!$B$14:$U$57,3),"n")</f>
        <v>n</v>
      </c>
      <c r="G214" s="208">
        <f>IF($F214="j",3,IF($F215="j",2,VLOOKUP(D214,VV!$T$41:$U$47,2)))</f>
        <v>3</v>
      </c>
      <c r="H214" s="408"/>
      <c r="I214" s="195">
        <f t="shared" si="323"/>
        <v>0</v>
      </c>
      <c r="J214" s="408"/>
      <c r="K214" s="195">
        <f t="shared" si="324"/>
        <v>0</v>
      </c>
      <c r="L214" s="408"/>
      <c r="M214" s="195">
        <f t="shared" si="325"/>
        <v>0</v>
      </c>
      <c r="N214" s="408"/>
      <c r="O214" s="195">
        <f t="shared" si="326"/>
        <v>0</v>
      </c>
      <c r="P214" s="408"/>
      <c r="Q214" s="195">
        <f t="shared" si="327"/>
        <v>0</v>
      </c>
      <c r="R214" s="408"/>
      <c r="S214" s="195">
        <f t="shared" si="328"/>
        <v>0</v>
      </c>
      <c r="T214" s="408"/>
      <c r="U214" s="195">
        <f t="shared" si="329"/>
        <v>0</v>
      </c>
      <c r="V214" s="408"/>
      <c r="W214" s="195">
        <f t="shared" si="330"/>
        <v>0</v>
      </c>
      <c r="X214" s="408"/>
      <c r="Y214" s="195">
        <f t="shared" si="331"/>
        <v>0</v>
      </c>
      <c r="Z214" s="408"/>
      <c r="AA214" s="195">
        <f t="shared" si="332"/>
        <v>0</v>
      </c>
      <c r="AB214" s="408"/>
      <c r="AC214" s="195">
        <f t="shared" si="333"/>
        <v>0</v>
      </c>
      <c r="AD214" s="408"/>
      <c r="AE214" s="195">
        <f t="shared" si="334"/>
        <v>0</v>
      </c>
      <c r="AF214" s="408" t="s">
        <v>309</v>
      </c>
      <c r="AG214" s="195">
        <f t="shared" si="335"/>
        <v>3</v>
      </c>
      <c r="AH214" s="408"/>
      <c r="AI214" s="195">
        <f t="shared" si="336"/>
        <v>0</v>
      </c>
      <c r="AJ214" s="408"/>
      <c r="AK214" s="195">
        <f t="shared" si="337"/>
        <v>0</v>
      </c>
      <c r="AL214" s="408"/>
      <c r="AM214" s="195">
        <f t="shared" si="338"/>
        <v>0</v>
      </c>
      <c r="AN214" s="408"/>
      <c r="AO214" s="195">
        <f t="shared" si="339"/>
        <v>0</v>
      </c>
      <c r="AP214" s="204">
        <f t="shared" si="340"/>
        <v>0</v>
      </c>
    </row>
    <row r="215" spans="1:42" x14ac:dyDescent="0.25">
      <c r="A215" s="205">
        <v>45865</v>
      </c>
      <c r="B215" s="206">
        <f t="shared" si="321"/>
        <v>45865</v>
      </c>
      <c r="C215" s="207">
        <f t="shared" si="322"/>
        <v>45865</v>
      </c>
      <c r="D215" s="271" t="s">
        <v>312</v>
      </c>
      <c r="E215" s="271" t="s">
        <v>423</v>
      </c>
      <c r="F215" s="209" t="str">
        <f>IF(NOT(ISNA(MATCH(A215,VV!$B$14:$B$26,0))),VLOOKUP(A215,VV!$B$14:$U$57,3),"n")</f>
        <v>n</v>
      </c>
      <c r="G215" s="208">
        <f>IF($F215="j",3,IF($F216="j",2,VLOOKUP(D215,VV!$T$41:$U$47,2)))</f>
        <v>2</v>
      </c>
      <c r="H215" s="408"/>
      <c r="I215" s="195">
        <f t="shared" si="323"/>
        <v>0</v>
      </c>
      <c r="J215" s="408"/>
      <c r="K215" s="195">
        <f t="shared" si="324"/>
        <v>0</v>
      </c>
      <c r="L215" s="408"/>
      <c r="M215" s="195">
        <f t="shared" si="325"/>
        <v>0</v>
      </c>
      <c r="N215" s="408"/>
      <c r="O215" s="195">
        <f t="shared" si="326"/>
        <v>0</v>
      </c>
      <c r="P215" s="408"/>
      <c r="Q215" s="195">
        <f t="shared" si="327"/>
        <v>0</v>
      </c>
      <c r="R215" s="408"/>
      <c r="S215" s="195">
        <f t="shared" si="328"/>
        <v>0</v>
      </c>
      <c r="T215" s="408"/>
      <c r="U215" s="195">
        <f t="shared" si="329"/>
        <v>0</v>
      </c>
      <c r="V215" s="408"/>
      <c r="W215" s="195">
        <f t="shared" si="330"/>
        <v>0</v>
      </c>
      <c r="X215" s="408"/>
      <c r="Y215" s="195">
        <f t="shared" si="331"/>
        <v>0</v>
      </c>
      <c r="Z215" s="408"/>
      <c r="AA215" s="195">
        <f t="shared" si="332"/>
        <v>0</v>
      </c>
      <c r="AB215" s="408"/>
      <c r="AC215" s="195">
        <f t="shared" si="333"/>
        <v>0</v>
      </c>
      <c r="AD215" s="408"/>
      <c r="AE215" s="195">
        <f t="shared" si="334"/>
        <v>0</v>
      </c>
      <c r="AF215" s="408" t="s">
        <v>309</v>
      </c>
      <c r="AG215" s="195">
        <f t="shared" si="335"/>
        <v>2</v>
      </c>
      <c r="AH215" s="408"/>
      <c r="AI215" s="195">
        <f t="shared" si="336"/>
        <v>0</v>
      </c>
      <c r="AJ215" s="408"/>
      <c r="AK215" s="195">
        <f t="shared" si="337"/>
        <v>0</v>
      </c>
      <c r="AL215" s="408"/>
      <c r="AM215" s="195">
        <f t="shared" si="338"/>
        <v>0</v>
      </c>
      <c r="AN215" s="408"/>
      <c r="AO215" s="195">
        <f t="shared" si="339"/>
        <v>0</v>
      </c>
      <c r="AP215" s="204">
        <f t="shared" si="340"/>
        <v>0</v>
      </c>
    </row>
    <row r="216" spans="1:42" x14ac:dyDescent="0.25">
      <c r="A216" s="205">
        <v>45866</v>
      </c>
      <c r="B216" s="206">
        <f t="shared" si="321"/>
        <v>45866</v>
      </c>
      <c r="C216" s="207">
        <f t="shared" si="322"/>
        <v>45866</v>
      </c>
      <c r="D216" s="271" t="s">
        <v>293</v>
      </c>
      <c r="E216" s="271" t="s">
        <v>423</v>
      </c>
      <c r="F216" s="209" t="str">
        <f>IF(NOT(ISNA(MATCH(A216,VV!$B$14:$B$26,0))),VLOOKUP(A216,VV!$B$14:$U$57,3),"n")</f>
        <v>n</v>
      </c>
      <c r="G216" s="208">
        <f>IF($F216="j",3,IF($F217="j",2,VLOOKUP(D216,VV!$T$41:$U$47,2)))</f>
        <v>1</v>
      </c>
      <c r="H216" s="408"/>
      <c r="I216" s="195">
        <f t="shared" si="323"/>
        <v>0</v>
      </c>
      <c r="J216" s="408"/>
      <c r="K216" s="195">
        <f t="shared" si="324"/>
        <v>0</v>
      </c>
      <c r="L216" s="408"/>
      <c r="M216" s="195">
        <f t="shared" si="325"/>
        <v>0</v>
      </c>
      <c r="N216" s="408"/>
      <c r="O216" s="195">
        <f t="shared" si="326"/>
        <v>0</v>
      </c>
      <c r="P216" s="408"/>
      <c r="Q216" s="195">
        <f t="shared" si="327"/>
        <v>0</v>
      </c>
      <c r="R216" s="408"/>
      <c r="S216" s="195">
        <f t="shared" si="328"/>
        <v>0</v>
      </c>
      <c r="T216" s="408"/>
      <c r="U216" s="195">
        <f t="shared" si="329"/>
        <v>0</v>
      </c>
      <c r="V216" s="408"/>
      <c r="W216" s="195">
        <f t="shared" si="330"/>
        <v>0</v>
      </c>
      <c r="X216" s="408"/>
      <c r="Y216" s="195">
        <f t="shared" si="331"/>
        <v>0</v>
      </c>
      <c r="Z216" s="408"/>
      <c r="AA216" s="195">
        <f t="shared" si="332"/>
        <v>0</v>
      </c>
      <c r="AB216" s="408"/>
      <c r="AC216" s="195">
        <f t="shared" si="333"/>
        <v>0</v>
      </c>
      <c r="AD216" s="408"/>
      <c r="AE216" s="195">
        <f t="shared" si="334"/>
        <v>0</v>
      </c>
      <c r="AF216" s="408"/>
      <c r="AG216" s="195">
        <f t="shared" si="335"/>
        <v>0</v>
      </c>
      <c r="AH216" s="408"/>
      <c r="AI216" s="195">
        <f t="shared" si="336"/>
        <v>0</v>
      </c>
      <c r="AJ216" s="408"/>
      <c r="AK216" s="195">
        <f t="shared" si="337"/>
        <v>0</v>
      </c>
      <c r="AL216" s="408" t="s">
        <v>309</v>
      </c>
      <c r="AM216" s="195">
        <f t="shared" si="338"/>
        <v>1</v>
      </c>
      <c r="AN216" s="408"/>
      <c r="AO216" s="195">
        <f t="shared" si="339"/>
        <v>0</v>
      </c>
      <c r="AP216" s="204">
        <f t="shared" si="340"/>
        <v>0</v>
      </c>
    </row>
    <row r="217" spans="1:42" x14ac:dyDescent="0.25">
      <c r="A217" s="205">
        <v>45867</v>
      </c>
      <c r="B217" s="206">
        <f t="shared" si="321"/>
        <v>45867</v>
      </c>
      <c r="C217" s="207">
        <f t="shared" si="322"/>
        <v>45867</v>
      </c>
      <c r="D217" s="271" t="s">
        <v>294</v>
      </c>
      <c r="E217" s="271" t="s">
        <v>423</v>
      </c>
      <c r="F217" s="209" t="str">
        <f>IF(NOT(ISNA(MATCH(A217,VV!$B$14:$B$26,0))),VLOOKUP(A217,VV!$B$14:$U$57,3),"n")</f>
        <v>n</v>
      </c>
      <c r="G217" s="208">
        <f>IF($F217="j",3,IF($F218="j",2,VLOOKUP(D217,VV!$T$41:$U$47,2)))</f>
        <v>1</v>
      </c>
      <c r="H217" s="408"/>
      <c r="I217" s="195">
        <f t="shared" si="323"/>
        <v>0</v>
      </c>
      <c r="J217" s="408" t="s">
        <v>764</v>
      </c>
      <c r="K217" s="195">
        <f t="shared" si="324"/>
        <v>0</v>
      </c>
      <c r="L217" s="408"/>
      <c r="M217" s="195">
        <f t="shared" si="325"/>
        <v>0</v>
      </c>
      <c r="N217" s="408"/>
      <c r="O217" s="195">
        <f t="shared" si="326"/>
        <v>0</v>
      </c>
      <c r="P217" s="408"/>
      <c r="Q217" s="195">
        <f t="shared" si="327"/>
        <v>0</v>
      </c>
      <c r="R217" s="408"/>
      <c r="S217" s="195">
        <f t="shared" si="328"/>
        <v>0</v>
      </c>
      <c r="T217" s="408" t="s">
        <v>764</v>
      </c>
      <c r="U217" s="195">
        <f t="shared" si="329"/>
        <v>0</v>
      </c>
      <c r="V217" s="408"/>
      <c r="W217" s="195">
        <f t="shared" si="330"/>
        <v>0</v>
      </c>
      <c r="X217" s="408"/>
      <c r="Y217" s="195">
        <f t="shared" si="331"/>
        <v>0</v>
      </c>
      <c r="Z217" s="408"/>
      <c r="AA217" s="195">
        <f t="shared" si="332"/>
        <v>0</v>
      </c>
      <c r="AB217" s="408"/>
      <c r="AC217" s="195">
        <f t="shared" si="333"/>
        <v>0</v>
      </c>
      <c r="AD217" s="408"/>
      <c r="AE217" s="195">
        <f t="shared" si="334"/>
        <v>0</v>
      </c>
      <c r="AF217" s="408"/>
      <c r="AG217" s="195">
        <f t="shared" si="335"/>
        <v>0</v>
      </c>
      <c r="AH217" s="408"/>
      <c r="AI217" s="195">
        <f t="shared" si="336"/>
        <v>0</v>
      </c>
      <c r="AJ217" s="408"/>
      <c r="AK217" s="195">
        <f t="shared" si="337"/>
        <v>0</v>
      </c>
      <c r="AL217" s="408" t="s">
        <v>309</v>
      </c>
      <c r="AM217" s="195">
        <f t="shared" si="338"/>
        <v>1</v>
      </c>
      <c r="AN217" s="408"/>
      <c r="AO217" s="195">
        <f t="shared" si="339"/>
        <v>0</v>
      </c>
      <c r="AP217" s="204">
        <f t="shared" si="340"/>
        <v>0</v>
      </c>
    </row>
    <row r="218" spans="1:42" x14ac:dyDescent="0.25">
      <c r="A218" s="205">
        <v>45868</v>
      </c>
      <c r="B218" s="206">
        <f t="shared" si="321"/>
        <v>45868</v>
      </c>
      <c r="C218" s="207">
        <f t="shared" si="322"/>
        <v>45868</v>
      </c>
      <c r="D218" s="271" t="s">
        <v>295</v>
      </c>
      <c r="E218" s="271" t="s">
        <v>423</v>
      </c>
      <c r="F218" s="209" t="str">
        <f>IF(NOT(ISNA(MATCH(A218,VV!$B$14:$B$26,0))),VLOOKUP(A218,VV!$B$14:$U$57,3),"n")</f>
        <v>n</v>
      </c>
      <c r="G218" s="208">
        <f>IF($F218="j",3,IF($F219="j",2,VLOOKUP(D218,VV!$T$41:$U$47,2)))</f>
        <v>1</v>
      </c>
      <c r="H218" s="408"/>
      <c r="I218" s="195">
        <f t="shared" si="323"/>
        <v>0</v>
      </c>
      <c r="J218" s="408" t="s">
        <v>764</v>
      </c>
      <c r="K218" s="195">
        <f t="shared" si="324"/>
        <v>0</v>
      </c>
      <c r="L218" s="408"/>
      <c r="M218" s="195">
        <f t="shared" si="325"/>
        <v>0</v>
      </c>
      <c r="N218" s="408"/>
      <c r="O218" s="195">
        <f t="shared" si="326"/>
        <v>0</v>
      </c>
      <c r="P218" s="408"/>
      <c r="Q218" s="195">
        <f t="shared" si="327"/>
        <v>0</v>
      </c>
      <c r="R218" s="408"/>
      <c r="S218" s="195">
        <f t="shared" si="328"/>
        <v>0</v>
      </c>
      <c r="T218" s="408" t="s">
        <v>764</v>
      </c>
      <c r="U218" s="195">
        <f t="shared" si="329"/>
        <v>0</v>
      </c>
      <c r="V218" s="408"/>
      <c r="W218" s="195">
        <f t="shared" si="330"/>
        <v>0</v>
      </c>
      <c r="X218" s="408"/>
      <c r="Y218" s="195">
        <f t="shared" si="331"/>
        <v>0</v>
      </c>
      <c r="Z218" s="408"/>
      <c r="AA218" s="195">
        <f t="shared" si="332"/>
        <v>0</v>
      </c>
      <c r="AB218" s="408"/>
      <c r="AC218" s="195">
        <f t="shared" si="333"/>
        <v>0</v>
      </c>
      <c r="AD218" s="408"/>
      <c r="AE218" s="195">
        <f t="shared" si="334"/>
        <v>0</v>
      </c>
      <c r="AF218" s="408"/>
      <c r="AG218" s="195">
        <f t="shared" si="335"/>
        <v>0</v>
      </c>
      <c r="AH218" s="408" t="s">
        <v>309</v>
      </c>
      <c r="AI218" s="195">
        <f t="shared" si="336"/>
        <v>1</v>
      </c>
      <c r="AJ218" s="408"/>
      <c r="AK218" s="195">
        <f t="shared" si="337"/>
        <v>0</v>
      </c>
      <c r="AL218" s="408"/>
      <c r="AM218" s="195">
        <f t="shared" si="338"/>
        <v>0</v>
      </c>
      <c r="AN218" s="408"/>
      <c r="AO218" s="195">
        <f t="shared" si="339"/>
        <v>0</v>
      </c>
      <c r="AP218" s="204">
        <f t="shared" si="340"/>
        <v>0</v>
      </c>
    </row>
    <row r="219" spans="1:42" x14ac:dyDescent="0.25">
      <c r="A219" s="205">
        <v>45869</v>
      </c>
      <c r="B219" s="206">
        <f t="shared" si="321"/>
        <v>45869</v>
      </c>
      <c r="C219" s="207">
        <f t="shared" si="322"/>
        <v>45869</v>
      </c>
      <c r="D219" s="271" t="s">
        <v>296</v>
      </c>
      <c r="E219" s="271" t="s">
        <v>423</v>
      </c>
      <c r="F219" s="209" t="str">
        <f>IF(NOT(ISNA(MATCH(A219,VV!$B$14:$B$26,0))),VLOOKUP(A219,VV!$B$14:$U$57,3),"n")</f>
        <v>n</v>
      </c>
      <c r="G219" s="208">
        <f>IF($F219="j",3,IF($F220="j",2,VLOOKUP(D219,VV!$T$41:$U$47,2)))</f>
        <v>1</v>
      </c>
      <c r="H219" s="408"/>
      <c r="I219" s="195">
        <f t="shared" si="323"/>
        <v>0</v>
      </c>
      <c r="J219" s="408"/>
      <c r="K219" s="195">
        <f t="shared" si="324"/>
        <v>0</v>
      </c>
      <c r="L219" s="408"/>
      <c r="M219" s="195">
        <f t="shared" si="325"/>
        <v>0</v>
      </c>
      <c r="N219" s="408"/>
      <c r="O219" s="195">
        <f t="shared" si="326"/>
        <v>0</v>
      </c>
      <c r="P219" s="408"/>
      <c r="Q219" s="195">
        <f t="shared" si="327"/>
        <v>0</v>
      </c>
      <c r="R219" s="408"/>
      <c r="S219" s="195">
        <f t="shared" si="328"/>
        <v>0</v>
      </c>
      <c r="T219" s="408" t="s">
        <v>764</v>
      </c>
      <c r="U219" s="195">
        <f t="shared" si="329"/>
        <v>0</v>
      </c>
      <c r="V219" s="408"/>
      <c r="W219" s="195">
        <f t="shared" si="330"/>
        <v>0</v>
      </c>
      <c r="X219" s="408"/>
      <c r="Y219" s="195">
        <f t="shared" si="331"/>
        <v>0</v>
      </c>
      <c r="Z219" s="408"/>
      <c r="AA219" s="195">
        <f t="shared" si="332"/>
        <v>0</v>
      </c>
      <c r="AB219" s="408"/>
      <c r="AC219" s="195">
        <f t="shared" si="333"/>
        <v>0</v>
      </c>
      <c r="AD219" s="408"/>
      <c r="AE219" s="195">
        <f t="shared" si="334"/>
        <v>0</v>
      </c>
      <c r="AF219" s="408"/>
      <c r="AG219" s="195">
        <f t="shared" si="335"/>
        <v>0</v>
      </c>
      <c r="AH219" s="408" t="s">
        <v>309</v>
      </c>
      <c r="AI219" s="195">
        <f t="shared" si="336"/>
        <v>1</v>
      </c>
      <c r="AJ219" s="408"/>
      <c r="AK219" s="195">
        <f t="shared" si="337"/>
        <v>0</v>
      </c>
      <c r="AL219" s="408"/>
      <c r="AM219" s="195">
        <f t="shared" si="338"/>
        <v>0</v>
      </c>
      <c r="AN219" s="408"/>
      <c r="AO219" s="195">
        <f t="shared" si="339"/>
        <v>0</v>
      </c>
      <c r="AP219" s="204">
        <f t="shared" si="340"/>
        <v>0</v>
      </c>
    </row>
    <row r="220" spans="1:42" x14ac:dyDescent="0.25">
      <c r="A220" s="205">
        <v>45870</v>
      </c>
      <c r="B220" s="206">
        <f t="shared" si="321"/>
        <v>45870</v>
      </c>
      <c r="C220" s="207">
        <f t="shared" si="322"/>
        <v>45870</v>
      </c>
      <c r="D220" s="271" t="s">
        <v>297</v>
      </c>
      <c r="E220" s="271" t="s">
        <v>423</v>
      </c>
      <c r="F220" s="209" t="str">
        <f>IF(NOT(ISNA(MATCH(A220,VV!$B$14:$B$26,0))),VLOOKUP(A220,VV!$B$14:$U$57,3),"n")</f>
        <v>n</v>
      </c>
      <c r="G220" s="208">
        <f>IF($F220="j",3,IF($F221="j",2,VLOOKUP(D220,VV!$T$41:$U$47,2)))</f>
        <v>2</v>
      </c>
      <c r="H220" s="408"/>
      <c r="I220" s="195">
        <f t="shared" si="323"/>
        <v>0</v>
      </c>
      <c r="J220" s="408"/>
      <c r="K220" s="195">
        <f t="shared" si="324"/>
        <v>0</v>
      </c>
      <c r="L220" s="408"/>
      <c r="M220" s="195">
        <f t="shared" si="325"/>
        <v>0</v>
      </c>
      <c r="N220" s="408"/>
      <c r="O220" s="195">
        <f t="shared" si="326"/>
        <v>0</v>
      </c>
      <c r="P220" s="408"/>
      <c r="Q220" s="195">
        <f t="shared" si="327"/>
        <v>0</v>
      </c>
      <c r="R220" s="408"/>
      <c r="S220" s="195">
        <f t="shared" si="328"/>
        <v>0</v>
      </c>
      <c r="T220" s="408"/>
      <c r="U220" s="195">
        <f t="shared" si="329"/>
        <v>0</v>
      </c>
      <c r="V220" s="408"/>
      <c r="W220" s="195">
        <f t="shared" si="330"/>
        <v>0</v>
      </c>
      <c r="X220" s="408"/>
      <c r="Y220" s="195">
        <f t="shared" si="331"/>
        <v>0</v>
      </c>
      <c r="Z220" s="408"/>
      <c r="AA220" s="195">
        <f t="shared" si="332"/>
        <v>0</v>
      </c>
      <c r="AB220" s="408"/>
      <c r="AC220" s="195">
        <f t="shared" si="333"/>
        <v>0</v>
      </c>
      <c r="AD220" s="408"/>
      <c r="AE220" s="195">
        <f t="shared" si="334"/>
        <v>0</v>
      </c>
      <c r="AF220" s="408" t="s">
        <v>309</v>
      </c>
      <c r="AG220" s="195">
        <f t="shared" si="335"/>
        <v>2</v>
      </c>
      <c r="AH220" s="408"/>
      <c r="AI220" s="195">
        <f t="shared" si="336"/>
        <v>0</v>
      </c>
      <c r="AJ220" s="408"/>
      <c r="AK220" s="195">
        <f t="shared" si="337"/>
        <v>0</v>
      </c>
      <c r="AL220" s="408"/>
      <c r="AM220" s="195">
        <f t="shared" si="338"/>
        <v>0</v>
      </c>
      <c r="AN220" s="408"/>
      <c r="AO220" s="195">
        <f t="shared" si="339"/>
        <v>0</v>
      </c>
      <c r="AP220" s="204">
        <f t="shared" si="340"/>
        <v>0</v>
      </c>
    </row>
    <row r="221" spans="1:42" x14ac:dyDescent="0.25">
      <c r="A221" s="205">
        <v>45871</v>
      </c>
      <c r="B221" s="206">
        <f t="shared" si="321"/>
        <v>45871</v>
      </c>
      <c r="C221" s="207">
        <f t="shared" si="322"/>
        <v>45871</v>
      </c>
      <c r="D221" s="271" t="s">
        <v>311</v>
      </c>
      <c r="E221" s="271" t="s">
        <v>423</v>
      </c>
      <c r="F221" s="209" t="str">
        <f>IF(NOT(ISNA(MATCH(A221,VV!$B$14:$B$26,0))),VLOOKUP(A221,VV!$B$14:$U$57,3),"n")</f>
        <v>n</v>
      </c>
      <c r="G221" s="208">
        <f>IF($F221="j",3,IF($F222="j",2,VLOOKUP(D221,VV!$T$41:$U$47,2)))</f>
        <v>3</v>
      </c>
      <c r="H221" s="408"/>
      <c r="I221" s="195">
        <f t="shared" si="323"/>
        <v>0</v>
      </c>
      <c r="J221" s="408"/>
      <c r="K221" s="195">
        <f t="shared" si="324"/>
        <v>0</v>
      </c>
      <c r="L221" s="408"/>
      <c r="M221" s="195">
        <f t="shared" si="325"/>
        <v>0</v>
      </c>
      <c r="N221" s="408"/>
      <c r="O221" s="195">
        <f t="shared" si="326"/>
        <v>0</v>
      </c>
      <c r="P221" s="408"/>
      <c r="Q221" s="195">
        <f t="shared" si="327"/>
        <v>0</v>
      </c>
      <c r="R221" s="408"/>
      <c r="S221" s="195">
        <f t="shared" si="328"/>
        <v>0</v>
      </c>
      <c r="T221" s="408"/>
      <c r="U221" s="195">
        <f t="shared" si="329"/>
        <v>0</v>
      </c>
      <c r="V221" s="408"/>
      <c r="W221" s="195">
        <f t="shared" si="330"/>
        <v>0</v>
      </c>
      <c r="X221" s="408"/>
      <c r="Y221" s="195">
        <f t="shared" si="331"/>
        <v>0</v>
      </c>
      <c r="Z221" s="408"/>
      <c r="AA221" s="195">
        <f t="shared" si="332"/>
        <v>0</v>
      </c>
      <c r="AB221" s="408"/>
      <c r="AC221" s="195">
        <f t="shared" si="333"/>
        <v>0</v>
      </c>
      <c r="AD221" s="408"/>
      <c r="AE221" s="195">
        <f t="shared" si="334"/>
        <v>0</v>
      </c>
      <c r="AF221" s="408" t="s">
        <v>309</v>
      </c>
      <c r="AG221" s="195">
        <f t="shared" si="335"/>
        <v>3</v>
      </c>
      <c r="AH221" s="408"/>
      <c r="AI221" s="195">
        <f t="shared" si="336"/>
        <v>0</v>
      </c>
      <c r="AJ221" s="408"/>
      <c r="AK221" s="195">
        <f t="shared" si="337"/>
        <v>0</v>
      </c>
      <c r="AL221" s="408"/>
      <c r="AM221" s="195">
        <f t="shared" si="338"/>
        <v>0</v>
      </c>
      <c r="AN221" s="408"/>
      <c r="AO221" s="195">
        <f t="shared" si="339"/>
        <v>0</v>
      </c>
      <c r="AP221" s="204">
        <f t="shared" si="340"/>
        <v>0</v>
      </c>
    </row>
    <row r="222" spans="1:42" x14ac:dyDescent="0.25">
      <c r="A222" s="205">
        <v>45872</v>
      </c>
      <c r="B222" s="206">
        <f t="shared" si="321"/>
        <v>45872</v>
      </c>
      <c r="C222" s="207">
        <f t="shared" si="322"/>
        <v>45872</v>
      </c>
      <c r="D222" s="271" t="s">
        <v>312</v>
      </c>
      <c r="E222" s="271" t="s">
        <v>423</v>
      </c>
      <c r="F222" s="209" t="str">
        <f>IF(NOT(ISNA(MATCH(A222,VV!$B$14:$B$26,0))),VLOOKUP(A222,VV!$B$14:$U$57,3),"n")</f>
        <v>n</v>
      </c>
      <c r="G222" s="208">
        <f>IF($F222="j",3,IF($F223="j",2,VLOOKUP(D222,VV!$T$41:$U$47,2)))</f>
        <v>2</v>
      </c>
      <c r="H222" s="408"/>
      <c r="I222" s="195">
        <f t="shared" si="323"/>
        <v>0</v>
      </c>
      <c r="J222" s="408"/>
      <c r="K222" s="195">
        <f t="shared" si="324"/>
        <v>0</v>
      </c>
      <c r="L222" s="408"/>
      <c r="M222" s="195">
        <f t="shared" si="325"/>
        <v>0</v>
      </c>
      <c r="N222" s="408"/>
      <c r="O222" s="195">
        <f t="shared" si="326"/>
        <v>0</v>
      </c>
      <c r="P222" s="408"/>
      <c r="Q222" s="195">
        <f t="shared" si="327"/>
        <v>0</v>
      </c>
      <c r="R222" s="408"/>
      <c r="S222" s="195">
        <f t="shared" si="328"/>
        <v>0</v>
      </c>
      <c r="T222" s="408"/>
      <c r="U222" s="195">
        <f t="shared" si="329"/>
        <v>0</v>
      </c>
      <c r="V222" s="408"/>
      <c r="W222" s="195">
        <f t="shared" si="330"/>
        <v>0</v>
      </c>
      <c r="X222" s="408"/>
      <c r="Y222" s="195">
        <f t="shared" si="331"/>
        <v>0</v>
      </c>
      <c r="Z222" s="408"/>
      <c r="AA222" s="195">
        <f t="shared" si="332"/>
        <v>0</v>
      </c>
      <c r="AB222" s="408"/>
      <c r="AC222" s="195">
        <f t="shared" si="333"/>
        <v>0</v>
      </c>
      <c r="AD222" s="408"/>
      <c r="AE222" s="195">
        <f t="shared" si="334"/>
        <v>0</v>
      </c>
      <c r="AF222" s="408" t="s">
        <v>309</v>
      </c>
      <c r="AG222" s="195">
        <f t="shared" si="335"/>
        <v>2</v>
      </c>
      <c r="AH222" s="408"/>
      <c r="AI222" s="195">
        <f t="shared" si="336"/>
        <v>0</v>
      </c>
      <c r="AJ222" s="408"/>
      <c r="AK222" s="195">
        <f t="shared" si="337"/>
        <v>0</v>
      </c>
      <c r="AL222" s="408"/>
      <c r="AM222" s="195">
        <f t="shared" si="338"/>
        <v>0</v>
      </c>
      <c r="AN222" s="408"/>
      <c r="AO222" s="195">
        <f t="shared" si="339"/>
        <v>0</v>
      </c>
      <c r="AP222" s="204">
        <f t="shared" si="340"/>
        <v>0</v>
      </c>
    </row>
    <row r="223" spans="1:42" x14ac:dyDescent="0.25">
      <c r="A223" s="205">
        <v>45873</v>
      </c>
      <c r="B223" s="206">
        <f t="shared" si="321"/>
        <v>45873</v>
      </c>
      <c r="C223" s="207">
        <f t="shared" si="322"/>
        <v>45873</v>
      </c>
      <c r="D223" s="271" t="s">
        <v>293</v>
      </c>
      <c r="E223" s="271" t="s">
        <v>423</v>
      </c>
      <c r="F223" s="209" t="str">
        <f>IF(NOT(ISNA(MATCH(A223,VV!$B$14:$B$26,0))),VLOOKUP(A223,VV!$B$14:$U$57,3),"n")</f>
        <v>n</v>
      </c>
      <c r="G223" s="208">
        <f>IF($F223="j",3,IF($F224="j",2,VLOOKUP(D223,VV!$T$41:$U$47,2)))</f>
        <v>1</v>
      </c>
      <c r="H223" s="408"/>
      <c r="I223" s="195">
        <f t="shared" si="323"/>
        <v>0</v>
      </c>
      <c r="J223" s="408"/>
      <c r="K223" s="195">
        <f t="shared" si="324"/>
        <v>0</v>
      </c>
      <c r="L223" s="408"/>
      <c r="M223" s="195">
        <f t="shared" si="325"/>
        <v>0</v>
      </c>
      <c r="N223" s="408"/>
      <c r="O223" s="195">
        <f t="shared" si="326"/>
        <v>0</v>
      </c>
      <c r="P223" s="408"/>
      <c r="Q223" s="195">
        <f t="shared" si="327"/>
        <v>0</v>
      </c>
      <c r="R223" s="408"/>
      <c r="S223" s="195">
        <f t="shared" si="328"/>
        <v>0</v>
      </c>
      <c r="T223" s="408"/>
      <c r="U223" s="195">
        <f t="shared" si="329"/>
        <v>0</v>
      </c>
      <c r="V223" s="408"/>
      <c r="W223" s="195">
        <f t="shared" si="330"/>
        <v>0</v>
      </c>
      <c r="X223" s="408"/>
      <c r="Y223" s="195">
        <f t="shared" si="331"/>
        <v>0</v>
      </c>
      <c r="Z223" s="408"/>
      <c r="AA223" s="195">
        <f t="shared" si="332"/>
        <v>0</v>
      </c>
      <c r="AB223" s="408"/>
      <c r="AC223" s="195">
        <f t="shared" si="333"/>
        <v>0</v>
      </c>
      <c r="AD223" s="408"/>
      <c r="AE223" s="195">
        <f t="shared" si="334"/>
        <v>0</v>
      </c>
      <c r="AF223" s="408"/>
      <c r="AG223" s="195">
        <f t="shared" si="335"/>
        <v>0</v>
      </c>
      <c r="AH223" s="408"/>
      <c r="AI223" s="195">
        <f t="shared" si="336"/>
        <v>0</v>
      </c>
      <c r="AJ223" s="408"/>
      <c r="AK223" s="195">
        <f t="shared" si="337"/>
        <v>0</v>
      </c>
      <c r="AL223" s="408" t="s">
        <v>309</v>
      </c>
      <c r="AM223" s="195">
        <f t="shared" si="338"/>
        <v>1</v>
      </c>
      <c r="AN223" s="408"/>
      <c r="AO223" s="195">
        <f t="shared" si="339"/>
        <v>0</v>
      </c>
      <c r="AP223" s="204">
        <f t="shared" si="340"/>
        <v>0</v>
      </c>
    </row>
    <row r="224" spans="1:42" x14ac:dyDescent="0.25">
      <c r="A224" s="205">
        <v>45874</v>
      </c>
      <c r="B224" s="206">
        <f t="shared" si="321"/>
        <v>45874</v>
      </c>
      <c r="C224" s="207">
        <f t="shared" si="322"/>
        <v>45874</v>
      </c>
      <c r="D224" s="271" t="s">
        <v>294</v>
      </c>
      <c r="E224" s="271" t="s">
        <v>423</v>
      </c>
      <c r="F224" s="209" t="str">
        <f>IF(NOT(ISNA(MATCH(A224,VV!$B$14:$B$26,0))),VLOOKUP(A224,VV!$B$14:$U$57,3),"n")</f>
        <v>n</v>
      </c>
      <c r="G224" s="208">
        <f>IF($F224="j",3,IF($F225="j",2,VLOOKUP(D224,VV!$T$41:$U$47,2)))</f>
        <v>1</v>
      </c>
      <c r="H224" s="408"/>
      <c r="I224" s="195">
        <f t="shared" si="323"/>
        <v>0</v>
      </c>
      <c r="J224" s="408"/>
      <c r="K224" s="195">
        <f t="shared" si="324"/>
        <v>0</v>
      </c>
      <c r="L224" s="408"/>
      <c r="M224" s="195">
        <f t="shared" si="325"/>
        <v>0</v>
      </c>
      <c r="N224" s="408"/>
      <c r="O224" s="195">
        <f t="shared" si="326"/>
        <v>0</v>
      </c>
      <c r="P224" s="408"/>
      <c r="Q224" s="195">
        <f t="shared" si="327"/>
        <v>0</v>
      </c>
      <c r="R224" s="408"/>
      <c r="S224" s="195">
        <f t="shared" si="328"/>
        <v>0</v>
      </c>
      <c r="T224" s="408"/>
      <c r="U224" s="195">
        <f t="shared" si="329"/>
        <v>0</v>
      </c>
      <c r="V224" s="408"/>
      <c r="W224" s="195">
        <f t="shared" si="330"/>
        <v>0</v>
      </c>
      <c r="X224" s="408"/>
      <c r="Y224" s="195">
        <f t="shared" si="331"/>
        <v>0</v>
      </c>
      <c r="Z224" s="408"/>
      <c r="AA224" s="195">
        <f t="shared" si="332"/>
        <v>0</v>
      </c>
      <c r="AB224" s="408"/>
      <c r="AC224" s="195">
        <f t="shared" si="333"/>
        <v>0</v>
      </c>
      <c r="AD224" s="408"/>
      <c r="AE224" s="195">
        <f t="shared" si="334"/>
        <v>0</v>
      </c>
      <c r="AF224" s="408"/>
      <c r="AG224" s="195">
        <f t="shared" si="335"/>
        <v>0</v>
      </c>
      <c r="AH224" s="408"/>
      <c r="AI224" s="195">
        <f t="shared" si="336"/>
        <v>0</v>
      </c>
      <c r="AJ224" s="408"/>
      <c r="AK224" s="195">
        <f t="shared" si="337"/>
        <v>0</v>
      </c>
      <c r="AL224" s="408" t="s">
        <v>309</v>
      </c>
      <c r="AM224" s="195">
        <f t="shared" si="338"/>
        <v>1</v>
      </c>
      <c r="AN224" s="408"/>
      <c r="AO224" s="195">
        <f t="shared" si="339"/>
        <v>0</v>
      </c>
      <c r="AP224" s="204">
        <f t="shared" si="340"/>
        <v>0</v>
      </c>
    </row>
    <row r="225" spans="1:42" x14ac:dyDescent="0.25">
      <c r="A225" s="205">
        <v>45875</v>
      </c>
      <c r="B225" s="206">
        <f t="shared" si="321"/>
        <v>45875</v>
      </c>
      <c r="C225" s="207">
        <f t="shared" si="322"/>
        <v>45875</v>
      </c>
      <c r="D225" s="271" t="s">
        <v>295</v>
      </c>
      <c r="E225" s="271" t="s">
        <v>423</v>
      </c>
      <c r="F225" s="209" t="str">
        <f>IF(NOT(ISNA(MATCH(A225,VV!$B$14:$B$26,0))),VLOOKUP(A225,VV!$B$14:$U$57,3),"n")</f>
        <v>n</v>
      </c>
      <c r="G225" s="208">
        <f>IF($F225="j",3,IF($F226="j",2,VLOOKUP(D225,VV!$T$41:$U$47,2)))</f>
        <v>1</v>
      </c>
      <c r="H225" s="408"/>
      <c r="I225" s="195">
        <f t="shared" si="323"/>
        <v>0</v>
      </c>
      <c r="J225" s="408"/>
      <c r="K225" s="195">
        <f t="shared" si="324"/>
        <v>0</v>
      </c>
      <c r="L225" s="408"/>
      <c r="M225" s="195">
        <f t="shared" si="325"/>
        <v>0</v>
      </c>
      <c r="N225" s="408"/>
      <c r="O225" s="195">
        <f t="shared" si="326"/>
        <v>0</v>
      </c>
      <c r="P225" s="408"/>
      <c r="Q225" s="195">
        <f t="shared" si="327"/>
        <v>0</v>
      </c>
      <c r="R225" s="408"/>
      <c r="S225" s="195">
        <f t="shared" si="328"/>
        <v>0</v>
      </c>
      <c r="T225" s="408"/>
      <c r="U225" s="195">
        <f t="shared" si="329"/>
        <v>0</v>
      </c>
      <c r="V225" s="408"/>
      <c r="W225" s="195">
        <f t="shared" si="330"/>
        <v>0</v>
      </c>
      <c r="X225" s="408"/>
      <c r="Y225" s="195">
        <f t="shared" si="331"/>
        <v>0</v>
      </c>
      <c r="Z225" s="408"/>
      <c r="AA225" s="195">
        <f t="shared" si="332"/>
        <v>0</v>
      </c>
      <c r="AB225" s="408"/>
      <c r="AC225" s="195">
        <f t="shared" si="333"/>
        <v>0</v>
      </c>
      <c r="AD225" s="408"/>
      <c r="AE225" s="195">
        <f t="shared" si="334"/>
        <v>0</v>
      </c>
      <c r="AF225" s="408"/>
      <c r="AG225" s="195">
        <f t="shared" si="335"/>
        <v>0</v>
      </c>
      <c r="AH225" s="408" t="s">
        <v>309</v>
      </c>
      <c r="AI225" s="195">
        <f t="shared" si="336"/>
        <v>1</v>
      </c>
      <c r="AJ225" s="408"/>
      <c r="AK225" s="195">
        <f t="shared" si="337"/>
        <v>0</v>
      </c>
      <c r="AL225" s="408"/>
      <c r="AM225" s="195">
        <f t="shared" si="338"/>
        <v>0</v>
      </c>
      <c r="AN225" s="408"/>
      <c r="AO225" s="195">
        <f t="shared" si="339"/>
        <v>0</v>
      </c>
      <c r="AP225" s="204">
        <f t="shared" si="340"/>
        <v>0</v>
      </c>
    </row>
    <row r="226" spans="1:42" x14ac:dyDescent="0.25">
      <c r="A226" s="205">
        <v>45876</v>
      </c>
      <c r="B226" s="206">
        <f t="shared" si="321"/>
        <v>45876</v>
      </c>
      <c r="C226" s="207">
        <f t="shared" si="322"/>
        <v>45876</v>
      </c>
      <c r="D226" s="271" t="s">
        <v>296</v>
      </c>
      <c r="E226" s="271" t="s">
        <v>423</v>
      </c>
      <c r="F226" s="209" t="str">
        <f>IF(NOT(ISNA(MATCH(A226,VV!$B$14:$B$26,0))),VLOOKUP(A226,VV!$B$14:$U$57,3),"n")</f>
        <v>n</v>
      </c>
      <c r="G226" s="208">
        <f>IF($F226="j",3,IF($F227="j",2,VLOOKUP(D226,VV!$T$41:$U$47,2)))</f>
        <v>1</v>
      </c>
      <c r="H226" s="408"/>
      <c r="I226" s="195">
        <f t="shared" si="323"/>
        <v>0</v>
      </c>
      <c r="J226" s="408"/>
      <c r="K226" s="195">
        <f t="shared" si="324"/>
        <v>0</v>
      </c>
      <c r="L226" s="408"/>
      <c r="M226" s="195">
        <f t="shared" si="325"/>
        <v>0</v>
      </c>
      <c r="N226" s="408"/>
      <c r="O226" s="195">
        <f t="shared" si="326"/>
        <v>0</v>
      </c>
      <c r="P226" s="408"/>
      <c r="Q226" s="195">
        <f t="shared" si="327"/>
        <v>0</v>
      </c>
      <c r="R226" s="408"/>
      <c r="S226" s="195">
        <f t="shared" si="328"/>
        <v>0</v>
      </c>
      <c r="T226" s="408"/>
      <c r="U226" s="195">
        <f t="shared" si="329"/>
        <v>0</v>
      </c>
      <c r="V226" s="408"/>
      <c r="W226" s="195">
        <f t="shared" si="330"/>
        <v>0</v>
      </c>
      <c r="X226" s="408"/>
      <c r="Y226" s="195">
        <f t="shared" si="331"/>
        <v>0</v>
      </c>
      <c r="Z226" s="408"/>
      <c r="AA226" s="195">
        <f t="shared" si="332"/>
        <v>0</v>
      </c>
      <c r="AB226" s="408"/>
      <c r="AC226" s="195">
        <f t="shared" si="333"/>
        <v>0</v>
      </c>
      <c r="AD226" s="408"/>
      <c r="AE226" s="195">
        <f t="shared" si="334"/>
        <v>0</v>
      </c>
      <c r="AF226" s="408"/>
      <c r="AG226" s="195">
        <f t="shared" si="335"/>
        <v>0</v>
      </c>
      <c r="AH226" s="408" t="s">
        <v>309</v>
      </c>
      <c r="AI226" s="195">
        <f t="shared" si="336"/>
        <v>1</v>
      </c>
      <c r="AJ226" s="408"/>
      <c r="AK226" s="195">
        <f t="shared" si="337"/>
        <v>0</v>
      </c>
      <c r="AL226" s="408"/>
      <c r="AM226" s="195">
        <f t="shared" si="338"/>
        <v>0</v>
      </c>
      <c r="AN226" s="408"/>
      <c r="AO226" s="195">
        <f t="shared" si="339"/>
        <v>0</v>
      </c>
      <c r="AP226" s="204">
        <f t="shared" si="340"/>
        <v>0</v>
      </c>
    </row>
    <row r="227" spans="1:42" x14ac:dyDescent="0.25">
      <c r="A227" s="205">
        <v>45877</v>
      </c>
      <c r="B227" s="206">
        <f t="shared" si="321"/>
        <v>45877</v>
      </c>
      <c r="C227" s="207">
        <f t="shared" si="322"/>
        <v>45877</v>
      </c>
      <c r="D227" s="271" t="s">
        <v>297</v>
      </c>
      <c r="E227" s="271" t="s">
        <v>423</v>
      </c>
      <c r="F227" s="209" t="str">
        <f>IF(NOT(ISNA(MATCH(A227,VV!$B$14:$B$26,0))),VLOOKUP(A227,VV!$B$14:$U$57,3),"n")</f>
        <v>n</v>
      </c>
      <c r="G227" s="208">
        <f>IF($F227="j",3,IF($F228="j",2,VLOOKUP(D227,VV!$T$41:$U$47,2)))</f>
        <v>2</v>
      </c>
      <c r="H227" s="408"/>
      <c r="I227" s="195">
        <f t="shared" si="323"/>
        <v>0</v>
      </c>
      <c r="J227" s="408"/>
      <c r="K227" s="195">
        <f t="shared" si="324"/>
        <v>0</v>
      </c>
      <c r="L227" s="408"/>
      <c r="M227" s="195">
        <f t="shared" si="325"/>
        <v>0</v>
      </c>
      <c r="N227" s="408"/>
      <c r="O227" s="195">
        <f t="shared" si="326"/>
        <v>0</v>
      </c>
      <c r="P227" s="408"/>
      <c r="Q227" s="195">
        <f t="shared" si="327"/>
        <v>0</v>
      </c>
      <c r="R227" s="408"/>
      <c r="S227" s="195">
        <f t="shared" si="328"/>
        <v>0</v>
      </c>
      <c r="T227" s="408"/>
      <c r="U227" s="195">
        <f t="shared" si="329"/>
        <v>0</v>
      </c>
      <c r="V227" s="408"/>
      <c r="W227" s="195">
        <f t="shared" si="330"/>
        <v>0</v>
      </c>
      <c r="X227" s="408"/>
      <c r="Y227" s="195">
        <f t="shared" si="331"/>
        <v>0</v>
      </c>
      <c r="Z227" s="408"/>
      <c r="AA227" s="195">
        <f t="shared" si="332"/>
        <v>0</v>
      </c>
      <c r="AB227" s="408"/>
      <c r="AC227" s="195">
        <f t="shared" si="333"/>
        <v>0</v>
      </c>
      <c r="AD227" s="408"/>
      <c r="AE227" s="195">
        <f t="shared" si="334"/>
        <v>0</v>
      </c>
      <c r="AF227" s="408" t="s">
        <v>309</v>
      </c>
      <c r="AG227" s="195">
        <f t="shared" si="335"/>
        <v>2</v>
      </c>
      <c r="AH227" s="408"/>
      <c r="AI227" s="195">
        <f t="shared" si="336"/>
        <v>0</v>
      </c>
      <c r="AJ227" s="408"/>
      <c r="AK227" s="195">
        <f t="shared" si="337"/>
        <v>0</v>
      </c>
      <c r="AL227" s="408"/>
      <c r="AM227" s="195">
        <f t="shared" si="338"/>
        <v>0</v>
      </c>
      <c r="AN227" s="408"/>
      <c r="AO227" s="195">
        <f t="shared" si="339"/>
        <v>0</v>
      </c>
      <c r="AP227" s="204">
        <f t="shared" si="340"/>
        <v>0</v>
      </c>
    </row>
    <row r="228" spans="1:42" x14ac:dyDescent="0.25">
      <c r="A228" s="205">
        <v>45878</v>
      </c>
      <c r="B228" s="206">
        <f t="shared" si="321"/>
        <v>45878</v>
      </c>
      <c r="C228" s="207">
        <f t="shared" si="322"/>
        <v>45878</v>
      </c>
      <c r="D228" s="271" t="s">
        <v>311</v>
      </c>
      <c r="E228" s="271" t="s">
        <v>423</v>
      </c>
      <c r="F228" s="209" t="str">
        <f>IF(NOT(ISNA(MATCH(A228,VV!$B$14:$B$26,0))),VLOOKUP(A228,VV!$B$14:$U$57,3),"n")</f>
        <v>n</v>
      </c>
      <c r="G228" s="208">
        <f>IF($F228="j",3,IF($F229="j",2,VLOOKUP(D228,VV!$T$41:$U$47,2)))</f>
        <v>3</v>
      </c>
      <c r="H228" s="408"/>
      <c r="I228" s="195">
        <f t="shared" si="323"/>
        <v>0</v>
      </c>
      <c r="J228" s="408"/>
      <c r="K228" s="195">
        <f t="shared" si="324"/>
        <v>0</v>
      </c>
      <c r="L228" s="408"/>
      <c r="M228" s="195">
        <f t="shared" si="325"/>
        <v>0</v>
      </c>
      <c r="N228" s="408"/>
      <c r="O228" s="195">
        <f t="shared" si="326"/>
        <v>0</v>
      </c>
      <c r="P228" s="408"/>
      <c r="Q228" s="195">
        <f t="shared" si="327"/>
        <v>0</v>
      </c>
      <c r="R228" s="408"/>
      <c r="S228" s="195">
        <f t="shared" si="328"/>
        <v>0</v>
      </c>
      <c r="T228" s="408"/>
      <c r="U228" s="195">
        <f t="shared" si="329"/>
        <v>0</v>
      </c>
      <c r="V228" s="408"/>
      <c r="W228" s="195">
        <f t="shared" si="330"/>
        <v>0</v>
      </c>
      <c r="X228" s="408"/>
      <c r="Y228" s="195">
        <f t="shared" si="331"/>
        <v>0</v>
      </c>
      <c r="Z228" s="408"/>
      <c r="AA228" s="195">
        <f t="shared" si="332"/>
        <v>0</v>
      </c>
      <c r="AB228" s="408"/>
      <c r="AC228" s="195">
        <f t="shared" si="333"/>
        <v>0</v>
      </c>
      <c r="AD228" s="408"/>
      <c r="AE228" s="195">
        <f t="shared" si="334"/>
        <v>0</v>
      </c>
      <c r="AF228" s="408" t="s">
        <v>309</v>
      </c>
      <c r="AG228" s="195">
        <f t="shared" si="335"/>
        <v>3</v>
      </c>
      <c r="AH228" s="408"/>
      <c r="AI228" s="195">
        <f t="shared" si="336"/>
        <v>0</v>
      </c>
      <c r="AJ228" s="408"/>
      <c r="AK228" s="195">
        <f t="shared" si="337"/>
        <v>0</v>
      </c>
      <c r="AL228" s="408"/>
      <c r="AM228" s="195">
        <f t="shared" si="338"/>
        <v>0</v>
      </c>
      <c r="AN228" s="408"/>
      <c r="AO228" s="195">
        <f t="shared" si="339"/>
        <v>0</v>
      </c>
      <c r="AP228" s="204">
        <f t="shared" si="340"/>
        <v>0</v>
      </c>
    </row>
    <row r="229" spans="1:42" x14ac:dyDescent="0.25">
      <c r="A229" s="205">
        <v>45879</v>
      </c>
      <c r="B229" s="206">
        <f t="shared" si="321"/>
        <v>45879</v>
      </c>
      <c r="C229" s="207">
        <f t="shared" si="322"/>
        <v>45879</v>
      </c>
      <c r="D229" s="271" t="s">
        <v>312</v>
      </c>
      <c r="E229" s="271" t="s">
        <v>423</v>
      </c>
      <c r="F229" s="209" t="str">
        <f>IF(NOT(ISNA(MATCH(A229,VV!$B$14:$B$26,0))),VLOOKUP(A229,VV!$B$14:$U$57,3),"n")</f>
        <v>n</v>
      </c>
      <c r="G229" s="208">
        <f>IF($F229="j",3,IF($F230="j",2,VLOOKUP(D229,VV!$T$41:$U$47,2)))</f>
        <v>2</v>
      </c>
      <c r="H229" s="408"/>
      <c r="I229" s="195">
        <f t="shared" si="323"/>
        <v>0</v>
      </c>
      <c r="J229" s="408"/>
      <c r="K229" s="195">
        <f t="shared" si="324"/>
        <v>0</v>
      </c>
      <c r="L229" s="408"/>
      <c r="M229" s="195">
        <f t="shared" si="325"/>
        <v>0</v>
      </c>
      <c r="N229" s="408"/>
      <c r="O229" s="195">
        <f t="shared" si="326"/>
        <v>0</v>
      </c>
      <c r="P229" s="408"/>
      <c r="Q229" s="195">
        <f t="shared" si="327"/>
        <v>0</v>
      </c>
      <c r="R229" s="408"/>
      <c r="S229" s="195">
        <f t="shared" si="328"/>
        <v>0</v>
      </c>
      <c r="T229" s="408"/>
      <c r="U229" s="195">
        <f t="shared" si="329"/>
        <v>0</v>
      </c>
      <c r="V229" s="408"/>
      <c r="W229" s="195">
        <f t="shared" si="330"/>
        <v>0</v>
      </c>
      <c r="X229" s="408"/>
      <c r="Y229" s="195">
        <f t="shared" si="331"/>
        <v>0</v>
      </c>
      <c r="Z229" s="408"/>
      <c r="AA229" s="195">
        <f t="shared" si="332"/>
        <v>0</v>
      </c>
      <c r="AB229" s="408"/>
      <c r="AC229" s="195">
        <f t="shared" si="333"/>
        <v>0</v>
      </c>
      <c r="AD229" s="408"/>
      <c r="AE229" s="195">
        <f t="shared" si="334"/>
        <v>0</v>
      </c>
      <c r="AF229" s="408" t="s">
        <v>309</v>
      </c>
      <c r="AG229" s="195">
        <f t="shared" si="335"/>
        <v>2</v>
      </c>
      <c r="AH229" s="408"/>
      <c r="AI229" s="195">
        <f t="shared" si="336"/>
        <v>0</v>
      </c>
      <c r="AJ229" s="408"/>
      <c r="AK229" s="195">
        <f t="shared" si="337"/>
        <v>0</v>
      </c>
      <c r="AL229" s="408"/>
      <c r="AM229" s="195">
        <f t="shared" si="338"/>
        <v>0</v>
      </c>
      <c r="AN229" s="408"/>
      <c r="AO229" s="195">
        <f t="shared" si="339"/>
        <v>0</v>
      </c>
      <c r="AP229" s="204">
        <f t="shared" si="340"/>
        <v>0</v>
      </c>
    </row>
    <row r="230" spans="1:42" x14ac:dyDescent="0.25">
      <c r="A230" s="205">
        <v>45880</v>
      </c>
      <c r="B230" s="206">
        <f t="shared" si="321"/>
        <v>45880</v>
      </c>
      <c r="C230" s="207">
        <f t="shared" si="322"/>
        <v>45880</v>
      </c>
      <c r="D230" s="271" t="s">
        <v>293</v>
      </c>
      <c r="E230" s="271" t="s">
        <v>423</v>
      </c>
      <c r="F230" s="209" t="str">
        <f>IF(NOT(ISNA(MATCH(A230,VV!$B$14:$B$26,0))),VLOOKUP(A230,VV!$B$14:$U$57,3),"n")</f>
        <v>n</v>
      </c>
      <c r="G230" s="208">
        <f>IF($F230="j",3,IF($F231="j",2,VLOOKUP(D230,VV!$T$41:$U$47,2)))</f>
        <v>1</v>
      </c>
      <c r="H230" s="408"/>
      <c r="I230" s="195">
        <f t="shared" si="323"/>
        <v>0</v>
      </c>
      <c r="J230" s="408" t="s">
        <v>83</v>
      </c>
      <c r="K230" s="195">
        <f t="shared" si="324"/>
        <v>0</v>
      </c>
      <c r="L230" s="408"/>
      <c r="M230" s="195">
        <f t="shared" si="325"/>
        <v>0</v>
      </c>
      <c r="N230" s="408"/>
      <c r="O230" s="195">
        <f t="shared" si="326"/>
        <v>0</v>
      </c>
      <c r="P230" s="408"/>
      <c r="Q230" s="195">
        <f t="shared" si="327"/>
        <v>0</v>
      </c>
      <c r="R230" s="408"/>
      <c r="S230" s="195">
        <f t="shared" si="328"/>
        <v>0</v>
      </c>
      <c r="T230" s="408"/>
      <c r="U230" s="195">
        <f t="shared" si="329"/>
        <v>0</v>
      </c>
      <c r="V230" s="408"/>
      <c r="W230" s="195">
        <f t="shared" si="330"/>
        <v>0</v>
      </c>
      <c r="X230" s="408"/>
      <c r="Y230" s="195">
        <f t="shared" si="331"/>
        <v>0</v>
      </c>
      <c r="Z230" s="408"/>
      <c r="AA230" s="195">
        <f t="shared" si="332"/>
        <v>0</v>
      </c>
      <c r="AB230" s="408"/>
      <c r="AC230" s="195">
        <f t="shared" si="333"/>
        <v>0</v>
      </c>
      <c r="AD230" s="408"/>
      <c r="AE230" s="195">
        <f t="shared" si="334"/>
        <v>0</v>
      </c>
      <c r="AF230" s="408"/>
      <c r="AG230" s="195">
        <f t="shared" si="335"/>
        <v>0</v>
      </c>
      <c r="AH230" s="408"/>
      <c r="AI230" s="195">
        <f t="shared" si="336"/>
        <v>0</v>
      </c>
      <c r="AJ230" s="408"/>
      <c r="AK230" s="195">
        <f t="shared" si="337"/>
        <v>0</v>
      </c>
      <c r="AL230" s="408"/>
      <c r="AM230" s="195">
        <f t="shared" si="338"/>
        <v>0</v>
      </c>
      <c r="AN230" s="408" t="s">
        <v>309</v>
      </c>
      <c r="AO230" s="195">
        <f t="shared" si="339"/>
        <v>1</v>
      </c>
      <c r="AP230" s="204">
        <f t="shared" si="340"/>
        <v>0</v>
      </c>
    </row>
    <row r="231" spans="1:42" x14ac:dyDescent="0.25">
      <c r="A231" s="205">
        <v>45881</v>
      </c>
      <c r="B231" s="206">
        <f t="shared" ref="B231:B294" si="341">A231</f>
        <v>45881</v>
      </c>
      <c r="C231" s="207">
        <f t="shared" ref="C231:C294" si="342">A231</f>
        <v>45881</v>
      </c>
      <c r="D231" s="271" t="s">
        <v>294</v>
      </c>
      <c r="E231" s="271" t="s">
        <v>423</v>
      </c>
      <c r="F231" s="209" t="str">
        <f>IF(NOT(ISNA(MATCH(A231,VV!$B$14:$B$26,0))),VLOOKUP(A231,VV!$B$14:$U$57,3),"n")</f>
        <v>n</v>
      </c>
      <c r="G231" s="208">
        <f>IF($F231="j",3,IF($F232="j",2,VLOOKUP(D231,VV!$T$41:$U$47,2)))</f>
        <v>1</v>
      </c>
      <c r="H231" s="408"/>
      <c r="I231" s="195">
        <f t="shared" ref="I231:I294" si="343">IF(H231="w",$G231,IF(H231="x",$G231,IF(H231="s",$G231 + 1,IF(H231="b",$G231,0))))</f>
        <v>0</v>
      </c>
      <c r="J231" s="408" t="s">
        <v>83</v>
      </c>
      <c r="K231" s="195">
        <f t="shared" ref="K231:K294" si="344">IF(J231="w",$G231,IF(J231="x",$G231,IF(J231="s",$G231 + 1,IF(J231="b",$G231,0))))</f>
        <v>0</v>
      </c>
      <c r="L231" s="408"/>
      <c r="M231" s="195">
        <f t="shared" ref="M231:M294" si="345">IF(L231="w",$G231,IF(L231="x",$G231,IF(L231="s",$G231 + 1,IF(L231="b",$G231,0))))</f>
        <v>0</v>
      </c>
      <c r="N231" s="408"/>
      <c r="O231" s="195">
        <f t="shared" ref="O231:O294" si="346">IF(N231="w",$G231,IF(N231="x",$G231,IF(N231="s",$G231 + 1,IF(N231="b",$G231,0))))</f>
        <v>0</v>
      </c>
      <c r="P231" s="408"/>
      <c r="Q231" s="195">
        <f t="shared" ref="Q231:Q294" si="347">IF(P231="w",$G231,IF(P231="x",$G231,IF(P231="s",$G231 + 1,IF(P231="b",$G231,0))))</f>
        <v>0</v>
      </c>
      <c r="R231" s="408"/>
      <c r="S231" s="195">
        <f t="shared" ref="S231:S294" si="348">IF(R231="w",$G231,IF(R231="x",$G231,IF(R231="s",$G231 + 1,IF(R231="b",$G231,0))))</f>
        <v>0</v>
      </c>
      <c r="T231" s="408"/>
      <c r="U231" s="195">
        <f t="shared" ref="U231:U294" si="349">IF(T231="w",$G231,IF(T231="x",$G231,IF(T231="s",$G231 + 1,IF(T231="b",$G231,0))))</f>
        <v>0</v>
      </c>
      <c r="V231" s="408"/>
      <c r="W231" s="195">
        <f t="shared" ref="W231:W294" si="350">IF(V231="w",$G231,IF(V231="x",$G231,IF(V231="s",$G231 + 1,IF(V231="b",$G231,0))))</f>
        <v>0</v>
      </c>
      <c r="X231" s="408"/>
      <c r="Y231" s="195">
        <f t="shared" ref="Y231:Y294" si="351">IF(X231="w",$G231,IF(X231="x",$G231,IF(X231="s",$G231 + 1,IF(X231="b",$G231,0))))</f>
        <v>0</v>
      </c>
      <c r="Z231" s="408"/>
      <c r="AA231" s="195">
        <f t="shared" ref="AA231:AA294" si="352">IF(Z231="w",$G231,IF(Z231="x",$G231,IF(Z231="s",$G231 + 1,IF(Z231="b",$G231,0))))</f>
        <v>0</v>
      </c>
      <c r="AB231" s="408"/>
      <c r="AC231" s="195">
        <f t="shared" ref="AC231:AC294" si="353">IF(AB231="w",$G231,IF(AB231="x",$G231,IF(AB231="s",$G231 + 1,IF(AB231="b",$G231,0))))</f>
        <v>0</v>
      </c>
      <c r="AD231" s="408"/>
      <c r="AE231" s="195">
        <f t="shared" ref="AE231:AE294" si="354">IF(AD231="w",$G231,IF(AD231="x",$G231,IF(AD231="s",$G231 + 1,IF(AD231="b",$G231,0))))</f>
        <v>0</v>
      </c>
      <c r="AF231" s="408"/>
      <c r="AG231" s="195">
        <f t="shared" ref="AG231:AG294" si="355">IF(AF231="w",$G231,IF(AF231="x",$G231,IF(AF231="s",$G231 + 1,IF(AF231="b",$G231,0))))</f>
        <v>0</v>
      </c>
      <c r="AH231" s="408"/>
      <c r="AI231" s="195">
        <f t="shared" ref="AI231:AI294" si="356">IF(AH231="w",$G231,IF(AH231="x",$G231,IF(AH231="s",$G231 + 1,IF(AH231="b",$G231,0))))</f>
        <v>0</v>
      </c>
      <c r="AJ231" s="408"/>
      <c r="AK231" s="195">
        <f t="shared" ref="AK231:AK294" si="357">IF(AJ231="w",$G231,IF(AJ231="x",$G231,IF(AJ231="s",$G231 + 1,IF(AJ231="b",$G231,0))))</f>
        <v>0</v>
      </c>
      <c r="AL231" s="408" t="s">
        <v>309</v>
      </c>
      <c r="AM231" s="195">
        <f t="shared" ref="AM231:AM294" si="358">IF(AL231="w",$G231,IF(AL231="x",$G231,IF(AL231="s",$G231 + 1,IF(AL231="b",$G231,0))))</f>
        <v>1</v>
      </c>
      <c r="AN231" s="408"/>
      <c r="AO231" s="195">
        <f t="shared" ref="AO231:AO294" si="359">IF(AN231="w",$G231,IF(AN231="x",$G231,IF(AN231="s",$G231 + 1,IF(AN231="b",$G231,0))))</f>
        <v>0</v>
      </c>
      <c r="AP231" s="204">
        <f t="shared" si="340"/>
        <v>0</v>
      </c>
    </row>
    <row r="232" spans="1:42" x14ac:dyDescent="0.25">
      <c r="A232" s="205">
        <v>45882</v>
      </c>
      <c r="B232" s="206">
        <f t="shared" si="341"/>
        <v>45882</v>
      </c>
      <c r="C232" s="207">
        <f t="shared" si="342"/>
        <v>45882</v>
      </c>
      <c r="D232" s="271" t="s">
        <v>295</v>
      </c>
      <c r="E232" s="271" t="s">
        <v>423</v>
      </c>
      <c r="F232" s="209" t="str">
        <f>IF(NOT(ISNA(MATCH(A232,VV!$B$14:$B$26,0))),VLOOKUP(A232,VV!$B$14:$U$57,3),"n")</f>
        <v>n</v>
      </c>
      <c r="G232" s="208">
        <f>IF($F232="j",3,IF($F233="j",2,VLOOKUP(D232,VV!$T$41:$U$47,2)))</f>
        <v>1</v>
      </c>
      <c r="H232" s="408"/>
      <c r="I232" s="195">
        <f t="shared" si="343"/>
        <v>0</v>
      </c>
      <c r="J232" s="408" t="s">
        <v>83</v>
      </c>
      <c r="K232" s="195">
        <f t="shared" si="344"/>
        <v>0</v>
      </c>
      <c r="L232" s="408"/>
      <c r="M232" s="195">
        <f t="shared" si="345"/>
        <v>0</v>
      </c>
      <c r="N232" s="408"/>
      <c r="O232" s="195">
        <f t="shared" si="346"/>
        <v>0</v>
      </c>
      <c r="P232" s="408"/>
      <c r="Q232" s="195">
        <f t="shared" si="347"/>
        <v>0</v>
      </c>
      <c r="R232" s="408"/>
      <c r="S232" s="195">
        <f t="shared" si="348"/>
        <v>0</v>
      </c>
      <c r="T232" s="408"/>
      <c r="U232" s="195">
        <f t="shared" si="349"/>
        <v>0</v>
      </c>
      <c r="V232" s="408"/>
      <c r="W232" s="195">
        <f t="shared" si="350"/>
        <v>0</v>
      </c>
      <c r="X232" s="408"/>
      <c r="Y232" s="195">
        <f t="shared" si="351"/>
        <v>0</v>
      </c>
      <c r="Z232" s="408"/>
      <c r="AA232" s="195">
        <f t="shared" si="352"/>
        <v>0</v>
      </c>
      <c r="AB232" s="408"/>
      <c r="AC232" s="195">
        <f t="shared" si="353"/>
        <v>0</v>
      </c>
      <c r="AD232" s="408"/>
      <c r="AE232" s="195">
        <f t="shared" si="354"/>
        <v>0</v>
      </c>
      <c r="AF232" s="408"/>
      <c r="AG232" s="195">
        <f t="shared" si="355"/>
        <v>0</v>
      </c>
      <c r="AH232" s="408"/>
      <c r="AI232" s="195">
        <f t="shared" si="356"/>
        <v>0</v>
      </c>
      <c r="AJ232" s="408"/>
      <c r="AK232" s="195">
        <f t="shared" si="357"/>
        <v>0</v>
      </c>
      <c r="AL232" s="408" t="s">
        <v>309</v>
      </c>
      <c r="AM232" s="195">
        <f t="shared" si="358"/>
        <v>1</v>
      </c>
      <c r="AN232" s="408"/>
      <c r="AO232" s="195">
        <f t="shared" si="359"/>
        <v>0</v>
      </c>
      <c r="AP232" s="204">
        <f t="shared" si="340"/>
        <v>0</v>
      </c>
    </row>
    <row r="233" spans="1:42" x14ac:dyDescent="0.25">
      <c r="A233" s="205">
        <v>45883</v>
      </c>
      <c r="B233" s="206">
        <f t="shared" si="341"/>
        <v>45883</v>
      </c>
      <c r="C233" s="207">
        <f t="shared" si="342"/>
        <v>45883</v>
      </c>
      <c r="D233" s="271" t="s">
        <v>296</v>
      </c>
      <c r="E233" s="271" t="s">
        <v>423</v>
      </c>
      <c r="F233" s="209" t="str">
        <f>IF(NOT(ISNA(MATCH(A233,VV!$B$14:$B$26,0))),VLOOKUP(A233,VV!$B$14:$U$57,3),"n")</f>
        <v>n</v>
      </c>
      <c r="G233" s="208">
        <f>IF($F233="j",3,IF($F234="j",2,VLOOKUP(D233,VV!$T$41:$U$47,2)))</f>
        <v>2</v>
      </c>
      <c r="H233" s="408"/>
      <c r="I233" s="195">
        <f t="shared" si="343"/>
        <v>0</v>
      </c>
      <c r="J233" s="408" t="s">
        <v>83</v>
      </c>
      <c r="K233" s="195">
        <f t="shared" si="344"/>
        <v>0</v>
      </c>
      <c r="L233" s="408"/>
      <c r="M233" s="195">
        <f t="shared" si="345"/>
        <v>0</v>
      </c>
      <c r="N233" s="408"/>
      <c r="O233" s="195">
        <f t="shared" si="346"/>
        <v>0</v>
      </c>
      <c r="P233" s="408"/>
      <c r="Q233" s="195">
        <f t="shared" si="347"/>
        <v>0</v>
      </c>
      <c r="R233" s="408"/>
      <c r="S233" s="195">
        <f t="shared" si="348"/>
        <v>0</v>
      </c>
      <c r="T233" s="408"/>
      <c r="U233" s="195">
        <f t="shared" si="349"/>
        <v>0</v>
      </c>
      <c r="V233" s="408"/>
      <c r="W233" s="195">
        <f t="shared" si="350"/>
        <v>0</v>
      </c>
      <c r="X233" s="408"/>
      <c r="Y233" s="195">
        <f t="shared" si="351"/>
        <v>0</v>
      </c>
      <c r="Z233" s="408"/>
      <c r="AA233" s="195">
        <f t="shared" si="352"/>
        <v>0</v>
      </c>
      <c r="AB233" s="408"/>
      <c r="AC233" s="195">
        <f t="shared" si="353"/>
        <v>0</v>
      </c>
      <c r="AD233" s="408"/>
      <c r="AE233" s="195">
        <f t="shared" si="354"/>
        <v>0</v>
      </c>
      <c r="AF233" s="408" t="s">
        <v>309</v>
      </c>
      <c r="AG233" s="195">
        <f t="shared" si="355"/>
        <v>2</v>
      </c>
      <c r="AH233" s="408"/>
      <c r="AI233" s="195">
        <f t="shared" si="356"/>
        <v>0</v>
      </c>
      <c r="AJ233" s="408"/>
      <c r="AK233" s="195">
        <f t="shared" si="357"/>
        <v>0</v>
      </c>
      <c r="AL233" s="408"/>
      <c r="AM233" s="195">
        <f t="shared" si="358"/>
        <v>0</v>
      </c>
      <c r="AN233" s="408"/>
      <c r="AO233" s="195">
        <f t="shared" si="359"/>
        <v>0</v>
      </c>
      <c r="AP233" s="204">
        <f t="shared" si="340"/>
        <v>0</v>
      </c>
    </row>
    <row r="234" spans="1:42" x14ac:dyDescent="0.25">
      <c r="A234" s="205">
        <v>45884</v>
      </c>
      <c r="B234" s="206">
        <f t="shared" si="341"/>
        <v>45884</v>
      </c>
      <c r="C234" s="207">
        <f t="shared" si="342"/>
        <v>45884</v>
      </c>
      <c r="D234" s="271" t="s">
        <v>297</v>
      </c>
      <c r="E234" s="271" t="s">
        <v>423</v>
      </c>
      <c r="F234" s="209" t="str">
        <f>IF(NOT(ISNA(MATCH(A234,VV!$B$14:$B$26,0))),VLOOKUP(A234,VV!$B$14:$U$57,3),"n")</f>
        <v>j</v>
      </c>
      <c r="G234" s="208">
        <f>IF($F234="j",3,IF($F235="j",2,VLOOKUP(D234,VV!$T$41:$U$47,2)))</f>
        <v>3</v>
      </c>
      <c r="H234" s="408"/>
      <c r="I234" s="195">
        <f t="shared" si="343"/>
        <v>0</v>
      </c>
      <c r="J234" s="408" t="s">
        <v>83</v>
      </c>
      <c r="K234" s="195">
        <f t="shared" si="344"/>
        <v>0</v>
      </c>
      <c r="L234" s="408"/>
      <c r="M234" s="195">
        <f t="shared" si="345"/>
        <v>0</v>
      </c>
      <c r="N234" s="408"/>
      <c r="O234" s="195">
        <f t="shared" si="346"/>
        <v>0</v>
      </c>
      <c r="P234" s="408"/>
      <c r="Q234" s="195">
        <f t="shared" si="347"/>
        <v>0</v>
      </c>
      <c r="R234" s="408"/>
      <c r="S234" s="195">
        <f t="shared" si="348"/>
        <v>0</v>
      </c>
      <c r="T234" s="408"/>
      <c r="U234" s="195">
        <f t="shared" si="349"/>
        <v>0</v>
      </c>
      <c r="V234" s="408"/>
      <c r="W234" s="195">
        <f t="shared" si="350"/>
        <v>0</v>
      </c>
      <c r="X234" s="408"/>
      <c r="Y234" s="195">
        <f t="shared" si="351"/>
        <v>0</v>
      </c>
      <c r="Z234" s="408"/>
      <c r="AA234" s="195">
        <f t="shared" si="352"/>
        <v>0</v>
      </c>
      <c r="AB234" s="408"/>
      <c r="AC234" s="195">
        <f t="shared" si="353"/>
        <v>0</v>
      </c>
      <c r="AD234" s="408"/>
      <c r="AE234" s="195">
        <f t="shared" si="354"/>
        <v>0</v>
      </c>
      <c r="AF234" s="408" t="s">
        <v>309</v>
      </c>
      <c r="AG234" s="195">
        <f t="shared" si="355"/>
        <v>3</v>
      </c>
      <c r="AH234" s="408"/>
      <c r="AI234" s="195">
        <f t="shared" si="356"/>
        <v>0</v>
      </c>
      <c r="AJ234" s="408"/>
      <c r="AK234" s="195">
        <f t="shared" si="357"/>
        <v>0</v>
      </c>
      <c r="AL234" s="408"/>
      <c r="AM234" s="195">
        <f t="shared" si="358"/>
        <v>0</v>
      </c>
      <c r="AN234" s="408"/>
      <c r="AO234" s="195">
        <f t="shared" si="359"/>
        <v>0</v>
      </c>
      <c r="AP234" s="204">
        <f t="shared" si="340"/>
        <v>0</v>
      </c>
    </row>
    <row r="235" spans="1:42" x14ac:dyDescent="0.25">
      <c r="A235" s="205">
        <v>45885</v>
      </c>
      <c r="B235" s="206">
        <f t="shared" si="341"/>
        <v>45885</v>
      </c>
      <c r="C235" s="207">
        <f t="shared" si="342"/>
        <v>45885</v>
      </c>
      <c r="D235" s="271" t="s">
        <v>311</v>
      </c>
      <c r="E235" s="271" t="s">
        <v>423</v>
      </c>
      <c r="F235" s="209" t="str">
        <f>IF(NOT(ISNA(MATCH(A235,VV!$B$14:$B$26,0))),VLOOKUP(A235,VV!$B$14:$U$57,3),"n")</f>
        <v>n</v>
      </c>
      <c r="G235" s="208">
        <f>IF($F235="j",3,IF($F236="j",2,VLOOKUP(D235,VV!$T$41:$U$47,2)))</f>
        <v>3</v>
      </c>
      <c r="H235" s="408"/>
      <c r="I235" s="195">
        <f t="shared" si="343"/>
        <v>0</v>
      </c>
      <c r="J235" s="408"/>
      <c r="K235" s="195">
        <f t="shared" si="344"/>
        <v>0</v>
      </c>
      <c r="L235" s="408"/>
      <c r="M235" s="195">
        <f t="shared" si="345"/>
        <v>0</v>
      </c>
      <c r="N235" s="408"/>
      <c r="O235" s="195">
        <f t="shared" si="346"/>
        <v>0</v>
      </c>
      <c r="P235" s="408"/>
      <c r="Q235" s="195">
        <f t="shared" si="347"/>
        <v>0</v>
      </c>
      <c r="R235" s="408"/>
      <c r="S235" s="195">
        <f t="shared" si="348"/>
        <v>0</v>
      </c>
      <c r="T235" s="408"/>
      <c r="U235" s="195">
        <f t="shared" si="349"/>
        <v>0</v>
      </c>
      <c r="V235" s="408"/>
      <c r="W235" s="195">
        <f t="shared" si="350"/>
        <v>0</v>
      </c>
      <c r="X235" s="408"/>
      <c r="Y235" s="195">
        <f t="shared" si="351"/>
        <v>0</v>
      </c>
      <c r="Z235" s="408"/>
      <c r="AA235" s="195">
        <f t="shared" si="352"/>
        <v>0</v>
      </c>
      <c r="AB235" s="408"/>
      <c r="AC235" s="195">
        <f t="shared" si="353"/>
        <v>0</v>
      </c>
      <c r="AD235" s="408"/>
      <c r="AE235" s="195">
        <f t="shared" si="354"/>
        <v>0</v>
      </c>
      <c r="AF235" s="408" t="s">
        <v>309</v>
      </c>
      <c r="AG235" s="195">
        <f t="shared" si="355"/>
        <v>3</v>
      </c>
      <c r="AH235" s="408"/>
      <c r="AI235" s="195">
        <f t="shared" si="356"/>
        <v>0</v>
      </c>
      <c r="AJ235" s="408"/>
      <c r="AK235" s="195">
        <f t="shared" si="357"/>
        <v>0</v>
      </c>
      <c r="AL235" s="408"/>
      <c r="AM235" s="195">
        <f t="shared" si="358"/>
        <v>0</v>
      </c>
      <c r="AN235" s="408"/>
      <c r="AO235" s="195">
        <f t="shared" si="359"/>
        <v>0</v>
      </c>
      <c r="AP235" s="204">
        <f t="shared" si="340"/>
        <v>0</v>
      </c>
    </row>
    <row r="236" spans="1:42" x14ac:dyDescent="0.25">
      <c r="A236" s="205">
        <v>45886</v>
      </c>
      <c r="B236" s="206">
        <f t="shared" si="341"/>
        <v>45886</v>
      </c>
      <c r="C236" s="207">
        <f t="shared" si="342"/>
        <v>45886</v>
      </c>
      <c r="D236" s="271" t="s">
        <v>312</v>
      </c>
      <c r="E236" s="271" t="s">
        <v>423</v>
      </c>
      <c r="F236" s="209" t="str">
        <f>IF(NOT(ISNA(MATCH(A236,VV!$B$14:$B$26,0))),VLOOKUP(A236,VV!$B$14:$U$57,3),"n")</f>
        <v>n</v>
      </c>
      <c r="G236" s="208">
        <f>IF($F236="j",3,IF($F237="j",2,VLOOKUP(D236,VV!$T$41:$U$47,2)))</f>
        <v>2</v>
      </c>
      <c r="H236" s="408"/>
      <c r="I236" s="195">
        <f t="shared" si="343"/>
        <v>0</v>
      </c>
      <c r="J236" s="408"/>
      <c r="K236" s="195">
        <f t="shared" si="344"/>
        <v>0</v>
      </c>
      <c r="L236" s="408"/>
      <c r="M236" s="195">
        <f t="shared" si="345"/>
        <v>0</v>
      </c>
      <c r="N236" s="408"/>
      <c r="O236" s="195">
        <f t="shared" si="346"/>
        <v>0</v>
      </c>
      <c r="P236" s="408"/>
      <c r="Q236" s="195">
        <f t="shared" si="347"/>
        <v>0</v>
      </c>
      <c r="R236" s="408"/>
      <c r="S236" s="195">
        <f t="shared" si="348"/>
        <v>0</v>
      </c>
      <c r="T236" s="408"/>
      <c r="U236" s="195">
        <f t="shared" si="349"/>
        <v>0</v>
      </c>
      <c r="V236" s="408"/>
      <c r="W236" s="195">
        <f t="shared" si="350"/>
        <v>0</v>
      </c>
      <c r="X236" s="408"/>
      <c r="Y236" s="195">
        <f t="shared" si="351"/>
        <v>0</v>
      </c>
      <c r="Z236" s="408"/>
      <c r="AA236" s="195">
        <f t="shared" si="352"/>
        <v>0</v>
      </c>
      <c r="AB236" s="408"/>
      <c r="AC236" s="195">
        <f t="shared" si="353"/>
        <v>0</v>
      </c>
      <c r="AD236" s="408"/>
      <c r="AE236" s="195">
        <f t="shared" si="354"/>
        <v>0</v>
      </c>
      <c r="AF236" s="408" t="s">
        <v>309</v>
      </c>
      <c r="AG236" s="195">
        <f t="shared" si="355"/>
        <v>2</v>
      </c>
      <c r="AH236" s="408"/>
      <c r="AI236" s="195">
        <f t="shared" si="356"/>
        <v>0</v>
      </c>
      <c r="AJ236" s="408"/>
      <c r="AK236" s="195">
        <f t="shared" si="357"/>
        <v>0</v>
      </c>
      <c r="AL236" s="408"/>
      <c r="AM236" s="195">
        <f t="shared" si="358"/>
        <v>0</v>
      </c>
      <c r="AN236" s="408"/>
      <c r="AO236" s="195">
        <f t="shared" si="359"/>
        <v>0</v>
      </c>
      <c r="AP236" s="204">
        <f t="shared" si="340"/>
        <v>0</v>
      </c>
    </row>
    <row r="237" spans="1:42" x14ac:dyDescent="0.25">
      <c r="A237" s="205">
        <v>45887</v>
      </c>
      <c r="B237" s="206">
        <f t="shared" si="341"/>
        <v>45887</v>
      </c>
      <c r="C237" s="207">
        <f t="shared" si="342"/>
        <v>45887</v>
      </c>
      <c r="D237" s="271" t="s">
        <v>293</v>
      </c>
      <c r="E237" s="271" t="s">
        <v>423</v>
      </c>
      <c r="F237" s="209" t="str">
        <f>IF(NOT(ISNA(MATCH(A237,VV!$B$14:$B$26,0))),VLOOKUP(A237,VV!$B$14:$U$57,3),"n")</f>
        <v>n</v>
      </c>
      <c r="G237" s="208">
        <f>IF($F237="j",3,IF($F238="j",2,VLOOKUP(D237,VV!$T$41:$U$47,2)))</f>
        <v>1</v>
      </c>
      <c r="H237" s="408"/>
      <c r="I237" s="195">
        <f t="shared" si="343"/>
        <v>0</v>
      </c>
      <c r="J237" s="408"/>
      <c r="K237" s="195">
        <f t="shared" si="344"/>
        <v>0</v>
      </c>
      <c r="L237" s="408"/>
      <c r="M237" s="195">
        <f t="shared" si="345"/>
        <v>0</v>
      </c>
      <c r="N237" s="408"/>
      <c r="O237" s="195">
        <f t="shared" si="346"/>
        <v>0</v>
      </c>
      <c r="P237" s="408"/>
      <c r="Q237" s="195">
        <f t="shared" si="347"/>
        <v>0</v>
      </c>
      <c r="R237" s="408"/>
      <c r="S237" s="195">
        <f t="shared" si="348"/>
        <v>0</v>
      </c>
      <c r="T237" s="408"/>
      <c r="U237" s="195">
        <f t="shared" si="349"/>
        <v>0</v>
      </c>
      <c r="V237" s="408"/>
      <c r="W237" s="195">
        <f t="shared" si="350"/>
        <v>0</v>
      </c>
      <c r="X237" s="408"/>
      <c r="Y237" s="195">
        <f t="shared" si="351"/>
        <v>0</v>
      </c>
      <c r="Z237" s="408"/>
      <c r="AA237" s="195">
        <f t="shared" si="352"/>
        <v>0</v>
      </c>
      <c r="AB237" s="408"/>
      <c r="AC237" s="195">
        <f t="shared" si="353"/>
        <v>0</v>
      </c>
      <c r="AD237" s="408"/>
      <c r="AE237" s="195">
        <f t="shared" si="354"/>
        <v>0</v>
      </c>
      <c r="AF237" s="408"/>
      <c r="AG237" s="195">
        <f t="shared" si="355"/>
        <v>0</v>
      </c>
      <c r="AH237" s="408"/>
      <c r="AI237" s="195">
        <f t="shared" si="356"/>
        <v>0</v>
      </c>
      <c r="AJ237" s="408"/>
      <c r="AK237" s="195">
        <f t="shared" si="357"/>
        <v>0</v>
      </c>
      <c r="AL237" s="408" t="s">
        <v>309</v>
      </c>
      <c r="AM237" s="195">
        <f t="shared" si="358"/>
        <v>1</v>
      </c>
      <c r="AN237" s="408"/>
      <c r="AO237" s="195">
        <f t="shared" si="359"/>
        <v>0</v>
      </c>
      <c r="AP237" s="204">
        <f t="shared" si="340"/>
        <v>0</v>
      </c>
    </row>
    <row r="238" spans="1:42" x14ac:dyDescent="0.25">
      <c r="A238" s="205">
        <v>45888</v>
      </c>
      <c r="B238" s="206">
        <f t="shared" si="341"/>
        <v>45888</v>
      </c>
      <c r="C238" s="207">
        <f t="shared" si="342"/>
        <v>45888</v>
      </c>
      <c r="D238" s="271" t="s">
        <v>294</v>
      </c>
      <c r="E238" s="271" t="s">
        <v>423</v>
      </c>
      <c r="F238" s="209" t="str">
        <f>IF(NOT(ISNA(MATCH(A238,VV!$B$14:$B$26,0))),VLOOKUP(A238,VV!$B$14:$U$57,3),"n")</f>
        <v>n</v>
      </c>
      <c r="G238" s="208">
        <f>IF($F238="j",3,IF($F239="j",2,VLOOKUP(D238,VV!$T$41:$U$47,2)))</f>
        <v>1</v>
      </c>
      <c r="H238" s="408"/>
      <c r="I238" s="195">
        <f t="shared" si="343"/>
        <v>0</v>
      </c>
      <c r="J238" s="408"/>
      <c r="K238" s="195">
        <f t="shared" si="344"/>
        <v>0</v>
      </c>
      <c r="L238" s="408"/>
      <c r="M238" s="195">
        <f t="shared" si="345"/>
        <v>0</v>
      </c>
      <c r="N238" s="408"/>
      <c r="O238" s="195">
        <f t="shared" si="346"/>
        <v>0</v>
      </c>
      <c r="P238" s="408"/>
      <c r="Q238" s="195">
        <f t="shared" si="347"/>
        <v>0</v>
      </c>
      <c r="R238" s="408"/>
      <c r="S238" s="195">
        <f t="shared" si="348"/>
        <v>0</v>
      </c>
      <c r="T238" s="408"/>
      <c r="U238" s="195">
        <f t="shared" si="349"/>
        <v>0</v>
      </c>
      <c r="V238" s="408"/>
      <c r="W238" s="195">
        <f t="shared" si="350"/>
        <v>0</v>
      </c>
      <c r="X238" s="408"/>
      <c r="Y238" s="195">
        <f t="shared" si="351"/>
        <v>0</v>
      </c>
      <c r="Z238" s="408"/>
      <c r="AA238" s="195">
        <f t="shared" si="352"/>
        <v>0</v>
      </c>
      <c r="AB238" s="408"/>
      <c r="AC238" s="195">
        <f t="shared" si="353"/>
        <v>0</v>
      </c>
      <c r="AD238" s="408"/>
      <c r="AE238" s="195">
        <f t="shared" si="354"/>
        <v>0</v>
      </c>
      <c r="AF238" s="408"/>
      <c r="AG238" s="195">
        <f t="shared" si="355"/>
        <v>0</v>
      </c>
      <c r="AH238" s="408"/>
      <c r="AI238" s="195">
        <f t="shared" si="356"/>
        <v>0</v>
      </c>
      <c r="AJ238" s="408"/>
      <c r="AK238" s="195">
        <f t="shared" si="357"/>
        <v>0</v>
      </c>
      <c r="AL238" s="408" t="s">
        <v>309</v>
      </c>
      <c r="AM238" s="195">
        <f t="shared" si="358"/>
        <v>1</v>
      </c>
      <c r="AN238" s="408"/>
      <c r="AO238" s="195">
        <f t="shared" si="359"/>
        <v>0</v>
      </c>
      <c r="AP238" s="204">
        <f t="shared" si="340"/>
        <v>0</v>
      </c>
    </row>
    <row r="239" spans="1:42" x14ac:dyDescent="0.25">
      <c r="A239" s="205">
        <v>45889</v>
      </c>
      <c r="B239" s="206">
        <f t="shared" si="341"/>
        <v>45889</v>
      </c>
      <c r="C239" s="207">
        <f t="shared" si="342"/>
        <v>45889</v>
      </c>
      <c r="D239" s="271" t="s">
        <v>295</v>
      </c>
      <c r="E239" s="271" t="s">
        <v>423</v>
      </c>
      <c r="F239" s="209" t="str">
        <f>IF(NOT(ISNA(MATCH(A239,VV!$B$14:$B$26,0))),VLOOKUP(A239,VV!$B$14:$U$57,3),"n")</f>
        <v>n</v>
      </c>
      <c r="G239" s="208">
        <f>IF($F239="j",3,IF($F240="j",2,VLOOKUP(D239,VV!$T$41:$U$47,2)))</f>
        <v>1</v>
      </c>
      <c r="H239" s="408"/>
      <c r="I239" s="195">
        <f t="shared" si="343"/>
        <v>0</v>
      </c>
      <c r="J239" s="408" t="s">
        <v>309</v>
      </c>
      <c r="K239" s="195">
        <f t="shared" si="344"/>
        <v>1</v>
      </c>
      <c r="L239" s="408"/>
      <c r="M239" s="195">
        <f t="shared" si="345"/>
        <v>0</v>
      </c>
      <c r="N239" s="408"/>
      <c r="O239" s="195">
        <f t="shared" si="346"/>
        <v>0</v>
      </c>
      <c r="P239" s="408"/>
      <c r="Q239" s="195">
        <f t="shared" si="347"/>
        <v>0</v>
      </c>
      <c r="R239" s="408"/>
      <c r="S239" s="195">
        <f t="shared" si="348"/>
        <v>0</v>
      </c>
      <c r="T239" s="408"/>
      <c r="U239" s="195">
        <f t="shared" si="349"/>
        <v>0</v>
      </c>
      <c r="V239" s="408"/>
      <c r="W239" s="195">
        <f t="shared" si="350"/>
        <v>0</v>
      </c>
      <c r="X239" s="408"/>
      <c r="Y239" s="195">
        <f t="shared" si="351"/>
        <v>0</v>
      </c>
      <c r="Z239" s="408"/>
      <c r="AA239" s="195">
        <f t="shared" si="352"/>
        <v>0</v>
      </c>
      <c r="AB239" s="408"/>
      <c r="AC239" s="195">
        <f t="shared" si="353"/>
        <v>0</v>
      </c>
      <c r="AD239" s="408"/>
      <c r="AE239" s="195">
        <f t="shared" si="354"/>
        <v>0</v>
      </c>
      <c r="AF239" s="408"/>
      <c r="AG239" s="195">
        <f t="shared" si="355"/>
        <v>0</v>
      </c>
      <c r="AH239" s="408"/>
      <c r="AI239" s="195">
        <f t="shared" si="356"/>
        <v>0</v>
      </c>
      <c r="AJ239" s="408"/>
      <c r="AK239" s="195">
        <f t="shared" si="357"/>
        <v>0</v>
      </c>
      <c r="AL239" s="408"/>
      <c r="AM239" s="195">
        <f t="shared" si="358"/>
        <v>0</v>
      </c>
      <c r="AN239" s="408"/>
      <c r="AO239" s="195">
        <f t="shared" si="359"/>
        <v>0</v>
      </c>
      <c r="AP239" s="204">
        <f t="shared" si="340"/>
        <v>0</v>
      </c>
    </row>
    <row r="240" spans="1:42" x14ac:dyDescent="0.25">
      <c r="A240" s="205">
        <v>45890</v>
      </c>
      <c r="B240" s="206">
        <f t="shared" si="341"/>
        <v>45890</v>
      </c>
      <c r="C240" s="207">
        <f t="shared" si="342"/>
        <v>45890</v>
      </c>
      <c r="D240" s="271" t="s">
        <v>296</v>
      </c>
      <c r="E240" s="271" t="s">
        <v>423</v>
      </c>
      <c r="F240" s="209" t="str">
        <f>IF(NOT(ISNA(MATCH(A240,VV!$B$14:$B$26,0))),VLOOKUP(A240,VV!$B$14:$U$57,3),"n")</f>
        <v>n</v>
      </c>
      <c r="G240" s="208">
        <f>IF($F240="j",3,IF($F241="j",2,VLOOKUP(D240,VV!$T$41:$U$47,2)))</f>
        <v>1</v>
      </c>
      <c r="H240" s="408"/>
      <c r="I240" s="195">
        <f t="shared" si="343"/>
        <v>0</v>
      </c>
      <c r="J240" s="408"/>
      <c r="K240" s="195">
        <f t="shared" si="344"/>
        <v>0</v>
      </c>
      <c r="L240" s="408"/>
      <c r="M240" s="195">
        <f t="shared" si="345"/>
        <v>0</v>
      </c>
      <c r="N240" s="408"/>
      <c r="O240" s="195">
        <f t="shared" si="346"/>
        <v>0</v>
      </c>
      <c r="P240" s="408"/>
      <c r="Q240" s="195">
        <f t="shared" si="347"/>
        <v>0</v>
      </c>
      <c r="R240" s="408"/>
      <c r="S240" s="195">
        <f t="shared" si="348"/>
        <v>0</v>
      </c>
      <c r="T240" s="408"/>
      <c r="U240" s="195">
        <f t="shared" si="349"/>
        <v>0</v>
      </c>
      <c r="V240" s="408"/>
      <c r="W240" s="195">
        <f t="shared" si="350"/>
        <v>0</v>
      </c>
      <c r="X240" s="408"/>
      <c r="Y240" s="195">
        <f t="shared" si="351"/>
        <v>0</v>
      </c>
      <c r="Z240" s="408"/>
      <c r="AA240" s="195">
        <f t="shared" si="352"/>
        <v>0</v>
      </c>
      <c r="AB240" s="408"/>
      <c r="AC240" s="195">
        <f t="shared" si="353"/>
        <v>0</v>
      </c>
      <c r="AD240" s="408"/>
      <c r="AE240" s="195">
        <f t="shared" si="354"/>
        <v>0</v>
      </c>
      <c r="AF240" s="408"/>
      <c r="AG240" s="195">
        <f t="shared" si="355"/>
        <v>0</v>
      </c>
      <c r="AH240" s="408" t="s">
        <v>309</v>
      </c>
      <c r="AI240" s="195">
        <f t="shared" si="356"/>
        <v>1</v>
      </c>
      <c r="AJ240" s="408"/>
      <c r="AK240" s="195">
        <f t="shared" si="357"/>
        <v>0</v>
      </c>
      <c r="AL240" s="408"/>
      <c r="AM240" s="195">
        <f t="shared" si="358"/>
        <v>0</v>
      </c>
      <c r="AN240" s="408"/>
      <c r="AO240" s="195">
        <f t="shared" si="359"/>
        <v>0</v>
      </c>
      <c r="AP240" s="204">
        <f t="shared" si="340"/>
        <v>0</v>
      </c>
    </row>
    <row r="241" spans="1:42" x14ac:dyDescent="0.25">
      <c r="A241" s="205">
        <v>45891</v>
      </c>
      <c r="B241" s="206">
        <f t="shared" si="341"/>
        <v>45891</v>
      </c>
      <c r="C241" s="207">
        <f t="shared" si="342"/>
        <v>45891</v>
      </c>
      <c r="D241" s="271" t="s">
        <v>297</v>
      </c>
      <c r="E241" s="271" t="s">
        <v>423</v>
      </c>
      <c r="F241" s="209" t="str">
        <f>IF(NOT(ISNA(MATCH(A241,VV!$B$14:$B$26,0))),VLOOKUP(A241,VV!$B$14:$U$57,3),"n")</f>
        <v>n</v>
      </c>
      <c r="G241" s="208">
        <f>IF($F241="j",3,IF($F242="j",2,VLOOKUP(D241,VV!$T$41:$U$47,2)))</f>
        <v>2</v>
      </c>
      <c r="H241" s="408"/>
      <c r="I241" s="195">
        <f t="shared" si="343"/>
        <v>0</v>
      </c>
      <c r="J241" s="408"/>
      <c r="K241" s="195">
        <f t="shared" si="344"/>
        <v>0</v>
      </c>
      <c r="L241" s="408"/>
      <c r="M241" s="195">
        <f t="shared" si="345"/>
        <v>0</v>
      </c>
      <c r="N241" s="408"/>
      <c r="O241" s="195">
        <f t="shared" si="346"/>
        <v>0</v>
      </c>
      <c r="P241" s="408"/>
      <c r="Q241" s="195">
        <f t="shared" si="347"/>
        <v>0</v>
      </c>
      <c r="R241" s="408"/>
      <c r="S241" s="195">
        <f t="shared" si="348"/>
        <v>0</v>
      </c>
      <c r="T241" s="408"/>
      <c r="U241" s="195">
        <f t="shared" si="349"/>
        <v>0</v>
      </c>
      <c r="V241" s="408"/>
      <c r="W241" s="195">
        <f t="shared" si="350"/>
        <v>0</v>
      </c>
      <c r="X241" s="408"/>
      <c r="Y241" s="195">
        <f t="shared" si="351"/>
        <v>0</v>
      </c>
      <c r="Z241" s="408"/>
      <c r="AA241" s="195">
        <f t="shared" si="352"/>
        <v>0</v>
      </c>
      <c r="AB241" s="408"/>
      <c r="AC241" s="195">
        <f t="shared" si="353"/>
        <v>0</v>
      </c>
      <c r="AD241" s="408"/>
      <c r="AE241" s="195">
        <f t="shared" si="354"/>
        <v>0</v>
      </c>
      <c r="AF241" s="408" t="s">
        <v>309</v>
      </c>
      <c r="AG241" s="195">
        <f t="shared" si="355"/>
        <v>2</v>
      </c>
      <c r="AH241" s="408"/>
      <c r="AI241" s="195">
        <f t="shared" si="356"/>
        <v>0</v>
      </c>
      <c r="AJ241" s="408"/>
      <c r="AK241" s="195">
        <f t="shared" si="357"/>
        <v>0</v>
      </c>
      <c r="AL241" s="408"/>
      <c r="AM241" s="195">
        <f t="shared" si="358"/>
        <v>0</v>
      </c>
      <c r="AN241" s="408"/>
      <c r="AO241" s="195">
        <f t="shared" si="359"/>
        <v>0</v>
      </c>
      <c r="AP241" s="204">
        <f t="shared" si="340"/>
        <v>0</v>
      </c>
    </row>
    <row r="242" spans="1:42" x14ac:dyDescent="0.25">
      <c r="A242" s="205">
        <v>45892</v>
      </c>
      <c r="B242" s="206">
        <f t="shared" si="341"/>
        <v>45892</v>
      </c>
      <c r="C242" s="207">
        <f t="shared" si="342"/>
        <v>45892</v>
      </c>
      <c r="D242" s="271" t="s">
        <v>311</v>
      </c>
      <c r="E242" s="271" t="s">
        <v>423</v>
      </c>
      <c r="F242" s="209" t="str">
        <f>IF(NOT(ISNA(MATCH(A242,VV!$B$14:$B$26,0))),VLOOKUP(A242,VV!$B$14:$U$57,3),"n")</f>
        <v>n</v>
      </c>
      <c r="G242" s="208">
        <f>IF($F242="j",3,IF($F243="j",2,VLOOKUP(D242,VV!$T$41:$U$47,2)))</f>
        <v>3</v>
      </c>
      <c r="H242" s="408"/>
      <c r="I242" s="195">
        <f t="shared" si="343"/>
        <v>0</v>
      </c>
      <c r="J242" s="408"/>
      <c r="K242" s="195">
        <f t="shared" si="344"/>
        <v>0</v>
      </c>
      <c r="L242" s="408"/>
      <c r="M242" s="195">
        <f t="shared" si="345"/>
        <v>0</v>
      </c>
      <c r="N242" s="408"/>
      <c r="O242" s="195">
        <f t="shared" si="346"/>
        <v>0</v>
      </c>
      <c r="P242" s="408"/>
      <c r="Q242" s="195">
        <f t="shared" si="347"/>
        <v>0</v>
      </c>
      <c r="R242" s="408"/>
      <c r="S242" s="195">
        <f t="shared" si="348"/>
        <v>0</v>
      </c>
      <c r="T242" s="408"/>
      <c r="U242" s="195">
        <f t="shared" si="349"/>
        <v>0</v>
      </c>
      <c r="V242" s="408"/>
      <c r="W242" s="195">
        <f t="shared" si="350"/>
        <v>0</v>
      </c>
      <c r="X242" s="408"/>
      <c r="Y242" s="195">
        <f t="shared" si="351"/>
        <v>0</v>
      </c>
      <c r="Z242" s="408"/>
      <c r="AA242" s="195">
        <f t="shared" si="352"/>
        <v>0</v>
      </c>
      <c r="AB242" s="408"/>
      <c r="AC242" s="195">
        <f t="shared" si="353"/>
        <v>0</v>
      </c>
      <c r="AD242" s="408"/>
      <c r="AE242" s="195">
        <f t="shared" si="354"/>
        <v>0</v>
      </c>
      <c r="AF242" s="408" t="s">
        <v>309</v>
      </c>
      <c r="AG242" s="195">
        <f t="shared" si="355"/>
        <v>3</v>
      </c>
      <c r="AH242" s="408"/>
      <c r="AI242" s="195">
        <f t="shared" si="356"/>
        <v>0</v>
      </c>
      <c r="AJ242" s="408"/>
      <c r="AK242" s="195">
        <f t="shared" si="357"/>
        <v>0</v>
      </c>
      <c r="AL242" s="408"/>
      <c r="AM242" s="195">
        <f t="shared" si="358"/>
        <v>0</v>
      </c>
      <c r="AN242" s="408"/>
      <c r="AO242" s="195">
        <f t="shared" si="359"/>
        <v>0</v>
      </c>
      <c r="AP242" s="204">
        <f t="shared" si="340"/>
        <v>0</v>
      </c>
    </row>
    <row r="243" spans="1:42" x14ac:dyDescent="0.25">
      <c r="A243" s="205">
        <v>45893</v>
      </c>
      <c r="B243" s="206">
        <f t="shared" si="341"/>
        <v>45893</v>
      </c>
      <c r="C243" s="207">
        <f t="shared" si="342"/>
        <v>45893</v>
      </c>
      <c r="D243" s="271" t="s">
        <v>312</v>
      </c>
      <c r="E243" s="271" t="s">
        <v>423</v>
      </c>
      <c r="F243" s="209" t="str">
        <f>IF(NOT(ISNA(MATCH(A243,VV!$B$14:$B$26,0))),VLOOKUP(A243,VV!$B$14:$U$57,3),"n")</f>
        <v>n</v>
      </c>
      <c r="G243" s="208">
        <f>IF($F243="j",3,IF($F244="j",2,VLOOKUP(D243,VV!$T$41:$U$47,2)))</f>
        <v>2</v>
      </c>
      <c r="H243" s="408"/>
      <c r="I243" s="195">
        <f t="shared" si="343"/>
        <v>0</v>
      </c>
      <c r="J243" s="408"/>
      <c r="K243" s="195">
        <f t="shared" si="344"/>
        <v>0</v>
      </c>
      <c r="L243" s="408"/>
      <c r="M243" s="195">
        <f t="shared" si="345"/>
        <v>0</v>
      </c>
      <c r="N243" s="408"/>
      <c r="O243" s="195">
        <f t="shared" si="346"/>
        <v>0</v>
      </c>
      <c r="P243" s="408"/>
      <c r="Q243" s="195">
        <f t="shared" si="347"/>
        <v>0</v>
      </c>
      <c r="R243" s="408"/>
      <c r="S243" s="195">
        <f t="shared" si="348"/>
        <v>0</v>
      </c>
      <c r="T243" s="408"/>
      <c r="U243" s="195">
        <f t="shared" si="349"/>
        <v>0</v>
      </c>
      <c r="V243" s="408"/>
      <c r="W243" s="195">
        <f t="shared" si="350"/>
        <v>0</v>
      </c>
      <c r="X243" s="408"/>
      <c r="Y243" s="195">
        <f t="shared" si="351"/>
        <v>0</v>
      </c>
      <c r="Z243" s="408"/>
      <c r="AA243" s="195">
        <f t="shared" si="352"/>
        <v>0</v>
      </c>
      <c r="AB243" s="408"/>
      <c r="AC243" s="195">
        <f t="shared" si="353"/>
        <v>0</v>
      </c>
      <c r="AD243" s="408"/>
      <c r="AE243" s="195">
        <f t="shared" si="354"/>
        <v>0</v>
      </c>
      <c r="AF243" s="408" t="s">
        <v>309</v>
      </c>
      <c r="AG243" s="195">
        <f t="shared" si="355"/>
        <v>2</v>
      </c>
      <c r="AH243" s="408"/>
      <c r="AI243" s="195">
        <f t="shared" si="356"/>
        <v>0</v>
      </c>
      <c r="AJ243" s="408"/>
      <c r="AK243" s="195">
        <f t="shared" si="357"/>
        <v>0</v>
      </c>
      <c r="AL243" s="408"/>
      <c r="AM243" s="195">
        <f t="shared" si="358"/>
        <v>0</v>
      </c>
      <c r="AN243" s="408"/>
      <c r="AO243" s="195">
        <f t="shared" si="359"/>
        <v>0</v>
      </c>
      <c r="AP243" s="204">
        <f t="shared" si="340"/>
        <v>0</v>
      </c>
    </row>
    <row r="244" spans="1:42" x14ac:dyDescent="0.25">
      <c r="A244" s="205">
        <v>45894</v>
      </c>
      <c r="B244" s="206">
        <f t="shared" si="341"/>
        <v>45894</v>
      </c>
      <c r="C244" s="207">
        <f t="shared" si="342"/>
        <v>45894</v>
      </c>
      <c r="D244" s="271" t="s">
        <v>293</v>
      </c>
      <c r="E244" s="271" t="s">
        <v>423</v>
      </c>
      <c r="F244" s="209" t="str">
        <f>IF(NOT(ISNA(MATCH(A244,VV!$B$14:$B$26,0))),VLOOKUP(A244,VV!$B$14:$U$57,3),"n")</f>
        <v>n</v>
      </c>
      <c r="G244" s="208">
        <f>IF($F244="j",3,IF($F245="j",2,VLOOKUP(D244,VV!$T$41:$U$47,2)))</f>
        <v>1</v>
      </c>
      <c r="H244" s="408"/>
      <c r="I244" s="195">
        <f t="shared" si="343"/>
        <v>0</v>
      </c>
      <c r="J244" s="408"/>
      <c r="K244" s="195">
        <f t="shared" si="344"/>
        <v>0</v>
      </c>
      <c r="L244" s="408"/>
      <c r="M244" s="195">
        <f t="shared" si="345"/>
        <v>0</v>
      </c>
      <c r="N244" s="408"/>
      <c r="O244" s="195">
        <f t="shared" si="346"/>
        <v>0</v>
      </c>
      <c r="P244" s="408"/>
      <c r="Q244" s="195">
        <f t="shared" si="347"/>
        <v>0</v>
      </c>
      <c r="R244" s="408"/>
      <c r="S244" s="195">
        <f t="shared" si="348"/>
        <v>0</v>
      </c>
      <c r="T244" s="408"/>
      <c r="U244" s="195">
        <f t="shared" si="349"/>
        <v>0</v>
      </c>
      <c r="V244" s="408"/>
      <c r="W244" s="195">
        <f t="shared" si="350"/>
        <v>0</v>
      </c>
      <c r="X244" s="408"/>
      <c r="Y244" s="195">
        <f t="shared" si="351"/>
        <v>0</v>
      </c>
      <c r="Z244" s="408"/>
      <c r="AA244" s="195">
        <f t="shared" si="352"/>
        <v>0</v>
      </c>
      <c r="AB244" s="408"/>
      <c r="AC244" s="195">
        <f t="shared" si="353"/>
        <v>0</v>
      </c>
      <c r="AD244" s="408"/>
      <c r="AE244" s="195">
        <f t="shared" si="354"/>
        <v>0</v>
      </c>
      <c r="AF244" s="408"/>
      <c r="AG244" s="195">
        <f t="shared" si="355"/>
        <v>0</v>
      </c>
      <c r="AH244" s="408" t="s">
        <v>309</v>
      </c>
      <c r="AI244" s="195">
        <f t="shared" si="356"/>
        <v>1</v>
      </c>
      <c r="AJ244" s="408"/>
      <c r="AK244" s="195">
        <f t="shared" si="357"/>
        <v>0</v>
      </c>
      <c r="AL244" s="408"/>
      <c r="AM244" s="195">
        <f t="shared" si="358"/>
        <v>0</v>
      </c>
      <c r="AN244" s="408"/>
      <c r="AO244" s="195">
        <f t="shared" si="359"/>
        <v>0</v>
      </c>
      <c r="AP244" s="204">
        <f t="shared" si="340"/>
        <v>0</v>
      </c>
    </row>
    <row r="245" spans="1:42" x14ac:dyDescent="0.25">
      <c r="A245" s="205">
        <v>45895</v>
      </c>
      <c r="B245" s="206">
        <f t="shared" si="341"/>
        <v>45895</v>
      </c>
      <c r="C245" s="207">
        <f t="shared" si="342"/>
        <v>45895</v>
      </c>
      <c r="D245" s="271" t="s">
        <v>294</v>
      </c>
      <c r="E245" s="271" t="s">
        <v>423</v>
      </c>
      <c r="F245" s="209" t="str">
        <f>IF(NOT(ISNA(MATCH(A245,VV!$B$14:$B$26,0))),VLOOKUP(A245,VV!$B$14:$U$57,3),"n")</f>
        <v>n</v>
      </c>
      <c r="G245" s="208">
        <f>IF($F245="j",3,IF($F246="j",2,VLOOKUP(D245,VV!$T$41:$U$47,2)))</f>
        <v>1</v>
      </c>
      <c r="H245" s="408"/>
      <c r="I245" s="195">
        <f t="shared" si="343"/>
        <v>0</v>
      </c>
      <c r="J245" s="408" t="s">
        <v>764</v>
      </c>
      <c r="K245" s="195">
        <f t="shared" si="344"/>
        <v>0</v>
      </c>
      <c r="L245" s="408"/>
      <c r="M245" s="195">
        <f t="shared" si="345"/>
        <v>0</v>
      </c>
      <c r="N245" s="408"/>
      <c r="O245" s="195">
        <f t="shared" si="346"/>
        <v>0</v>
      </c>
      <c r="P245" s="408"/>
      <c r="Q245" s="195">
        <f t="shared" si="347"/>
        <v>0</v>
      </c>
      <c r="R245" s="408"/>
      <c r="S245" s="195">
        <f t="shared" si="348"/>
        <v>0</v>
      </c>
      <c r="T245" s="408" t="s">
        <v>764</v>
      </c>
      <c r="U245" s="195">
        <f t="shared" si="349"/>
        <v>0</v>
      </c>
      <c r="V245" s="408"/>
      <c r="W245" s="195">
        <f t="shared" si="350"/>
        <v>0</v>
      </c>
      <c r="X245" s="408"/>
      <c r="Y245" s="195">
        <f t="shared" si="351"/>
        <v>0</v>
      </c>
      <c r="Z245" s="408"/>
      <c r="AA245" s="195">
        <f t="shared" si="352"/>
        <v>0</v>
      </c>
      <c r="AB245" s="408"/>
      <c r="AC245" s="195">
        <f t="shared" si="353"/>
        <v>0</v>
      </c>
      <c r="AD245" s="408"/>
      <c r="AE245" s="195">
        <f t="shared" si="354"/>
        <v>0</v>
      </c>
      <c r="AF245" s="408"/>
      <c r="AG245" s="195">
        <f t="shared" si="355"/>
        <v>0</v>
      </c>
      <c r="AH245" s="408" t="s">
        <v>309</v>
      </c>
      <c r="AI245" s="195">
        <f t="shared" si="356"/>
        <v>1</v>
      </c>
      <c r="AJ245" s="408"/>
      <c r="AK245" s="195">
        <f t="shared" si="357"/>
        <v>0</v>
      </c>
      <c r="AL245" s="408"/>
      <c r="AM245" s="195">
        <f t="shared" si="358"/>
        <v>0</v>
      </c>
      <c r="AN245" s="408"/>
      <c r="AO245" s="195">
        <f t="shared" si="359"/>
        <v>0</v>
      </c>
      <c r="AP245" s="204">
        <f t="shared" si="340"/>
        <v>0</v>
      </c>
    </row>
    <row r="246" spans="1:42" x14ac:dyDescent="0.25">
      <c r="A246" s="205">
        <v>45896</v>
      </c>
      <c r="B246" s="206">
        <f t="shared" si="341"/>
        <v>45896</v>
      </c>
      <c r="C246" s="207">
        <f t="shared" si="342"/>
        <v>45896</v>
      </c>
      <c r="D246" s="271" t="s">
        <v>295</v>
      </c>
      <c r="E246" s="271" t="s">
        <v>423</v>
      </c>
      <c r="F246" s="209" t="str">
        <f>IF(NOT(ISNA(MATCH(A246,VV!$B$14:$B$26,0))),VLOOKUP(A246,VV!$B$14:$U$57,3),"n")</f>
        <v>n</v>
      </c>
      <c r="G246" s="208">
        <f>IF($F246="j",3,IF($F247="j",2,VLOOKUP(D246,VV!$T$41:$U$47,2)))</f>
        <v>1</v>
      </c>
      <c r="H246" s="408"/>
      <c r="I246" s="195">
        <f t="shared" si="343"/>
        <v>0</v>
      </c>
      <c r="J246" s="408" t="s">
        <v>764</v>
      </c>
      <c r="K246" s="195">
        <f t="shared" si="344"/>
        <v>0</v>
      </c>
      <c r="L246" s="408"/>
      <c r="M246" s="195">
        <f t="shared" si="345"/>
        <v>0</v>
      </c>
      <c r="N246" s="408"/>
      <c r="O246" s="195">
        <f t="shared" si="346"/>
        <v>0</v>
      </c>
      <c r="P246" s="408"/>
      <c r="Q246" s="195">
        <f t="shared" si="347"/>
        <v>0</v>
      </c>
      <c r="R246" s="408"/>
      <c r="S246" s="195">
        <f t="shared" si="348"/>
        <v>0</v>
      </c>
      <c r="T246" s="408" t="s">
        <v>764</v>
      </c>
      <c r="U246" s="195">
        <f t="shared" si="349"/>
        <v>0</v>
      </c>
      <c r="V246" s="408"/>
      <c r="W246" s="195">
        <f t="shared" si="350"/>
        <v>0</v>
      </c>
      <c r="X246" s="408"/>
      <c r="Y246" s="195">
        <f t="shared" si="351"/>
        <v>0</v>
      </c>
      <c r="Z246" s="408"/>
      <c r="AA246" s="195">
        <f t="shared" si="352"/>
        <v>0</v>
      </c>
      <c r="AB246" s="408"/>
      <c r="AC246" s="195">
        <f t="shared" si="353"/>
        <v>0</v>
      </c>
      <c r="AD246" s="408"/>
      <c r="AE246" s="195">
        <f t="shared" si="354"/>
        <v>0</v>
      </c>
      <c r="AF246" s="408"/>
      <c r="AG246" s="195">
        <f t="shared" si="355"/>
        <v>0</v>
      </c>
      <c r="AH246" s="408"/>
      <c r="AI246" s="195">
        <f t="shared" si="356"/>
        <v>0</v>
      </c>
      <c r="AJ246" s="408"/>
      <c r="AK246" s="195">
        <f t="shared" si="357"/>
        <v>0</v>
      </c>
      <c r="AL246" s="408"/>
      <c r="AM246" s="195">
        <f t="shared" si="358"/>
        <v>0</v>
      </c>
      <c r="AN246" s="408"/>
      <c r="AO246" s="195">
        <f t="shared" si="359"/>
        <v>0</v>
      </c>
      <c r="AP246" s="204">
        <f t="shared" si="340"/>
        <v>1</v>
      </c>
    </row>
    <row r="247" spans="1:42" x14ac:dyDescent="0.25">
      <c r="A247" s="205">
        <v>45897</v>
      </c>
      <c r="B247" s="206">
        <f t="shared" si="341"/>
        <v>45897</v>
      </c>
      <c r="C247" s="207">
        <f t="shared" si="342"/>
        <v>45897</v>
      </c>
      <c r="D247" s="271" t="s">
        <v>296</v>
      </c>
      <c r="E247" s="271" t="s">
        <v>423</v>
      </c>
      <c r="F247" s="209" t="str">
        <f>IF(NOT(ISNA(MATCH(A247,VV!$B$14:$B$26,0))),VLOOKUP(A247,VV!$B$14:$U$57,3),"n")</f>
        <v>n</v>
      </c>
      <c r="G247" s="208">
        <f>IF($F247="j",3,IF($F248="j",2,VLOOKUP(D247,VV!$T$41:$U$47,2)))</f>
        <v>1</v>
      </c>
      <c r="H247" s="408"/>
      <c r="I247" s="195">
        <f t="shared" si="343"/>
        <v>0</v>
      </c>
      <c r="J247" s="408"/>
      <c r="K247" s="195">
        <f t="shared" si="344"/>
        <v>0</v>
      </c>
      <c r="L247" s="408"/>
      <c r="M247" s="195">
        <f t="shared" si="345"/>
        <v>0</v>
      </c>
      <c r="N247" s="408"/>
      <c r="O247" s="195">
        <f t="shared" si="346"/>
        <v>0</v>
      </c>
      <c r="P247" s="408"/>
      <c r="Q247" s="195">
        <f t="shared" si="347"/>
        <v>0</v>
      </c>
      <c r="R247" s="408"/>
      <c r="S247" s="195">
        <f t="shared" si="348"/>
        <v>0</v>
      </c>
      <c r="T247" s="408" t="s">
        <v>764</v>
      </c>
      <c r="U247" s="195">
        <f t="shared" si="349"/>
        <v>0</v>
      </c>
      <c r="V247" s="408"/>
      <c r="W247" s="195">
        <f t="shared" si="350"/>
        <v>0</v>
      </c>
      <c r="X247" s="408"/>
      <c r="Y247" s="195">
        <f t="shared" si="351"/>
        <v>0</v>
      </c>
      <c r="Z247" s="408"/>
      <c r="AA247" s="195">
        <f t="shared" si="352"/>
        <v>0</v>
      </c>
      <c r="AB247" s="408"/>
      <c r="AC247" s="195">
        <f t="shared" si="353"/>
        <v>0</v>
      </c>
      <c r="AD247" s="408"/>
      <c r="AE247" s="195">
        <f t="shared" si="354"/>
        <v>0</v>
      </c>
      <c r="AF247" s="408"/>
      <c r="AG247" s="195">
        <f t="shared" si="355"/>
        <v>0</v>
      </c>
      <c r="AH247" s="408"/>
      <c r="AI247" s="195">
        <f t="shared" si="356"/>
        <v>0</v>
      </c>
      <c r="AJ247" s="408"/>
      <c r="AK247" s="195">
        <f t="shared" si="357"/>
        <v>0</v>
      </c>
      <c r="AL247" s="408"/>
      <c r="AM247" s="195">
        <f t="shared" si="358"/>
        <v>0</v>
      </c>
      <c r="AN247" s="408"/>
      <c r="AO247" s="195">
        <f t="shared" si="359"/>
        <v>0</v>
      </c>
      <c r="AP247" s="204">
        <f t="shared" si="340"/>
        <v>1</v>
      </c>
    </row>
    <row r="248" spans="1:42" x14ac:dyDescent="0.25">
      <c r="A248" s="205">
        <v>45898</v>
      </c>
      <c r="B248" s="206">
        <f t="shared" si="341"/>
        <v>45898</v>
      </c>
      <c r="C248" s="207">
        <f t="shared" si="342"/>
        <v>45898</v>
      </c>
      <c r="D248" s="271" t="s">
        <v>297</v>
      </c>
      <c r="E248" s="271" t="s">
        <v>423</v>
      </c>
      <c r="F248" s="209" t="str">
        <f>IF(NOT(ISNA(MATCH(A248,VV!$B$14:$B$26,0))),VLOOKUP(A248,VV!$B$14:$U$57,3),"n")</f>
        <v>n</v>
      </c>
      <c r="G248" s="208">
        <f>IF($F248="j",3,IF($F249="j",2,VLOOKUP(D248,VV!$T$41:$U$47,2)))</f>
        <v>2</v>
      </c>
      <c r="H248" s="408"/>
      <c r="I248" s="195">
        <f t="shared" si="343"/>
        <v>0</v>
      </c>
      <c r="J248" s="408"/>
      <c r="K248" s="195">
        <f t="shared" si="344"/>
        <v>0</v>
      </c>
      <c r="L248" s="408"/>
      <c r="M248" s="195">
        <f t="shared" si="345"/>
        <v>0</v>
      </c>
      <c r="N248" s="408"/>
      <c r="O248" s="195">
        <f t="shared" si="346"/>
        <v>0</v>
      </c>
      <c r="P248" s="408"/>
      <c r="Q248" s="195">
        <f t="shared" si="347"/>
        <v>0</v>
      </c>
      <c r="R248" s="408"/>
      <c r="S248" s="195">
        <f t="shared" si="348"/>
        <v>0</v>
      </c>
      <c r="T248" s="408"/>
      <c r="U248" s="195">
        <f t="shared" si="349"/>
        <v>0</v>
      </c>
      <c r="V248" s="408"/>
      <c r="W248" s="195">
        <f t="shared" si="350"/>
        <v>0</v>
      </c>
      <c r="X248" s="408"/>
      <c r="Y248" s="195">
        <f t="shared" si="351"/>
        <v>0</v>
      </c>
      <c r="Z248" s="408"/>
      <c r="AA248" s="195">
        <f t="shared" si="352"/>
        <v>0</v>
      </c>
      <c r="AB248" s="408"/>
      <c r="AC248" s="195">
        <f t="shared" si="353"/>
        <v>0</v>
      </c>
      <c r="AD248" s="408"/>
      <c r="AE248" s="195">
        <f t="shared" si="354"/>
        <v>0</v>
      </c>
      <c r="AF248" s="408" t="s">
        <v>309</v>
      </c>
      <c r="AG248" s="195">
        <f t="shared" si="355"/>
        <v>2</v>
      </c>
      <c r="AH248" s="408"/>
      <c r="AI248" s="195">
        <f t="shared" si="356"/>
        <v>0</v>
      </c>
      <c r="AJ248" s="408"/>
      <c r="AK248" s="195">
        <f t="shared" si="357"/>
        <v>0</v>
      </c>
      <c r="AL248" s="408"/>
      <c r="AM248" s="195">
        <f t="shared" si="358"/>
        <v>0</v>
      </c>
      <c r="AN248" s="408"/>
      <c r="AO248" s="195">
        <f t="shared" si="359"/>
        <v>0</v>
      </c>
      <c r="AP248" s="204">
        <f t="shared" si="340"/>
        <v>0</v>
      </c>
    </row>
    <row r="249" spans="1:42" x14ac:dyDescent="0.25">
      <c r="A249" s="205">
        <v>45899</v>
      </c>
      <c r="B249" s="206">
        <f t="shared" si="341"/>
        <v>45899</v>
      </c>
      <c r="C249" s="207">
        <f t="shared" si="342"/>
        <v>45899</v>
      </c>
      <c r="D249" s="271" t="s">
        <v>311</v>
      </c>
      <c r="E249" s="271" t="s">
        <v>423</v>
      </c>
      <c r="F249" s="209" t="str">
        <f>IF(NOT(ISNA(MATCH(A249,VV!$B$14:$B$26,0))),VLOOKUP(A249,VV!$B$14:$U$57,3),"n")</f>
        <v>n</v>
      </c>
      <c r="G249" s="208">
        <f>IF($F249="j",3,IF($F250="j",2,VLOOKUP(D249,VV!$T$41:$U$47,2)))</f>
        <v>3</v>
      </c>
      <c r="H249" s="408"/>
      <c r="I249" s="195">
        <f t="shared" si="343"/>
        <v>0</v>
      </c>
      <c r="J249" s="408"/>
      <c r="K249" s="195">
        <f t="shared" si="344"/>
        <v>0</v>
      </c>
      <c r="L249" s="408"/>
      <c r="M249" s="195">
        <f t="shared" si="345"/>
        <v>0</v>
      </c>
      <c r="N249" s="408" t="s">
        <v>83</v>
      </c>
      <c r="O249" s="195">
        <f t="shared" si="346"/>
        <v>0</v>
      </c>
      <c r="P249" s="408"/>
      <c r="Q249" s="195">
        <f t="shared" si="347"/>
        <v>0</v>
      </c>
      <c r="R249" s="408"/>
      <c r="S249" s="195">
        <f t="shared" si="348"/>
        <v>0</v>
      </c>
      <c r="T249" s="408"/>
      <c r="U249" s="195">
        <f t="shared" si="349"/>
        <v>0</v>
      </c>
      <c r="V249" s="408"/>
      <c r="W249" s="195">
        <f t="shared" si="350"/>
        <v>0</v>
      </c>
      <c r="X249" s="408"/>
      <c r="Y249" s="195">
        <f t="shared" si="351"/>
        <v>0</v>
      </c>
      <c r="Z249" s="408"/>
      <c r="AA249" s="195">
        <f t="shared" si="352"/>
        <v>0</v>
      </c>
      <c r="AB249" s="408"/>
      <c r="AC249" s="195">
        <f t="shared" si="353"/>
        <v>0</v>
      </c>
      <c r="AD249" s="408"/>
      <c r="AE249" s="195">
        <f t="shared" si="354"/>
        <v>0</v>
      </c>
      <c r="AF249" s="408" t="s">
        <v>309</v>
      </c>
      <c r="AG249" s="195">
        <f t="shared" si="355"/>
        <v>3</v>
      </c>
      <c r="AH249" s="408"/>
      <c r="AI249" s="195">
        <f t="shared" si="356"/>
        <v>0</v>
      </c>
      <c r="AJ249" s="408"/>
      <c r="AK249" s="195">
        <f t="shared" si="357"/>
        <v>0</v>
      </c>
      <c r="AL249" s="408"/>
      <c r="AM249" s="195">
        <f t="shared" si="358"/>
        <v>0</v>
      </c>
      <c r="AN249" s="408"/>
      <c r="AO249" s="195">
        <f t="shared" si="359"/>
        <v>0</v>
      </c>
      <c r="AP249" s="204">
        <f t="shared" si="340"/>
        <v>0</v>
      </c>
    </row>
    <row r="250" spans="1:42" x14ac:dyDescent="0.25">
      <c r="A250" s="205">
        <v>45900</v>
      </c>
      <c r="B250" s="206">
        <f t="shared" si="341"/>
        <v>45900</v>
      </c>
      <c r="C250" s="207">
        <f t="shared" si="342"/>
        <v>45900</v>
      </c>
      <c r="D250" s="271" t="s">
        <v>312</v>
      </c>
      <c r="E250" s="271" t="s">
        <v>423</v>
      </c>
      <c r="F250" s="209" t="str">
        <f>IF(NOT(ISNA(MATCH(A250,VV!$B$14:$B$26,0))),VLOOKUP(A250,VV!$B$14:$U$57,3),"n")</f>
        <v>n</v>
      </c>
      <c r="G250" s="208">
        <f>IF($F250="j",3,IF($F251="j",2,VLOOKUP(D250,VV!$T$41:$U$47,2)))</f>
        <v>2</v>
      </c>
      <c r="H250" s="408"/>
      <c r="I250" s="195">
        <f t="shared" si="343"/>
        <v>0</v>
      </c>
      <c r="J250" s="408"/>
      <c r="K250" s="195">
        <f t="shared" si="344"/>
        <v>0</v>
      </c>
      <c r="L250" s="408"/>
      <c r="M250" s="195">
        <f t="shared" si="345"/>
        <v>0</v>
      </c>
      <c r="N250" s="408" t="s">
        <v>83</v>
      </c>
      <c r="O250" s="195">
        <f t="shared" si="346"/>
        <v>0</v>
      </c>
      <c r="P250" s="408"/>
      <c r="Q250" s="195">
        <f t="shared" si="347"/>
        <v>0</v>
      </c>
      <c r="R250" s="408"/>
      <c r="S250" s="195">
        <f t="shared" si="348"/>
        <v>0</v>
      </c>
      <c r="T250" s="408"/>
      <c r="U250" s="195">
        <f t="shared" si="349"/>
        <v>0</v>
      </c>
      <c r="V250" s="408"/>
      <c r="W250" s="195">
        <f t="shared" si="350"/>
        <v>0</v>
      </c>
      <c r="X250" s="408"/>
      <c r="Y250" s="195">
        <f t="shared" si="351"/>
        <v>0</v>
      </c>
      <c r="Z250" s="408"/>
      <c r="AA250" s="195">
        <f t="shared" si="352"/>
        <v>0</v>
      </c>
      <c r="AB250" s="408"/>
      <c r="AC250" s="195">
        <f t="shared" si="353"/>
        <v>0</v>
      </c>
      <c r="AD250" s="408"/>
      <c r="AE250" s="195">
        <f t="shared" si="354"/>
        <v>0</v>
      </c>
      <c r="AF250" s="408" t="s">
        <v>309</v>
      </c>
      <c r="AG250" s="195">
        <f t="shared" si="355"/>
        <v>2</v>
      </c>
      <c r="AH250" s="408"/>
      <c r="AI250" s="195">
        <f t="shared" si="356"/>
        <v>0</v>
      </c>
      <c r="AJ250" s="408"/>
      <c r="AK250" s="195">
        <f t="shared" si="357"/>
        <v>0</v>
      </c>
      <c r="AL250" s="408"/>
      <c r="AM250" s="195">
        <f t="shared" si="358"/>
        <v>0</v>
      </c>
      <c r="AN250" s="408"/>
      <c r="AO250" s="195">
        <f t="shared" si="359"/>
        <v>0</v>
      </c>
      <c r="AP250" s="204">
        <f t="shared" si="340"/>
        <v>0</v>
      </c>
    </row>
    <row r="251" spans="1:42" x14ac:dyDescent="0.25">
      <c r="A251" s="205">
        <v>45901</v>
      </c>
      <c r="B251" s="206">
        <f t="shared" si="341"/>
        <v>45901</v>
      </c>
      <c r="C251" s="207">
        <f t="shared" si="342"/>
        <v>45901</v>
      </c>
      <c r="D251" s="271" t="s">
        <v>293</v>
      </c>
      <c r="E251" s="271" t="s">
        <v>423</v>
      </c>
      <c r="F251" s="209" t="str">
        <f>IF(NOT(ISNA(MATCH(A251,VV!$B$14:$B$26,0))),VLOOKUP(A251,VV!$B$14:$U$57,3),"n")</f>
        <v>n</v>
      </c>
      <c r="G251" s="208">
        <f>IF($F251="j",3,IF($F252="j",2,VLOOKUP(D251,VV!$T$41:$U$47,2)))</f>
        <v>1</v>
      </c>
      <c r="H251" s="408"/>
      <c r="I251" s="195">
        <f t="shared" si="343"/>
        <v>0</v>
      </c>
      <c r="J251" s="408"/>
      <c r="K251" s="195">
        <f t="shared" si="344"/>
        <v>0</v>
      </c>
      <c r="L251" s="408"/>
      <c r="M251" s="195">
        <f t="shared" si="345"/>
        <v>0</v>
      </c>
      <c r="N251" s="408" t="s">
        <v>83</v>
      </c>
      <c r="O251" s="195">
        <f t="shared" si="346"/>
        <v>0</v>
      </c>
      <c r="P251" s="408"/>
      <c r="Q251" s="195">
        <f t="shared" si="347"/>
        <v>0</v>
      </c>
      <c r="R251" s="408"/>
      <c r="S251" s="195">
        <f t="shared" si="348"/>
        <v>0</v>
      </c>
      <c r="T251" s="408"/>
      <c r="U251" s="195">
        <f t="shared" si="349"/>
        <v>0</v>
      </c>
      <c r="V251" s="408"/>
      <c r="W251" s="195">
        <f t="shared" si="350"/>
        <v>0</v>
      </c>
      <c r="X251" s="408"/>
      <c r="Y251" s="195">
        <f t="shared" si="351"/>
        <v>0</v>
      </c>
      <c r="Z251" s="408"/>
      <c r="AA251" s="195">
        <f t="shared" si="352"/>
        <v>0</v>
      </c>
      <c r="AB251" s="408"/>
      <c r="AC251" s="195">
        <f t="shared" si="353"/>
        <v>0</v>
      </c>
      <c r="AD251" s="408"/>
      <c r="AE251" s="195">
        <f t="shared" si="354"/>
        <v>0</v>
      </c>
      <c r="AF251" s="408"/>
      <c r="AG251" s="195">
        <f t="shared" si="355"/>
        <v>0</v>
      </c>
      <c r="AH251" s="408" t="s">
        <v>309</v>
      </c>
      <c r="AI251" s="195">
        <f t="shared" si="356"/>
        <v>1</v>
      </c>
      <c r="AJ251" s="408"/>
      <c r="AK251" s="195">
        <f t="shared" si="357"/>
        <v>0</v>
      </c>
      <c r="AL251" s="408"/>
      <c r="AM251" s="195">
        <f t="shared" si="358"/>
        <v>0</v>
      </c>
      <c r="AN251" s="408" t="s">
        <v>83</v>
      </c>
      <c r="AO251" s="195">
        <f t="shared" si="359"/>
        <v>0</v>
      </c>
      <c r="AP251" s="204">
        <f t="shared" si="340"/>
        <v>0</v>
      </c>
    </row>
    <row r="252" spans="1:42" x14ac:dyDescent="0.25">
      <c r="A252" s="205">
        <v>45902</v>
      </c>
      <c r="B252" s="206">
        <f t="shared" si="341"/>
        <v>45902</v>
      </c>
      <c r="C252" s="207">
        <f t="shared" si="342"/>
        <v>45902</v>
      </c>
      <c r="D252" s="271" t="s">
        <v>294</v>
      </c>
      <c r="E252" s="271" t="s">
        <v>423</v>
      </c>
      <c r="F252" s="209" t="str">
        <f>IF(NOT(ISNA(MATCH(A252,VV!$B$14:$B$26,0))),VLOOKUP(A252,VV!$B$14:$U$57,3),"n")</f>
        <v>n</v>
      </c>
      <c r="G252" s="208">
        <f>IF($F252="j",3,IF($F253="j",2,VLOOKUP(D252,VV!$T$41:$U$47,2)))</f>
        <v>1</v>
      </c>
      <c r="H252" s="408"/>
      <c r="I252" s="195">
        <f t="shared" si="343"/>
        <v>0</v>
      </c>
      <c r="J252" s="408"/>
      <c r="K252" s="195">
        <f t="shared" si="344"/>
        <v>0</v>
      </c>
      <c r="L252" s="408"/>
      <c r="M252" s="195">
        <f t="shared" si="345"/>
        <v>0</v>
      </c>
      <c r="N252" s="408" t="s">
        <v>83</v>
      </c>
      <c r="O252" s="195">
        <f t="shared" si="346"/>
        <v>0</v>
      </c>
      <c r="P252" s="408"/>
      <c r="Q252" s="195">
        <f t="shared" si="347"/>
        <v>0</v>
      </c>
      <c r="R252" s="408"/>
      <c r="S252" s="195">
        <f t="shared" si="348"/>
        <v>0</v>
      </c>
      <c r="T252" s="408"/>
      <c r="U252" s="195">
        <f t="shared" si="349"/>
        <v>0</v>
      </c>
      <c r="V252" s="408"/>
      <c r="W252" s="195">
        <f t="shared" si="350"/>
        <v>0</v>
      </c>
      <c r="X252" s="408"/>
      <c r="Y252" s="195">
        <f t="shared" si="351"/>
        <v>0</v>
      </c>
      <c r="Z252" s="408"/>
      <c r="AA252" s="195">
        <f t="shared" si="352"/>
        <v>0</v>
      </c>
      <c r="AB252" s="408"/>
      <c r="AC252" s="195">
        <f t="shared" si="353"/>
        <v>0</v>
      </c>
      <c r="AD252" s="408"/>
      <c r="AE252" s="195">
        <f t="shared" si="354"/>
        <v>0</v>
      </c>
      <c r="AF252" s="408"/>
      <c r="AG252" s="195">
        <f t="shared" si="355"/>
        <v>0</v>
      </c>
      <c r="AH252" s="408" t="s">
        <v>309</v>
      </c>
      <c r="AI252" s="195">
        <f t="shared" si="356"/>
        <v>1</v>
      </c>
      <c r="AJ252" s="408"/>
      <c r="AK252" s="195">
        <f t="shared" si="357"/>
        <v>0</v>
      </c>
      <c r="AL252" s="408"/>
      <c r="AM252" s="195">
        <f t="shared" si="358"/>
        <v>0</v>
      </c>
      <c r="AN252" s="408" t="s">
        <v>83</v>
      </c>
      <c r="AO252" s="195">
        <f t="shared" si="359"/>
        <v>0</v>
      </c>
      <c r="AP252" s="204">
        <f t="shared" si="340"/>
        <v>0</v>
      </c>
    </row>
    <row r="253" spans="1:42" x14ac:dyDescent="0.25">
      <c r="A253" s="205">
        <v>45903</v>
      </c>
      <c r="B253" s="206">
        <f t="shared" si="341"/>
        <v>45903</v>
      </c>
      <c r="C253" s="207">
        <f t="shared" si="342"/>
        <v>45903</v>
      </c>
      <c r="D253" s="271" t="s">
        <v>295</v>
      </c>
      <c r="E253" s="271" t="s">
        <v>423</v>
      </c>
      <c r="F253" s="209" t="str">
        <f>IF(NOT(ISNA(MATCH(A253,VV!$B$14:$B$26,0))),VLOOKUP(A253,VV!$B$14:$U$57,3),"n")</f>
        <v>n</v>
      </c>
      <c r="G253" s="208">
        <f>IF($F253="j",3,IF($F254="j",2,VLOOKUP(D253,VV!$T$41:$U$47,2)))</f>
        <v>1</v>
      </c>
      <c r="H253" s="408"/>
      <c r="I253" s="195">
        <f t="shared" si="343"/>
        <v>0</v>
      </c>
      <c r="J253" s="408" t="s">
        <v>309</v>
      </c>
      <c r="K253" s="195">
        <f t="shared" si="344"/>
        <v>1</v>
      </c>
      <c r="L253" s="408"/>
      <c r="M253" s="195">
        <f t="shared" si="345"/>
        <v>0</v>
      </c>
      <c r="N253" s="408" t="s">
        <v>83</v>
      </c>
      <c r="O253" s="195">
        <f t="shared" si="346"/>
        <v>0</v>
      </c>
      <c r="P253" s="408"/>
      <c r="Q253" s="195">
        <f t="shared" si="347"/>
        <v>0</v>
      </c>
      <c r="R253" s="408"/>
      <c r="S253" s="195">
        <f t="shared" si="348"/>
        <v>0</v>
      </c>
      <c r="T253" s="408"/>
      <c r="U253" s="195">
        <f t="shared" si="349"/>
        <v>0</v>
      </c>
      <c r="V253" s="408"/>
      <c r="W253" s="195">
        <f t="shared" si="350"/>
        <v>0</v>
      </c>
      <c r="X253" s="408"/>
      <c r="Y253" s="195">
        <f t="shared" si="351"/>
        <v>0</v>
      </c>
      <c r="Z253" s="408"/>
      <c r="AA253" s="195">
        <f t="shared" si="352"/>
        <v>0</v>
      </c>
      <c r="AB253" s="408"/>
      <c r="AC253" s="195">
        <f t="shared" si="353"/>
        <v>0</v>
      </c>
      <c r="AD253" s="408"/>
      <c r="AE253" s="195">
        <f t="shared" si="354"/>
        <v>0</v>
      </c>
      <c r="AF253" s="408"/>
      <c r="AG253" s="195">
        <f t="shared" si="355"/>
        <v>0</v>
      </c>
      <c r="AH253" s="408"/>
      <c r="AI253" s="195">
        <f t="shared" si="356"/>
        <v>0</v>
      </c>
      <c r="AJ253" s="408"/>
      <c r="AK253" s="195">
        <f t="shared" si="357"/>
        <v>0</v>
      </c>
      <c r="AL253" s="408"/>
      <c r="AM253" s="195">
        <f t="shared" si="358"/>
        <v>0</v>
      </c>
      <c r="AN253" s="408" t="s">
        <v>83</v>
      </c>
      <c r="AO253" s="195">
        <f t="shared" si="359"/>
        <v>0</v>
      </c>
      <c r="AP253" s="204">
        <f t="shared" si="340"/>
        <v>0</v>
      </c>
    </row>
    <row r="254" spans="1:42" x14ac:dyDescent="0.25">
      <c r="A254" s="205">
        <v>45904</v>
      </c>
      <c r="B254" s="206">
        <f t="shared" si="341"/>
        <v>45904</v>
      </c>
      <c r="C254" s="207">
        <f t="shared" si="342"/>
        <v>45904</v>
      </c>
      <c r="D254" s="271" t="s">
        <v>296</v>
      </c>
      <c r="E254" s="271" t="s">
        <v>423</v>
      </c>
      <c r="F254" s="209" t="str">
        <f>IF(NOT(ISNA(MATCH(A254,VV!$B$14:$B$26,0))),VLOOKUP(A254,VV!$B$14:$U$57,3),"n")</f>
        <v>n</v>
      </c>
      <c r="G254" s="208">
        <f>IF($F254="j",3,IF($F255="j",2,VLOOKUP(D254,VV!$T$41:$U$47,2)))</f>
        <v>1</v>
      </c>
      <c r="H254" s="408"/>
      <c r="I254" s="195">
        <f t="shared" si="343"/>
        <v>0</v>
      </c>
      <c r="J254" s="408"/>
      <c r="K254" s="195">
        <f t="shared" si="344"/>
        <v>0</v>
      </c>
      <c r="L254" s="408"/>
      <c r="M254" s="195">
        <f t="shared" si="345"/>
        <v>0</v>
      </c>
      <c r="N254" s="408" t="s">
        <v>83</v>
      </c>
      <c r="O254" s="195">
        <f t="shared" si="346"/>
        <v>0</v>
      </c>
      <c r="P254" s="408"/>
      <c r="Q254" s="195">
        <f t="shared" si="347"/>
        <v>0</v>
      </c>
      <c r="R254" s="408"/>
      <c r="S254" s="195">
        <f t="shared" si="348"/>
        <v>0</v>
      </c>
      <c r="T254" s="408" t="s">
        <v>309</v>
      </c>
      <c r="U254" s="195">
        <f t="shared" si="349"/>
        <v>1</v>
      </c>
      <c r="V254" s="408"/>
      <c r="W254" s="195">
        <f t="shared" si="350"/>
        <v>0</v>
      </c>
      <c r="X254" s="408"/>
      <c r="Y254" s="195">
        <f t="shared" si="351"/>
        <v>0</v>
      </c>
      <c r="Z254" s="408"/>
      <c r="AA254" s="195">
        <f t="shared" si="352"/>
        <v>0</v>
      </c>
      <c r="AB254" s="408"/>
      <c r="AC254" s="195">
        <f t="shared" si="353"/>
        <v>0</v>
      </c>
      <c r="AD254" s="408"/>
      <c r="AE254" s="195">
        <f t="shared" si="354"/>
        <v>0</v>
      </c>
      <c r="AF254" s="408"/>
      <c r="AG254" s="195">
        <f t="shared" si="355"/>
        <v>0</v>
      </c>
      <c r="AH254" s="408"/>
      <c r="AI254" s="195">
        <f t="shared" si="356"/>
        <v>0</v>
      </c>
      <c r="AJ254" s="408"/>
      <c r="AK254" s="195">
        <f t="shared" si="357"/>
        <v>0</v>
      </c>
      <c r="AL254" s="408"/>
      <c r="AM254" s="195">
        <f t="shared" si="358"/>
        <v>0</v>
      </c>
      <c r="AN254" s="408" t="s">
        <v>83</v>
      </c>
      <c r="AO254" s="195">
        <f t="shared" si="359"/>
        <v>0</v>
      </c>
      <c r="AP254" s="204">
        <f t="shared" si="340"/>
        <v>0</v>
      </c>
    </row>
    <row r="255" spans="1:42" x14ac:dyDescent="0.25">
      <c r="A255" s="205">
        <v>45905</v>
      </c>
      <c r="B255" s="206">
        <f t="shared" si="341"/>
        <v>45905</v>
      </c>
      <c r="C255" s="207">
        <f t="shared" si="342"/>
        <v>45905</v>
      </c>
      <c r="D255" s="271" t="s">
        <v>297</v>
      </c>
      <c r="E255" s="271" t="s">
        <v>423</v>
      </c>
      <c r="F255" s="209" t="str">
        <f>IF(NOT(ISNA(MATCH(A255,VV!$B$14:$B$26,0))),VLOOKUP(A255,VV!$B$14:$U$57,3),"n")</f>
        <v>n</v>
      </c>
      <c r="G255" s="208">
        <f>IF($F255="j",3,IF($F256="j",2,VLOOKUP(D255,VV!$T$41:$U$47,2)))</f>
        <v>2</v>
      </c>
      <c r="H255" s="408"/>
      <c r="I255" s="195">
        <f t="shared" si="343"/>
        <v>0</v>
      </c>
      <c r="J255" s="408"/>
      <c r="K255" s="195">
        <f t="shared" si="344"/>
        <v>0</v>
      </c>
      <c r="L255" s="408"/>
      <c r="M255" s="195">
        <f t="shared" si="345"/>
        <v>0</v>
      </c>
      <c r="N255" s="408" t="s">
        <v>83</v>
      </c>
      <c r="O255" s="195">
        <f t="shared" si="346"/>
        <v>0</v>
      </c>
      <c r="P255" s="408"/>
      <c r="Q255" s="195">
        <f t="shared" si="347"/>
        <v>0</v>
      </c>
      <c r="R255" s="408"/>
      <c r="S255" s="195">
        <f t="shared" si="348"/>
        <v>0</v>
      </c>
      <c r="T255" s="408"/>
      <c r="U255" s="195">
        <f t="shared" si="349"/>
        <v>0</v>
      </c>
      <c r="V255" s="408"/>
      <c r="W255" s="195">
        <f t="shared" si="350"/>
        <v>0</v>
      </c>
      <c r="X255" s="408"/>
      <c r="Y255" s="195">
        <f t="shared" si="351"/>
        <v>0</v>
      </c>
      <c r="Z255" s="408"/>
      <c r="AA255" s="195">
        <f t="shared" si="352"/>
        <v>0</v>
      </c>
      <c r="AB255" s="408"/>
      <c r="AC255" s="195">
        <f t="shared" si="353"/>
        <v>0</v>
      </c>
      <c r="AD255" s="408"/>
      <c r="AE255" s="195">
        <f t="shared" si="354"/>
        <v>0</v>
      </c>
      <c r="AF255" s="408" t="s">
        <v>309</v>
      </c>
      <c r="AG255" s="195">
        <f t="shared" si="355"/>
        <v>2</v>
      </c>
      <c r="AH255" s="408"/>
      <c r="AI255" s="195">
        <f t="shared" si="356"/>
        <v>0</v>
      </c>
      <c r="AJ255" s="408"/>
      <c r="AK255" s="195">
        <f t="shared" si="357"/>
        <v>0</v>
      </c>
      <c r="AL255" s="408"/>
      <c r="AM255" s="195">
        <f t="shared" si="358"/>
        <v>0</v>
      </c>
      <c r="AN255" s="408" t="s">
        <v>83</v>
      </c>
      <c r="AO255" s="195">
        <f t="shared" si="359"/>
        <v>0</v>
      </c>
      <c r="AP255" s="204">
        <f t="shared" si="340"/>
        <v>0</v>
      </c>
    </row>
    <row r="256" spans="1:42" x14ac:dyDescent="0.25">
      <c r="A256" s="205">
        <v>45906</v>
      </c>
      <c r="B256" s="206">
        <f t="shared" si="341"/>
        <v>45906</v>
      </c>
      <c r="C256" s="207">
        <f t="shared" si="342"/>
        <v>45906</v>
      </c>
      <c r="D256" s="271" t="s">
        <v>311</v>
      </c>
      <c r="E256" s="271" t="s">
        <v>423</v>
      </c>
      <c r="F256" s="209" t="str">
        <f>IF(NOT(ISNA(MATCH(A256,VV!$B$14:$B$26,0))),VLOOKUP(A256,VV!$B$14:$U$57,3),"n")</f>
        <v>n</v>
      </c>
      <c r="G256" s="208">
        <f>IF($F256="j",3,IF($F257="j",2,VLOOKUP(D256,VV!$T$41:$U$47,2)))</f>
        <v>3</v>
      </c>
      <c r="H256" s="408"/>
      <c r="I256" s="195">
        <f t="shared" si="343"/>
        <v>0</v>
      </c>
      <c r="J256" s="408" t="s">
        <v>83</v>
      </c>
      <c r="K256" s="195">
        <f t="shared" si="344"/>
        <v>0</v>
      </c>
      <c r="L256" s="408"/>
      <c r="M256" s="195">
        <f t="shared" si="345"/>
        <v>0</v>
      </c>
      <c r="N256" s="408" t="s">
        <v>83</v>
      </c>
      <c r="O256" s="195">
        <f t="shared" si="346"/>
        <v>0</v>
      </c>
      <c r="P256" s="408"/>
      <c r="Q256" s="195">
        <f t="shared" si="347"/>
        <v>0</v>
      </c>
      <c r="R256" s="408"/>
      <c r="S256" s="195">
        <f t="shared" si="348"/>
        <v>0</v>
      </c>
      <c r="T256" s="408"/>
      <c r="U256" s="195">
        <f t="shared" si="349"/>
        <v>0</v>
      </c>
      <c r="V256" s="408"/>
      <c r="W256" s="195">
        <f t="shared" si="350"/>
        <v>0</v>
      </c>
      <c r="X256" s="408"/>
      <c r="Y256" s="195">
        <f t="shared" si="351"/>
        <v>0</v>
      </c>
      <c r="Z256" s="408"/>
      <c r="AA256" s="195">
        <f t="shared" si="352"/>
        <v>0</v>
      </c>
      <c r="AB256" s="408"/>
      <c r="AC256" s="195">
        <f t="shared" si="353"/>
        <v>0</v>
      </c>
      <c r="AD256" s="408"/>
      <c r="AE256" s="195">
        <f t="shared" si="354"/>
        <v>0</v>
      </c>
      <c r="AF256" s="408" t="s">
        <v>309</v>
      </c>
      <c r="AG256" s="195">
        <f t="shared" si="355"/>
        <v>3</v>
      </c>
      <c r="AH256" s="408"/>
      <c r="AI256" s="195">
        <f t="shared" si="356"/>
        <v>0</v>
      </c>
      <c r="AJ256" s="408"/>
      <c r="AK256" s="195">
        <f t="shared" si="357"/>
        <v>0</v>
      </c>
      <c r="AL256" s="408"/>
      <c r="AM256" s="195">
        <f t="shared" si="358"/>
        <v>0</v>
      </c>
      <c r="AN256" s="408" t="s">
        <v>83</v>
      </c>
      <c r="AO256" s="195">
        <f t="shared" si="359"/>
        <v>0</v>
      </c>
      <c r="AP256" s="204">
        <f t="shared" si="340"/>
        <v>0</v>
      </c>
    </row>
    <row r="257" spans="1:42" x14ac:dyDescent="0.25">
      <c r="A257" s="205">
        <v>45907</v>
      </c>
      <c r="B257" s="206">
        <f t="shared" si="341"/>
        <v>45907</v>
      </c>
      <c r="C257" s="207">
        <f t="shared" si="342"/>
        <v>45907</v>
      </c>
      <c r="D257" s="271" t="s">
        <v>312</v>
      </c>
      <c r="E257" s="271" t="s">
        <v>423</v>
      </c>
      <c r="F257" s="209" t="str">
        <f>IF(NOT(ISNA(MATCH(A257,VV!$B$14:$B$26,0))),VLOOKUP(A257,VV!$B$14:$U$57,3),"n")</f>
        <v>n</v>
      </c>
      <c r="G257" s="208">
        <f>IF($F257="j",3,IF($F258="j",2,VLOOKUP(D257,VV!$T$41:$U$47,2)))</f>
        <v>2</v>
      </c>
      <c r="H257" s="408"/>
      <c r="I257" s="195">
        <f t="shared" si="343"/>
        <v>0</v>
      </c>
      <c r="J257" s="408" t="s">
        <v>83</v>
      </c>
      <c r="K257" s="195">
        <f t="shared" si="344"/>
        <v>0</v>
      </c>
      <c r="L257" s="408"/>
      <c r="M257" s="195">
        <f t="shared" si="345"/>
        <v>0</v>
      </c>
      <c r="N257" s="408" t="s">
        <v>83</v>
      </c>
      <c r="O257" s="195">
        <f t="shared" si="346"/>
        <v>0</v>
      </c>
      <c r="P257" s="408"/>
      <c r="Q257" s="195">
        <f t="shared" si="347"/>
        <v>0</v>
      </c>
      <c r="R257" s="408"/>
      <c r="S257" s="195">
        <f t="shared" si="348"/>
        <v>0</v>
      </c>
      <c r="T257" s="408"/>
      <c r="U257" s="195">
        <f t="shared" si="349"/>
        <v>0</v>
      </c>
      <c r="V257" s="408"/>
      <c r="W257" s="195">
        <f t="shared" si="350"/>
        <v>0</v>
      </c>
      <c r="X257" s="408"/>
      <c r="Y257" s="195">
        <f t="shared" si="351"/>
        <v>0</v>
      </c>
      <c r="Z257" s="408"/>
      <c r="AA257" s="195">
        <f t="shared" si="352"/>
        <v>0</v>
      </c>
      <c r="AB257" s="408"/>
      <c r="AC257" s="195">
        <f t="shared" si="353"/>
        <v>0</v>
      </c>
      <c r="AD257" s="408"/>
      <c r="AE257" s="195">
        <f t="shared" si="354"/>
        <v>0</v>
      </c>
      <c r="AF257" s="408" t="s">
        <v>309</v>
      </c>
      <c r="AG257" s="195">
        <f t="shared" si="355"/>
        <v>2</v>
      </c>
      <c r="AH257" s="408"/>
      <c r="AI257" s="195">
        <f t="shared" si="356"/>
        <v>0</v>
      </c>
      <c r="AJ257" s="408"/>
      <c r="AK257" s="195">
        <f t="shared" si="357"/>
        <v>0</v>
      </c>
      <c r="AL257" s="408"/>
      <c r="AM257" s="195">
        <f t="shared" si="358"/>
        <v>0</v>
      </c>
      <c r="AN257" s="408" t="s">
        <v>83</v>
      </c>
      <c r="AO257" s="195">
        <f t="shared" si="359"/>
        <v>0</v>
      </c>
      <c r="AP257" s="204">
        <f t="shared" si="340"/>
        <v>0</v>
      </c>
    </row>
    <row r="258" spans="1:42" x14ac:dyDescent="0.25">
      <c r="A258" s="205">
        <v>45908</v>
      </c>
      <c r="B258" s="206">
        <f t="shared" si="341"/>
        <v>45908</v>
      </c>
      <c r="C258" s="207">
        <f t="shared" si="342"/>
        <v>45908</v>
      </c>
      <c r="D258" s="271" t="s">
        <v>293</v>
      </c>
      <c r="E258" s="271" t="s">
        <v>423</v>
      </c>
      <c r="F258" s="209" t="str">
        <f>IF(NOT(ISNA(MATCH(A258,VV!$B$14:$B$26,0))),VLOOKUP(A258,VV!$B$14:$U$57,3),"n")</f>
        <v>n</v>
      </c>
      <c r="G258" s="208">
        <f>IF($F258="j",3,IF($F259="j",2,VLOOKUP(D258,VV!$T$41:$U$47,2)))</f>
        <v>1</v>
      </c>
      <c r="H258" s="408"/>
      <c r="I258" s="195">
        <f t="shared" si="343"/>
        <v>0</v>
      </c>
      <c r="J258" s="408" t="s">
        <v>83</v>
      </c>
      <c r="K258" s="195">
        <f t="shared" si="344"/>
        <v>0</v>
      </c>
      <c r="L258" s="408"/>
      <c r="M258" s="195">
        <f t="shared" si="345"/>
        <v>0</v>
      </c>
      <c r="N258" s="408" t="s">
        <v>83</v>
      </c>
      <c r="O258" s="195">
        <f t="shared" si="346"/>
        <v>0</v>
      </c>
      <c r="P258" s="408"/>
      <c r="Q258" s="195">
        <f t="shared" si="347"/>
        <v>0</v>
      </c>
      <c r="R258" s="408"/>
      <c r="S258" s="195">
        <f t="shared" si="348"/>
        <v>0</v>
      </c>
      <c r="T258" s="408"/>
      <c r="U258" s="195">
        <f t="shared" si="349"/>
        <v>0</v>
      </c>
      <c r="V258" s="408"/>
      <c r="W258" s="195">
        <f t="shared" si="350"/>
        <v>0</v>
      </c>
      <c r="X258" s="408"/>
      <c r="Y258" s="195">
        <f t="shared" si="351"/>
        <v>0</v>
      </c>
      <c r="Z258" s="408"/>
      <c r="AA258" s="195">
        <f t="shared" si="352"/>
        <v>0</v>
      </c>
      <c r="AB258" s="408"/>
      <c r="AC258" s="195">
        <f t="shared" si="353"/>
        <v>0</v>
      </c>
      <c r="AD258" s="408"/>
      <c r="AE258" s="195">
        <f t="shared" si="354"/>
        <v>0</v>
      </c>
      <c r="AF258" s="408"/>
      <c r="AG258" s="195">
        <f t="shared" si="355"/>
        <v>0</v>
      </c>
      <c r="AH258" s="408" t="s">
        <v>309</v>
      </c>
      <c r="AI258" s="195">
        <f t="shared" si="356"/>
        <v>1</v>
      </c>
      <c r="AJ258" s="408"/>
      <c r="AK258" s="195">
        <f t="shared" si="357"/>
        <v>0</v>
      </c>
      <c r="AL258" s="408"/>
      <c r="AM258" s="195">
        <f t="shared" si="358"/>
        <v>0</v>
      </c>
      <c r="AN258" s="408" t="s">
        <v>83</v>
      </c>
      <c r="AO258" s="195">
        <f t="shared" si="359"/>
        <v>0</v>
      </c>
      <c r="AP258" s="204">
        <f t="shared" si="340"/>
        <v>0</v>
      </c>
    </row>
    <row r="259" spans="1:42" x14ac:dyDescent="0.25">
      <c r="A259" s="205">
        <v>45909</v>
      </c>
      <c r="B259" s="206">
        <f t="shared" si="341"/>
        <v>45909</v>
      </c>
      <c r="C259" s="207">
        <f t="shared" si="342"/>
        <v>45909</v>
      </c>
      <c r="D259" s="271" t="s">
        <v>294</v>
      </c>
      <c r="E259" s="271" t="s">
        <v>423</v>
      </c>
      <c r="F259" s="209" t="str">
        <f>IF(NOT(ISNA(MATCH(A259,VV!$B$14:$B$26,0))),VLOOKUP(A259,VV!$B$14:$U$57,3),"n")</f>
        <v>n</v>
      </c>
      <c r="G259" s="208">
        <f>IF($F259="j",3,IF($F260="j",2,VLOOKUP(D259,VV!$T$41:$U$47,2)))</f>
        <v>1</v>
      </c>
      <c r="H259" s="408"/>
      <c r="I259" s="195">
        <f t="shared" si="343"/>
        <v>0</v>
      </c>
      <c r="J259" s="408" t="s">
        <v>83</v>
      </c>
      <c r="K259" s="195">
        <f t="shared" si="344"/>
        <v>0</v>
      </c>
      <c r="L259" s="408"/>
      <c r="M259" s="195">
        <f t="shared" si="345"/>
        <v>0</v>
      </c>
      <c r="N259" s="408" t="s">
        <v>83</v>
      </c>
      <c r="O259" s="195">
        <f t="shared" si="346"/>
        <v>0</v>
      </c>
      <c r="P259" s="408"/>
      <c r="Q259" s="195">
        <f t="shared" si="347"/>
        <v>0</v>
      </c>
      <c r="R259" s="408"/>
      <c r="S259" s="195">
        <f t="shared" si="348"/>
        <v>0</v>
      </c>
      <c r="T259" s="408"/>
      <c r="U259" s="195">
        <f t="shared" si="349"/>
        <v>0</v>
      </c>
      <c r="V259" s="408"/>
      <c r="W259" s="195">
        <f t="shared" si="350"/>
        <v>0</v>
      </c>
      <c r="X259" s="408"/>
      <c r="Y259" s="195">
        <f t="shared" si="351"/>
        <v>0</v>
      </c>
      <c r="Z259" s="408"/>
      <c r="AA259" s="195">
        <f t="shared" si="352"/>
        <v>0</v>
      </c>
      <c r="AB259" s="408"/>
      <c r="AC259" s="195">
        <f t="shared" si="353"/>
        <v>0</v>
      </c>
      <c r="AD259" s="408"/>
      <c r="AE259" s="195">
        <f t="shared" si="354"/>
        <v>0</v>
      </c>
      <c r="AF259" s="408"/>
      <c r="AG259" s="195">
        <f t="shared" si="355"/>
        <v>0</v>
      </c>
      <c r="AH259" s="408" t="s">
        <v>309</v>
      </c>
      <c r="AI259" s="195">
        <f t="shared" si="356"/>
        <v>1</v>
      </c>
      <c r="AJ259" s="408"/>
      <c r="AK259" s="195">
        <f t="shared" si="357"/>
        <v>0</v>
      </c>
      <c r="AL259" s="408"/>
      <c r="AM259" s="195">
        <f t="shared" si="358"/>
        <v>0</v>
      </c>
      <c r="AN259" s="408" t="s">
        <v>83</v>
      </c>
      <c r="AO259" s="195">
        <f t="shared" si="359"/>
        <v>0</v>
      </c>
      <c r="AP259" s="204">
        <f t="shared" si="340"/>
        <v>0</v>
      </c>
    </row>
    <row r="260" spans="1:42" x14ac:dyDescent="0.25">
      <c r="A260" s="205">
        <v>45910</v>
      </c>
      <c r="B260" s="206">
        <f t="shared" si="341"/>
        <v>45910</v>
      </c>
      <c r="C260" s="207">
        <f t="shared" si="342"/>
        <v>45910</v>
      </c>
      <c r="D260" s="271" t="s">
        <v>295</v>
      </c>
      <c r="E260" s="271" t="s">
        <v>423</v>
      </c>
      <c r="F260" s="209" t="str">
        <f>IF(NOT(ISNA(MATCH(A260,VV!$B$14:$B$26,0))),VLOOKUP(A260,VV!$B$14:$U$57,3),"n")</f>
        <v>n</v>
      </c>
      <c r="G260" s="208">
        <f>IF($F260="j",3,IF($F261="j",2,VLOOKUP(D260,VV!$T$41:$U$47,2)))</f>
        <v>1</v>
      </c>
      <c r="H260" s="408"/>
      <c r="I260" s="195">
        <f t="shared" si="343"/>
        <v>0</v>
      </c>
      <c r="J260" s="408" t="s">
        <v>83</v>
      </c>
      <c r="K260" s="195">
        <f t="shared" si="344"/>
        <v>0</v>
      </c>
      <c r="L260" s="408"/>
      <c r="M260" s="195">
        <f t="shared" si="345"/>
        <v>0</v>
      </c>
      <c r="N260" s="408" t="s">
        <v>83</v>
      </c>
      <c r="O260" s="195">
        <f t="shared" si="346"/>
        <v>0</v>
      </c>
      <c r="P260" s="408"/>
      <c r="Q260" s="195">
        <f t="shared" si="347"/>
        <v>0</v>
      </c>
      <c r="R260" s="408"/>
      <c r="S260" s="195">
        <f t="shared" si="348"/>
        <v>0</v>
      </c>
      <c r="T260" s="408"/>
      <c r="U260" s="195">
        <f t="shared" si="349"/>
        <v>0</v>
      </c>
      <c r="V260" s="408"/>
      <c r="W260" s="195">
        <f t="shared" si="350"/>
        <v>0</v>
      </c>
      <c r="X260" s="408"/>
      <c r="Y260" s="195">
        <f t="shared" si="351"/>
        <v>0</v>
      </c>
      <c r="Z260" s="408"/>
      <c r="AA260" s="195">
        <f t="shared" si="352"/>
        <v>0</v>
      </c>
      <c r="AB260" s="408"/>
      <c r="AC260" s="195">
        <f t="shared" si="353"/>
        <v>0</v>
      </c>
      <c r="AD260" s="408"/>
      <c r="AE260" s="195">
        <f t="shared" si="354"/>
        <v>0</v>
      </c>
      <c r="AF260" s="408"/>
      <c r="AG260" s="195">
        <f t="shared" si="355"/>
        <v>0</v>
      </c>
      <c r="AH260" s="408"/>
      <c r="AI260" s="195">
        <f t="shared" si="356"/>
        <v>0</v>
      </c>
      <c r="AJ260" s="408"/>
      <c r="AK260" s="195">
        <f t="shared" si="357"/>
        <v>0</v>
      </c>
      <c r="AL260" s="408"/>
      <c r="AM260" s="195">
        <f t="shared" si="358"/>
        <v>0</v>
      </c>
      <c r="AN260" s="408" t="s">
        <v>83</v>
      </c>
      <c r="AO260" s="195">
        <f t="shared" si="359"/>
        <v>0</v>
      </c>
      <c r="AP260" s="204">
        <f t="shared" si="340"/>
        <v>1</v>
      </c>
    </row>
    <row r="261" spans="1:42" x14ac:dyDescent="0.25">
      <c r="A261" s="205">
        <v>45911</v>
      </c>
      <c r="B261" s="206">
        <f t="shared" si="341"/>
        <v>45911</v>
      </c>
      <c r="C261" s="207">
        <f t="shared" si="342"/>
        <v>45911</v>
      </c>
      <c r="D261" s="271" t="s">
        <v>296</v>
      </c>
      <c r="E261" s="271" t="s">
        <v>423</v>
      </c>
      <c r="F261" s="209" t="str">
        <f>IF(NOT(ISNA(MATCH(A261,VV!$B$14:$B$26,0))),VLOOKUP(A261,VV!$B$14:$U$57,3),"n")</f>
        <v>n</v>
      </c>
      <c r="G261" s="208">
        <f>IF($F261="j",3,IF($F262="j",2,VLOOKUP(D261,VV!$T$41:$U$47,2)))</f>
        <v>1</v>
      </c>
      <c r="H261" s="408"/>
      <c r="I261" s="195">
        <f t="shared" si="343"/>
        <v>0</v>
      </c>
      <c r="J261" s="408" t="s">
        <v>83</v>
      </c>
      <c r="K261" s="195">
        <f t="shared" si="344"/>
        <v>0</v>
      </c>
      <c r="L261" s="408"/>
      <c r="M261" s="195">
        <f t="shared" si="345"/>
        <v>0</v>
      </c>
      <c r="N261" s="408" t="s">
        <v>83</v>
      </c>
      <c r="O261" s="195">
        <f t="shared" si="346"/>
        <v>0</v>
      </c>
      <c r="P261" s="408"/>
      <c r="Q261" s="195">
        <f t="shared" si="347"/>
        <v>0</v>
      </c>
      <c r="R261" s="408"/>
      <c r="S261" s="195">
        <f t="shared" si="348"/>
        <v>0</v>
      </c>
      <c r="T261" s="408"/>
      <c r="U261" s="195">
        <f t="shared" si="349"/>
        <v>0</v>
      </c>
      <c r="V261" s="408"/>
      <c r="W261" s="195">
        <f t="shared" si="350"/>
        <v>0</v>
      </c>
      <c r="X261" s="408"/>
      <c r="Y261" s="195">
        <f t="shared" si="351"/>
        <v>0</v>
      </c>
      <c r="Z261" s="408"/>
      <c r="AA261" s="195">
        <f t="shared" si="352"/>
        <v>0</v>
      </c>
      <c r="AB261" s="408"/>
      <c r="AC261" s="195">
        <f t="shared" si="353"/>
        <v>0</v>
      </c>
      <c r="AD261" s="408"/>
      <c r="AE261" s="195">
        <f t="shared" si="354"/>
        <v>0</v>
      </c>
      <c r="AF261" s="408"/>
      <c r="AG261" s="195">
        <f t="shared" si="355"/>
        <v>0</v>
      </c>
      <c r="AH261" s="408"/>
      <c r="AI261" s="195">
        <f t="shared" si="356"/>
        <v>0</v>
      </c>
      <c r="AJ261" s="408"/>
      <c r="AK261" s="195">
        <f t="shared" si="357"/>
        <v>0</v>
      </c>
      <c r="AL261" s="408"/>
      <c r="AM261" s="195">
        <f t="shared" si="358"/>
        <v>0</v>
      </c>
      <c r="AN261" s="408" t="s">
        <v>83</v>
      </c>
      <c r="AO261" s="195">
        <f t="shared" si="359"/>
        <v>0</v>
      </c>
      <c r="AP261" s="204">
        <f t="shared" si="340"/>
        <v>1</v>
      </c>
    </row>
    <row r="262" spans="1:42" x14ac:dyDescent="0.25">
      <c r="A262" s="205">
        <v>45912</v>
      </c>
      <c r="B262" s="206">
        <f t="shared" si="341"/>
        <v>45912</v>
      </c>
      <c r="C262" s="207">
        <f t="shared" si="342"/>
        <v>45912</v>
      </c>
      <c r="D262" s="271" t="s">
        <v>297</v>
      </c>
      <c r="E262" s="271" t="s">
        <v>423</v>
      </c>
      <c r="F262" s="209" t="str">
        <f>IF(NOT(ISNA(MATCH(A262,VV!$B$14:$B$26,0))),VLOOKUP(A262,VV!$B$14:$U$57,3),"n")</f>
        <v>n</v>
      </c>
      <c r="G262" s="208">
        <f>IF($F262="j",3,IF($F263="j",2,VLOOKUP(D262,VV!$T$41:$U$47,2)))</f>
        <v>2</v>
      </c>
      <c r="H262" s="408"/>
      <c r="I262" s="195">
        <f t="shared" si="343"/>
        <v>0</v>
      </c>
      <c r="J262" s="408" t="s">
        <v>83</v>
      </c>
      <c r="K262" s="195">
        <f t="shared" si="344"/>
        <v>0</v>
      </c>
      <c r="L262" s="408"/>
      <c r="M262" s="195">
        <f t="shared" si="345"/>
        <v>0</v>
      </c>
      <c r="N262" s="408" t="s">
        <v>83</v>
      </c>
      <c r="O262" s="195">
        <f t="shared" si="346"/>
        <v>0</v>
      </c>
      <c r="P262" s="408"/>
      <c r="Q262" s="195">
        <f t="shared" si="347"/>
        <v>0</v>
      </c>
      <c r="R262" s="408"/>
      <c r="S262" s="195">
        <f t="shared" si="348"/>
        <v>0</v>
      </c>
      <c r="T262" s="408"/>
      <c r="U262" s="195">
        <f t="shared" si="349"/>
        <v>0</v>
      </c>
      <c r="V262" s="408"/>
      <c r="W262" s="195">
        <f t="shared" si="350"/>
        <v>0</v>
      </c>
      <c r="X262" s="408"/>
      <c r="Y262" s="195">
        <f t="shared" si="351"/>
        <v>0</v>
      </c>
      <c r="Z262" s="408"/>
      <c r="AA262" s="195">
        <f t="shared" si="352"/>
        <v>0</v>
      </c>
      <c r="AB262" s="408"/>
      <c r="AC262" s="195">
        <f t="shared" si="353"/>
        <v>0</v>
      </c>
      <c r="AD262" s="408"/>
      <c r="AE262" s="195">
        <f t="shared" si="354"/>
        <v>0</v>
      </c>
      <c r="AF262" s="408" t="s">
        <v>309</v>
      </c>
      <c r="AG262" s="195">
        <f t="shared" si="355"/>
        <v>2</v>
      </c>
      <c r="AH262" s="408"/>
      <c r="AI262" s="195">
        <f t="shared" si="356"/>
        <v>0</v>
      </c>
      <c r="AJ262" s="408"/>
      <c r="AK262" s="195">
        <f t="shared" si="357"/>
        <v>0</v>
      </c>
      <c r="AL262" s="408"/>
      <c r="AM262" s="195">
        <f t="shared" si="358"/>
        <v>0</v>
      </c>
      <c r="AN262" s="408" t="s">
        <v>83</v>
      </c>
      <c r="AO262" s="195">
        <f t="shared" si="359"/>
        <v>0</v>
      </c>
      <c r="AP262" s="204">
        <f t="shared" si="340"/>
        <v>0</v>
      </c>
    </row>
    <row r="263" spans="1:42" x14ac:dyDescent="0.25">
      <c r="A263" s="205">
        <v>45913</v>
      </c>
      <c r="B263" s="206">
        <f t="shared" si="341"/>
        <v>45913</v>
      </c>
      <c r="C263" s="207">
        <f t="shared" si="342"/>
        <v>45913</v>
      </c>
      <c r="D263" s="271" t="s">
        <v>311</v>
      </c>
      <c r="E263" s="271" t="s">
        <v>423</v>
      </c>
      <c r="F263" s="209" t="str">
        <f>IF(NOT(ISNA(MATCH(A263,VV!$B$14:$B$26,0))),VLOOKUP(A263,VV!$B$14:$U$57,3),"n")</f>
        <v>n</v>
      </c>
      <c r="G263" s="208">
        <f>IF($F263="j",3,IF($F264="j",2,VLOOKUP(D263,VV!$T$41:$U$47,2)))</f>
        <v>3</v>
      </c>
      <c r="H263" s="408"/>
      <c r="I263" s="195">
        <f t="shared" si="343"/>
        <v>0</v>
      </c>
      <c r="J263" s="408" t="s">
        <v>83</v>
      </c>
      <c r="K263" s="195">
        <f t="shared" si="344"/>
        <v>0</v>
      </c>
      <c r="L263" s="408"/>
      <c r="M263" s="195">
        <f t="shared" si="345"/>
        <v>0</v>
      </c>
      <c r="N263" s="408"/>
      <c r="O263" s="195">
        <f t="shared" si="346"/>
        <v>0</v>
      </c>
      <c r="P263" s="408"/>
      <c r="Q263" s="195">
        <f t="shared" si="347"/>
        <v>0</v>
      </c>
      <c r="R263" s="408"/>
      <c r="S263" s="195">
        <f t="shared" si="348"/>
        <v>0</v>
      </c>
      <c r="T263" s="408"/>
      <c r="U263" s="195">
        <f t="shared" si="349"/>
        <v>0</v>
      </c>
      <c r="V263" s="408" t="s">
        <v>83</v>
      </c>
      <c r="W263" s="195">
        <f t="shared" si="350"/>
        <v>0</v>
      </c>
      <c r="X263" s="408"/>
      <c r="Y263" s="195">
        <f t="shared" si="351"/>
        <v>0</v>
      </c>
      <c r="Z263" s="408"/>
      <c r="AA263" s="195">
        <f t="shared" si="352"/>
        <v>0</v>
      </c>
      <c r="AB263" s="408"/>
      <c r="AC263" s="195">
        <f t="shared" si="353"/>
        <v>0</v>
      </c>
      <c r="AD263" s="408"/>
      <c r="AE263" s="195">
        <f t="shared" si="354"/>
        <v>0</v>
      </c>
      <c r="AF263" s="408" t="s">
        <v>309</v>
      </c>
      <c r="AG263" s="195">
        <f t="shared" si="355"/>
        <v>3</v>
      </c>
      <c r="AH263" s="408"/>
      <c r="AI263" s="195">
        <f t="shared" si="356"/>
        <v>0</v>
      </c>
      <c r="AJ263" s="408"/>
      <c r="AK263" s="195">
        <f t="shared" si="357"/>
        <v>0</v>
      </c>
      <c r="AL263" s="408"/>
      <c r="AM263" s="195">
        <f t="shared" si="358"/>
        <v>0</v>
      </c>
      <c r="AN263" s="408" t="s">
        <v>83</v>
      </c>
      <c r="AO263" s="195">
        <f t="shared" si="359"/>
        <v>0</v>
      </c>
      <c r="AP263" s="204">
        <f t="shared" si="340"/>
        <v>0</v>
      </c>
    </row>
    <row r="264" spans="1:42" x14ac:dyDescent="0.25">
      <c r="A264" s="205">
        <v>45914</v>
      </c>
      <c r="B264" s="206">
        <f t="shared" si="341"/>
        <v>45914</v>
      </c>
      <c r="C264" s="207">
        <f t="shared" si="342"/>
        <v>45914</v>
      </c>
      <c r="D264" s="271" t="s">
        <v>312</v>
      </c>
      <c r="E264" s="271" t="s">
        <v>423</v>
      </c>
      <c r="F264" s="209" t="str">
        <f>IF(NOT(ISNA(MATCH(A264,VV!$B$14:$B$26,0))),VLOOKUP(A264,VV!$B$14:$U$57,3),"n")</f>
        <v>n</v>
      </c>
      <c r="G264" s="208">
        <f>IF($F264="j",3,IF($F265="j",2,VLOOKUP(D264,VV!$T$41:$U$47,2)))</f>
        <v>2</v>
      </c>
      <c r="H264" s="408"/>
      <c r="I264" s="195">
        <f t="shared" si="343"/>
        <v>0</v>
      </c>
      <c r="J264" s="408" t="s">
        <v>83</v>
      </c>
      <c r="K264" s="195">
        <f t="shared" si="344"/>
        <v>0</v>
      </c>
      <c r="L264" s="408"/>
      <c r="M264" s="195">
        <f t="shared" si="345"/>
        <v>0</v>
      </c>
      <c r="N264" s="408"/>
      <c r="O264" s="195">
        <f t="shared" si="346"/>
        <v>0</v>
      </c>
      <c r="P264" s="408"/>
      <c r="Q264" s="195">
        <f t="shared" si="347"/>
        <v>0</v>
      </c>
      <c r="R264" s="408"/>
      <c r="S264" s="195">
        <f t="shared" si="348"/>
        <v>0</v>
      </c>
      <c r="T264" s="408"/>
      <c r="U264" s="195">
        <f t="shared" si="349"/>
        <v>0</v>
      </c>
      <c r="V264" s="408" t="s">
        <v>83</v>
      </c>
      <c r="W264" s="195">
        <f t="shared" si="350"/>
        <v>0</v>
      </c>
      <c r="X264" s="408"/>
      <c r="Y264" s="195">
        <f t="shared" si="351"/>
        <v>0</v>
      </c>
      <c r="Z264" s="408"/>
      <c r="AA264" s="195">
        <f t="shared" si="352"/>
        <v>0</v>
      </c>
      <c r="AB264" s="408"/>
      <c r="AC264" s="195">
        <f t="shared" si="353"/>
        <v>0</v>
      </c>
      <c r="AD264" s="408"/>
      <c r="AE264" s="195">
        <f t="shared" si="354"/>
        <v>0</v>
      </c>
      <c r="AF264" s="408" t="s">
        <v>309</v>
      </c>
      <c r="AG264" s="195">
        <f t="shared" si="355"/>
        <v>2</v>
      </c>
      <c r="AH264" s="408"/>
      <c r="AI264" s="195">
        <f t="shared" si="356"/>
        <v>0</v>
      </c>
      <c r="AJ264" s="408"/>
      <c r="AK264" s="195">
        <f t="shared" si="357"/>
        <v>0</v>
      </c>
      <c r="AL264" s="408"/>
      <c r="AM264" s="195">
        <f t="shared" si="358"/>
        <v>0</v>
      </c>
      <c r="AN264" s="408" t="s">
        <v>83</v>
      </c>
      <c r="AO264" s="195">
        <f t="shared" si="359"/>
        <v>0</v>
      </c>
      <c r="AP264" s="204">
        <f t="shared" ref="AP264:AP327" si="360">G264-K264-M264-O264-Q264-S264-U264-W264-Y264-AA264-AC264-AE264-AG264-AI264-AK264-AM264-AO264</f>
        <v>0</v>
      </c>
    </row>
    <row r="265" spans="1:42" x14ac:dyDescent="0.25">
      <c r="A265" s="205">
        <v>45915</v>
      </c>
      <c r="B265" s="206">
        <f t="shared" si="341"/>
        <v>45915</v>
      </c>
      <c r="C265" s="207">
        <f t="shared" si="342"/>
        <v>45915</v>
      </c>
      <c r="D265" s="271" t="s">
        <v>293</v>
      </c>
      <c r="E265" s="271" t="s">
        <v>423</v>
      </c>
      <c r="F265" s="209" t="str">
        <f>IF(NOT(ISNA(MATCH(A265,VV!$B$14:$B$26,0))),VLOOKUP(A265,VV!$B$14:$U$57,3),"n")</f>
        <v>n</v>
      </c>
      <c r="G265" s="208">
        <f>IF($F265="j",3,IF($F266="j",2,VLOOKUP(D265,VV!$T$41:$U$47,2)))</f>
        <v>1</v>
      </c>
      <c r="H265" s="408"/>
      <c r="I265" s="195">
        <f t="shared" si="343"/>
        <v>0</v>
      </c>
      <c r="J265" s="408" t="s">
        <v>83</v>
      </c>
      <c r="K265" s="195">
        <f t="shared" si="344"/>
        <v>0</v>
      </c>
      <c r="L265" s="408"/>
      <c r="M265" s="195">
        <f t="shared" si="345"/>
        <v>0</v>
      </c>
      <c r="N265" s="408"/>
      <c r="O265" s="195">
        <f t="shared" si="346"/>
        <v>0</v>
      </c>
      <c r="P265" s="408"/>
      <c r="Q265" s="195">
        <f t="shared" si="347"/>
        <v>0</v>
      </c>
      <c r="R265" s="408"/>
      <c r="S265" s="195">
        <f t="shared" si="348"/>
        <v>0</v>
      </c>
      <c r="T265" s="408"/>
      <c r="U265" s="195">
        <f t="shared" si="349"/>
        <v>0</v>
      </c>
      <c r="V265" s="408" t="s">
        <v>83</v>
      </c>
      <c r="W265" s="195">
        <f t="shared" si="350"/>
        <v>0</v>
      </c>
      <c r="X265" s="408"/>
      <c r="Y265" s="195">
        <f t="shared" si="351"/>
        <v>0</v>
      </c>
      <c r="Z265" s="408"/>
      <c r="AA265" s="195">
        <f t="shared" si="352"/>
        <v>0</v>
      </c>
      <c r="AB265" s="408"/>
      <c r="AC265" s="195">
        <f t="shared" si="353"/>
        <v>0</v>
      </c>
      <c r="AD265" s="408"/>
      <c r="AE265" s="195">
        <f t="shared" si="354"/>
        <v>0</v>
      </c>
      <c r="AF265" s="408"/>
      <c r="AG265" s="195">
        <f t="shared" si="355"/>
        <v>0</v>
      </c>
      <c r="AH265" s="408"/>
      <c r="AI265" s="195">
        <f t="shared" si="356"/>
        <v>0</v>
      </c>
      <c r="AJ265" s="408"/>
      <c r="AK265" s="195">
        <f t="shared" si="357"/>
        <v>0</v>
      </c>
      <c r="AL265" s="408"/>
      <c r="AM265" s="195">
        <f t="shared" si="358"/>
        <v>0</v>
      </c>
      <c r="AN265" s="408"/>
      <c r="AO265" s="195">
        <f t="shared" si="359"/>
        <v>0</v>
      </c>
      <c r="AP265" s="204">
        <f t="shared" si="360"/>
        <v>1</v>
      </c>
    </row>
    <row r="266" spans="1:42" x14ac:dyDescent="0.25">
      <c r="A266" s="205">
        <v>45916</v>
      </c>
      <c r="B266" s="206">
        <f t="shared" si="341"/>
        <v>45916</v>
      </c>
      <c r="C266" s="207">
        <f t="shared" si="342"/>
        <v>45916</v>
      </c>
      <c r="D266" s="271" t="s">
        <v>294</v>
      </c>
      <c r="E266" s="271" t="s">
        <v>423</v>
      </c>
      <c r="F266" s="209" t="str">
        <f>IF(NOT(ISNA(MATCH(A266,VV!$B$14:$B$26,0))),VLOOKUP(A266,VV!$B$14:$U$57,3),"n")</f>
        <v>n</v>
      </c>
      <c r="G266" s="208">
        <f>IF($F266="j",3,IF($F267="j",2,VLOOKUP(D266,VV!$T$41:$U$47,2)))</f>
        <v>1</v>
      </c>
      <c r="H266" s="408"/>
      <c r="I266" s="195">
        <f t="shared" si="343"/>
        <v>0</v>
      </c>
      <c r="J266" s="408" t="s">
        <v>83</v>
      </c>
      <c r="K266" s="195">
        <f t="shared" si="344"/>
        <v>0</v>
      </c>
      <c r="L266" s="408"/>
      <c r="M266" s="195">
        <f t="shared" si="345"/>
        <v>0</v>
      </c>
      <c r="N266" s="408"/>
      <c r="O266" s="195">
        <f t="shared" si="346"/>
        <v>0</v>
      </c>
      <c r="P266" s="408"/>
      <c r="Q266" s="195">
        <f t="shared" si="347"/>
        <v>0</v>
      </c>
      <c r="R266" s="408"/>
      <c r="S266" s="195">
        <f t="shared" si="348"/>
        <v>0</v>
      </c>
      <c r="T266" s="408"/>
      <c r="U266" s="195">
        <f t="shared" si="349"/>
        <v>0</v>
      </c>
      <c r="V266" s="408" t="s">
        <v>83</v>
      </c>
      <c r="W266" s="195">
        <f t="shared" si="350"/>
        <v>0</v>
      </c>
      <c r="X266" s="408"/>
      <c r="Y266" s="195">
        <f t="shared" si="351"/>
        <v>0</v>
      </c>
      <c r="Z266" s="408"/>
      <c r="AA266" s="195">
        <f t="shared" si="352"/>
        <v>0</v>
      </c>
      <c r="AB266" s="408"/>
      <c r="AC266" s="195">
        <f t="shared" si="353"/>
        <v>0</v>
      </c>
      <c r="AD266" s="408"/>
      <c r="AE266" s="195">
        <f t="shared" si="354"/>
        <v>0</v>
      </c>
      <c r="AF266" s="408"/>
      <c r="AG266" s="195">
        <f t="shared" si="355"/>
        <v>0</v>
      </c>
      <c r="AH266" s="408"/>
      <c r="AI266" s="195">
        <f t="shared" si="356"/>
        <v>0</v>
      </c>
      <c r="AJ266" s="408"/>
      <c r="AK266" s="195">
        <f t="shared" si="357"/>
        <v>0</v>
      </c>
      <c r="AL266" s="408"/>
      <c r="AM266" s="195">
        <f t="shared" si="358"/>
        <v>0</v>
      </c>
      <c r="AN266" s="408"/>
      <c r="AO266" s="195">
        <f t="shared" si="359"/>
        <v>0</v>
      </c>
      <c r="AP266" s="204">
        <f t="shared" si="360"/>
        <v>1</v>
      </c>
    </row>
    <row r="267" spans="1:42" x14ac:dyDescent="0.25">
      <c r="A267" s="205">
        <v>45917</v>
      </c>
      <c r="B267" s="206">
        <f t="shared" si="341"/>
        <v>45917</v>
      </c>
      <c r="C267" s="207">
        <f t="shared" si="342"/>
        <v>45917</v>
      </c>
      <c r="D267" s="271" t="s">
        <v>295</v>
      </c>
      <c r="E267" s="271" t="s">
        <v>423</v>
      </c>
      <c r="F267" s="209" t="str">
        <f>IF(NOT(ISNA(MATCH(A267,VV!$B$14:$B$26,0))),VLOOKUP(A267,VV!$B$14:$U$57,3),"n")</f>
        <v>n</v>
      </c>
      <c r="G267" s="208">
        <f>IF($F267="j",3,IF($F268="j",2,VLOOKUP(D267,VV!$T$41:$U$47,2)))</f>
        <v>1</v>
      </c>
      <c r="H267" s="408"/>
      <c r="I267" s="195">
        <f t="shared" si="343"/>
        <v>0</v>
      </c>
      <c r="J267" s="408" t="s">
        <v>83</v>
      </c>
      <c r="K267" s="195">
        <f t="shared" si="344"/>
        <v>0</v>
      </c>
      <c r="L267" s="408"/>
      <c r="M267" s="195">
        <f t="shared" si="345"/>
        <v>0</v>
      </c>
      <c r="N267" s="408"/>
      <c r="O267" s="195">
        <f t="shared" si="346"/>
        <v>0</v>
      </c>
      <c r="P267" s="408"/>
      <c r="Q267" s="195">
        <f t="shared" si="347"/>
        <v>0</v>
      </c>
      <c r="R267" s="408"/>
      <c r="S267" s="195">
        <f t="shared" si="348"/>
        <v>0</v>
      </c>
      <c r="T267" s="408"/>
      <c r="U267" s="195">
        <f t="shared" si="349"/>
        <v>0</v>
      </c>
      <c r="V267" s="408" t="s">
        <v>83</v>
      </c>
      <c r="W267" s="195">
        <f t="shared" si="350"/>
        <v>0</v>
      </c>
      <c r="X267" s="408"/>
      <c r="Y267" s="195">
        <f t="shared" si="351"/>
        <v>0</v>
      </c>
      <c r="Z267" s="408"/>
      <c r="AA267" s="195">
        <f t="shared" si="352"/>
        <v>0</v>
      </c>
      <c r="AB267" s="408"/>
      <c r="AC267" s="195">
        <f t="shared" si="353"/>
        <v>0</v>
      </c>
      <c r="AD267" s="408"/>
      <c r="AE267" s="195">
        <f t="shared" si="354"/>
        <v>0</v>
      </c>
      <c r="AF267" s="408"/>
      <c r="AG267" s="195">
        <f t="shared" si="355"/>
        <v>0</v>
      </c>
      <c r="AH267" s="408"/>
      <c r="AI267" s="195">
        <f t="shared" si="356"/>
        <v>0</v>
      </c>
      <c r="AJ267" s="408"/>
      <c r="AK267" s="195">
        <f t="shared" si="357"/>
        <v>0</v>
      </c>
      <c r="AL267" s="408"/>
      <c r="AM267" s="195">
        <f t="shared" si="358"/>
        <v>0</v>
      </c>
      <c r="AN267" s="408"/>
      <c r="AO267" s="195">
        <f t="shared" si="359"/>
        <v>0</v>
      </c>
      <c r="AP267" s="204">
        <f t="shared" si="360"/>
        <v>1</v>
      </c>
    </row>
    <row r="268" spans="1:42" x14ac:dyDescent="0.25">
      <c r="A268" s="205">
        <v>45918</v>
      </c>
      <c r="B268" s="206">
        <f t="shared" si="341"/>
        <v>45918</v>
      </c>
      <c r="C268" s="207">
        <f t="shared" si="342"/>
        <v>45918</v>
      </c>
      <c r="D268" s="271" t="s">
        <v>296</v>
      </c>
      <c r="E268" s="271" t="s">
        <v>423</v>
      </c>
      <c r="F268" s="209" t="str">
        <f>IF(NOT(ISNA(MATCH(A268,VV!$B$14:$B$26,0))),VLOOKUP(A268,VV!$B$14:$U$57,3),"n")</f>
        <v>n</v>
      </c>
      <c r="G268" s="208">
        <f>IF($F268="j",3,IF($F269="j",2,VLOOKUP(D268,VV!$T$41:$U$47,2)))</f>
        <v>1</v>
      </c>
      <c r="H268" s="408"/>
      <c r="I268" s="195">
        <f t="shared" si="343"/>
        <v>0</v>
      </c>
      <c r="J268" s="408" t="s">
        <v>83</v>
      </c>
      <c r="K268" s="195">
        <f t="shared" si="344"/>
        <v>0</v>
      </c>
      <c r="L268" s="408"/>
      <c r="M268" s="195">
        <f t="shared" si="345"/>
        <v>0</v>
      </c>
      <c r="N268" s="408"/>
      <c r="O268" s="195">
        <f t="shared" si="346"/>
        <v>0</v>
      </c>
      <c r="P268" s="408"/>
      <c r="Q268" s="195">
        <f t="shared" si="347"/>
        <v>0</v>
      </c>
      <c r="R268" s="408"/>
      <c r="S268" s="195">
        <f t="shared" si="348"/>
        <v>0</v>
      </c>
      <c r="T268" s="408"/>
      <c r="U268" s="195">
        <f t="shared" si="349"/>
        <v>0</v>
      </c>
      <c r="V268" s="408" t="s">
        <v>83</v>
      </c>
      <c r="W268" s="195">
        <f t="shared" si="350"/>
        <v>0</v>
      </c>
      <c r="X268" s="408"/>
      <c r="Y268" s="195">
        <f t="shared" si="351"/>
        <v>0</v>
      </c>
      <c r="Z268" s="408"/>
      <c r="AA268" s="195">
        <f t="shared" si="352"/>
        <v>0</v>
      </c>
      <c r="AB268" s="408"/>
      <c r="AC268" s="195">
        <f t="shared" si="353"/>
        <v>0</v>
      </c>
      <c r="AD268" s="408"/>
      <c r="AE268" s="195">
        <f t="shared" si="354"/>
        <v>0</v>
      </c>
      <c r="AF268" s="408"/>
      <c r="AG268" s="195">
        <f t="shared" si="355"/>
        <v>0</v>
      </c>
      <c r="AH268" s="408"/>
      <c r="AI268" s="195">
        <f t="shared" si="356"/>
        <v>0</v>
      </c>
      <c r="AJ268" s="408"/>
      <c r="AK268" s="195">
        <f t="shared" si="357"/>
        <v>0</v>
      </c>
      <c r="AL268" s="408"/>
      <c r="AM268" s="195">
        <f t="shared" si="358"/>
        <v>0</v>
      </c>
      <c r="AN268" s="408"/>
      <c r="AO268" s="195">
        <f t="shared" si="359"/>
        <v>0</v>
      </c>
      <c r="AP268" s="204">
        <f t="shared" si="360"/>
        <v>1</v>
      </c>
    </row>
    <row r="269" spans="1:42" x14ac:dyDescent="0.25">
      <c r="A269" s="205">
        <v>45919</v>
      </c>
      <c r="B269" s="206">
        <f t="shared" si="341"/>
        <v>45919</v>
      </c>
      <c r="C269" s="207">
        <f t="shared" si="342"/>
        <v>45919</v>
      </c>
      <c r="D269" s="271" t="s">
        <v>297</v>
      </c>
      <c r="E269" s="271" t="s">
        <v>423</v>
      </c>
      <c r="F269" s="209" t="str">
        <f>IF(NOT(ISNA(MATCH(A269,VV!$B$14:$B$26,0))),VLOOKUP(A269,VV!$B$14:$U$57,3),"n")</f>
        <v>n</v>
      </c>
      <c r="G269" s="208">
        <f>IF($F269="j",3,IF($F270="j",2,VLOOKUP(D269,VV!$T$41:$U$47,2)))</f>
        <v>2</v>
      </c>
      <c r="H269" s="408"/>
      <c r="I269" s="195">
        <f t="shared" si="343"/>
        <v>0</v>
      </c>
      <c r="J269" s="408" t="s">
        <v>83</v>
      </c>
      <c r="K269" s="195">
        <f t="shared" si="344"/>
        <v>0</v>
      </c>
      <c r="L269" s="408"/>
      <c r="M269" s="195">
        <f t="shared" si="345"/>
        <v>0</v>
      </c>
      <c r="N269" s="408"/>
      <c r="O269" s="195">
        <f t="shared" si="346"/>
        <v>0</v>
      </c>
      <c r="P269" s="408"/>
      <c r="Q269" s="195">
        <f t="shared" si="347"/>
        <v>0</v>
      </c>
      <c r="R269" s="408"/>
      <c r="S269" s="195">
        <f t="shared" si="348"/>
        <v>0</v>
      </c>
      <c r="T269" s="408"/>
      <c r="U269" s="195">
        <f t="shared" si="349"/>
        <v>0</v>
      </c>
      <c r="V269" s="408" t="s">
        <v>83</v>
      </c>
      <c r="W269" s="195">
        <f t="shared" si="350"/>
        <v>0</v>
      </c>
      <c r="X269" s="408"/>
      <c r="Y269" s="195">
        <f t="shared" si="351"/>
        <v>0</v>
      </c>
      <c r="Z269" s="408"/>
      <c r="AA269" s="195">
        <f t="shared" si="352"/>
        <v>0</v>
      </c>
      <c r="AB269" s="408"/>
      <c r="AC269" s="195">
        <f t="shared" si="353"/>
        <v>0</v>
      </c>
      <c r="AD269" s="408"/>
      <c r="AE269" s="195">
        <f t="shared" si="354"/>
        <v>0</v>
      </c>
      <c r="AF269" s="408" t="s">
        <v>309</v>
      </c>
      <c r="AG269" s="195">
        <f t="shared" si="355"/>
        <v>2</v>
      </c>
      <c r="AH269" s="408"/>
      <c r="AI269" s="195">
        <f t="shared" si="356"/>
        <v>0</v>
      </c>
      <c r="AJ269" s="408"/>
      <c r="AK269" s="195">
        <f t="shared" si="357"/>
        <v>0</v>
      </c>
      <c r="AL269" s="408"/>
      <c r="AM269" s="195">
        <f t="shared" si="358"/>
        <v>0</v>
      </c>
      <c r="AN269" s="408"/>
      <c r="AO269" s="195">
        <f t="shared" si="359"/>
        <v>0</v>
      </c>
      <c r="AP269" s="204">
        <f t="shared" si="360"/>
        <v>0</v>
      </c>
    </row>
    <row r="270" spans="1:42" x14ac:dyDescent="0.25">
      <c r="A270" s="205">
        <v>45920</v>
      </c>
      <c r="B270" s="206">
        <f t="shared" si="341"/>
        <v>45920</v>
      </c>
      <c r="C270" s="207">
        <f t="shared" si="342"/>
        <v>45920</v>
      </c>
      <c r="D270" s="271" t="s">
        <v>311</v>
      </c>
      <c r="E270" s="271" t="s">
        <v>423</v>
      </c>
      <c r="F270" s="209" t="str">
        <f>IF(NOT(ISNA(MATCH(A270,VV!$B$14:$B$26,0))),VLOOKUP(A270,VV!$B$14:$U$57,3),"n")</f>
        <v>n</v>
      </c>
      <c r="G270" s="208">
        <f>IF($F270="j",3,IF($F271="j",2,VLOOKUP(D270,VV!$T$41:$U$47,2)))</f>
        <v>3</v>
      </c>
      <c r="H270" s="408"/>
      <c r="I270" s="195">
        <f t="shared" si="343"/>
        <v>0</v>
      </c>
      <c r="J270" s="408" t="s">
        <v>83</v>
      </c>
      <c r="K270" s="195">
        <f t="shared" si="344"/>
        <v>0</v>
      </c>
      <c r="L270" s="408"/>
      <c r="M270" s="195">
        <f t="shared" si="345"/>
        <v>0</v>
      </c>
      <c r="N270" s="408"/>
      <c r="O270" s="195">
        <f t="shared" si="346"/>
        <v>0</v>
      </c>
      <c r="P270" s="408"/>
      <c r="Q270" s="195">
        <f t="shared" si="347"/>
        <v>0</v>
      </c>
      <c r="R270" s="408"/>
      <c r="S270" s="195">
        <f t="shared" si="348"/>
        <v>0</v>
      </c>
      <c r="T270" s="408"/>
      <c r="U270" s="195">
        <f t="shared" si="349"/>
        <v>0</v>
      </c>
      <c r="V270" s="408" t="s">
        <v>83</v>
      </c>
      <c r="W270" s="195">
        <f t="shared" si="350"/>
        <v>0</v>
      </c>
      <c r="X270" s="408"/>
      <c r="Y270" s="195">
        <f t="shared" si="351"/>
        <v>0</v>
      </c>
      <c r="Z270" s="408"/>
      <c r="AA270" s="195">
        <f t="shared" si="352"/>
        <v>0</v>
      </c>
      <c r="AB270" s="408"/>
      <c r="AC270" s="195">
        <f t="shared" si="353"/>
        <v>0</v>
      </c>
      <c r="AD270" s="408"/>
      <c r="AE270" s="195">
        <f t="shared" si="354"/>
        <v>0</v>
      </c>
      <c r="AF270" s="408" t="s">
        <v>309</v>
      </c>
      <c r="AG270" s="195">
        <f t="shared" si="355"/>
        <v>3</v>
      </c>
      <c r="AH270" s="408"/>
      <c r="AI270" s="195">
        <f t="shared" si="356"/>
        <v>0</v>
      </c>
      <c r="AJ270" s="408"/>
      <c r="AK270" s="195">
        <f t="shared" si="357"/>
        <v>0</v>
      </c>
      <c r="AL270" s="408"/>
      <c r="AM270" s="195">
        <f t="shared" si="358"/>
        <v>0</v>
      </c>
      <c r="AN270" s="408"/>
      <c r="AO270" s="195">
        <f t="shared" si="359"/>
        <v>0</v>
      </c>
      <c r="AP270" s="204">
        <f t="shared" si="360"/>
        <v>0</v>
      </c>
    </row>
    <row r="271" spans="1:42" x14ac:dyDescent="0.25">
      <c r="A271" s="205">
        <v>45921</v>
      </c>
      <c r="B271" s="206">
        <f t="shared" si="341"/>
        <v>45921</v>
      </c>
      <c r="C271" s="207">
        <f t="shared" si="342"/>
        <v>45921</v>
      </c>
      <c r="D271" s="271" t="s">
        <v>312</v>
      </c>
      <c r="E271" s="271" t="s">
        <v>423</v>
      </c>
      <c r="F271" s="209" t="str">
        <f>IF(NOT(ISNA(MATCH(A271,VV!$B$14:$B$26,0))),VLOOKUP(A271,VV!$B$14:$U$57,3),"n")</f>
        <v>n</v>
      </c>
      <c r="G271" s="208">
        <f>IF($F271="j",3,IF($F272="j",2,VLOOKUP(D271,VV!$T$41:$U$47,2)))</f>
        <v>2</v>
      </c>
      <c r="H271" s="408"/>
      <c r="I271" s="195">
        <f t="shared" si="343"/>
        <v>0</v>
      </c>
      <c r="J271" s="408" t="s">
        <v>83</v>
      </c>
      <c r="K271" s="195">
        <f t="shared" si="344"/>
        <v>0</v>
      </c>
      <c r="L271" s="408"/>
      <c r="M271" s="195">
        <f t="shared" si="345"/>
        <v>0</v>
      </c>
      <c r="N271" s="408"/>
      <c r="O271" s="195">
        <f t="shared" si="346"/>
        <v>0</v>
      </c>
      <c r="P271" s="408"/>
      <c r="Q271" s="195">
        <f t="shared" si="347"/>
        <v>0</v>
      </c>
      <c r="R271" s="408"/>
      <c r="S271" s="195">
        <f t="shared" si="348"/>
        <v>0</v>
      </c>
      <c r="T271" s="408"/>
      <c r="U271" s="195">
        <f t="shared" si="349"/>
        <v>0</v>
      </c>
      <c r="V271" s="408" t="s">
        <v>83</v>
      </c>
      <c r="W271" s="195">
        <f t="shared" si="350"/>
        <v>0</v>
      </c>
      <c r="X271" s="408"/>
      <c r="Y271" s="195">
        <f t="shared" si="351"/>
        <v>0</v>
      </c>
      <c r="Z271" s="408"/>
      <c r="AA271" s="195">
        <f t="shared" si="352"/>
        <v>0</v>
      </c>
      <c r="AB271" s="408"/>
      <c r="AC271" s="195">
        <f t="shared" si="353"/>
        <v>0</v>
      </c>
      <c r="AD271" s="408"/>
      <c r="AE271" s="195">
        <f t="shared" si="354"/>
        <v>0</v>
      </c>
      <c r="AF271" s="408" t="s">
        <v>309</v>
      </c>
      <c r="AG271" s="195">
        <f t="shared" si="355"/>
        <v>2</v>
      </c>
      <c r="AH271" s="408"/>
      <c r="AI271" s="195">
        <f t="shared" si="356"/>
        <v>0</v>
      </c>
      <c r="AJ271" s="408"/>
      <c r="AK271" s="195">
        <f t="shared" si="357"/>
        <v>0</v>
      </c>
      <c r="AL271" s="408"/>
      <c r="AM271" s="195">
        <f t="shared" si="358"/>
        <v>0</v>
      </c>
      <c r="AN271" s="408"/>
      <c r="AO271" s="195">
        <f t="shared" si="359"/>
        <v>0</v>
      </c>
      <c r="AP271" s="204">
        <f t="shared" si="360"/>
        <v>0</v>
      </c>
    </row>
    <row r="272" spans="1:42" x14ac:dyDescent="0.25">
      <c r="A272" s="205">
        <v>45922</v>
      </c>
      <c r="B272" s="206">
        <f t="shared" si="341"/>
        <v>45922</v>
      </c>
      <c r="C272" s="207">
        <f t="shared" si="342"/>
        <v>45922</v>
      </c>
      <c r="D272" s="271" t="s">
        <v>293</v>
      </c>
      <c r="E272" s="271" t="s">
        <v>423</v>
      </c>
      <c r="F272" s="209" t="str">
        <f>IF(NOT(ISNA(MATCH(A272,VV!$B$14:$B$26,0))),VLOOKUP(A272,VV!$B$14:$U$57,3),"n")</f>
        <v>n</v>
      </c>
      <c r="G272" s="208">
        <f>IF($F272="j",3,IF($F273="j",2,VLOOKUP(D272,VV!$T$41:$U$47,2)))</f>
        <v>1</v>
      </c>
      <c r="H272" s="408"/>
      <c r="I272" s="195">
        <f t="shared" si="343"/>
        <v>0</v>
      </c>
      <c r="J272" s="408"/>
      <c r="K272" s="195">
        <f t="shared" si="344"/>
        <v>0</v>
      </c>
      <c r="L272" s="408"/>
      <c r="M272" s="195">
        <f t="shared" si="345"/>
        <v>0</v>
      </c>
      <c r="N272" s="408"/>
      <c r="O272" s="195">
        <f t="shared" si="346"/>
        <v>0</v>
      </c>
      <c r="P272" s="408"/>
      <c r="Q272" s="195">
        <f t="shared" si="347"/>
        <v>0</v>
      </c>
      <c r="R272" s="408"/>
      <c r="S272" s="195">
        <f t="shared" si="348"/>
        <v>0</v>
      </c>
      <c r="T272" s="408"/>
      <c r="U272" s="195">
        <f t="shared" si="349"/>
        <v>0</v>
      </c>
      <c r="V272" s="408" t="s">
        <v>83</v>
      </c>
      <c r="W272" s="195">
        <f t="shared" si="350"/>
        <v>0</v>
      </c>
      <c r="X272" s="408"/>
      <c r="Y272" s="195">
        <f t="shared" si="351"/>
        <v>0</v>
      </c>
      <c r="Z272" s="408"/>
      <c r="AA272" s="195">
        <f t="shared" si="352"/>
        <v>0</v>
      </c>
      <c r="AB272" s="408"/>
      <c r="AC272" s="195">
        <f t="shared" si="353"/>
        <v>0</v>
      </c>
      <c r="AD272" s="408"/>
      <c r="AE272" s="195">
        <f t="shared" si="354"/>
        <v>0</v>
      </c>
      <c r="AF272" s="408"/>
      <c r="AG272" s="195">
        <f t="shared" si="355"/>
        <v>0</v>
      </c>
      <c r="AH272" s="408"/>
      <c r="AI272" s="195">
        <f t="shared" si="356"/>
        <v>0</v>
      </c>
      <c r="AJ272" s="408"/>
      <c r="AK272" s="195">
        <f t="shared" si="357"/>
        <v>0</v>
      </c>
      <c r="AL272" s="408"/>
      <c r="AM272" s="195">
        <f t="shared" si="358"/>
        <v>0</v>
      </c>
      <c r="AN272" s="408" t="s">
        <v>309</v>
      </c>
      <c r="AO272" s="195">
        <f t="shared" si="359"/>
        <v>1</v>
      </c>
      <c r="AP272" s="204">
        <f t="shared" si="360"/>
        <v>0</v>
      </c>
    </row>
    <row r="273" spans="1:42" x14ac:dyDescent="0.25">
      <c r="A273" s="205">
        <v>45923</v>
      </c>
      <c r="B273" s="206">
        <f t="shared" si="341"/>
        <v>45923</v>
      </c>
      <c r="C273" s="207">
        <f t="shared" si="342"/>
        <v>45923</v>
      </c>
      <c r="D273" s="271" t="s">
        <v>294</v>
      </c>
      <c r="E273" s="271" t="s">
        <v>423</v>
      </c>
      <c r="F273" s="209" t="str">
        <f>IF(NOT(ISNA(MATCH(A273,VV!$B$14:$B$26,0))),VLOOKUP(A273,VV!$B$14:$U$57,3),"n")</f>
        <v>n</v>
      </c>
      <c r="G273" s="208">
        <f>IF($F273="j",3,IF($F274="j",2,VLOOKUP(D273,VV!$T$41:$U$47,2)))</f>
        <v>1</v>
      </c>
      <c r="H273" s="408"/>
      <c r="I273" s="195">
        <f t="shared" si="343"/>
        <v>0</v>
      </c>
      <c r="J273" s="408" t="s">
        <v>764</v>
      </c>
      <c r="K273" s="195">
        <f t="shared" si="344"/>
        <v>0</v>
      </c>
      <c r="L273" s="408"/>
      <c r="M273" s="195">
        <f t="shared" si="345"/>
        <v>0</v>
      </c>
      <c r="N273" s="408"/>
      <c r="O273" s="195">
        <f t="shared" si="346"/>
        <v>0</v>
      </c>
      <c r="P273" s="408"/>
      <c r="Q273" s="195">
        <f t="shared" si="347"/>
        <v>0</v>
      </c>
      <c r="R273" s="408"/>
      <c r="S273" s="195">
        <f t="shared" si="348"/>
        <v>0</v>
      </c>
      <c r="T273" s="408" t="s">
        <v>764</v>
      </c>
      <c r="U273" s="195">
        <f t="shared" si="349"/>
        <v>0</v>
      </c>
      <c r="V273" s="408" t="s">
        <v>83</v>
      </c>
      <c r="W273" s="195">
        <f t="shared" si="350"/>
        <v>0</v>
      </c>
      <c r="X273" s="408"/>
      <c r="Y273" s="195">
        <f t="shared" si="351"/>
        <v>0</v>
      </c>
      <c r="Z273" s="408"/>
      <c r="AA273" s="195">
        <f t="shared" si="352"/>
        <v>0</v>
      </c>
      <c r="AB273" s="408"/>
      <c r="AC273" s="195">
        <f t="shared" si="353"/>
        <v>0</v>
      </c>
      <c r="AD273" s="408"/>
      <c r="AE273" s="195">
        <f t="shared" si="354"/>
        <v>0</v>
      </c>
      <c r="AF273" s="408"/>
      <c r="AG273" s="195">
        <f t="shared" si="355"/>
        <v>0</v>
      </c>
      <c r="AH273" s="408"/>
      <c r="AI273" s="195">
        <f t="shared" si="356"/>
        <v>0</v>
      </c>
      <c r="AJ273" s="408"/>
      <c r="AK273" s="195">
        <f t="shared" si="357"/>
        <v>0</v>
      </c>
      <c r="AL273" s="408"/>
      <c r="AM273" s="195">
        <f t="shared" si="358"/>
        <v>0</v>
      </c>
      <c r="AN273" s="408"/>
      <c r="AO273" s="195">
        <f t="shared" si="359"/>
        <v>0</v>
      </c>
      <c r="AP273" s="204">
        <f t="shared" si="360"/>
        <v>1</v>
      </c>
    </row>
    <row r="274" spans="1:42" x14ac:dyDescent="0.25">
      <c r="A274" s="205">
        <v>45924</v>
      </c>
      <c r="B274" s="206">
        <f t="shared" si="341"/>
        <v>45924</v>
      </c>
      <c r="C274" s="207">
        <f t="shared" si="342"/>
        <v>45924</v>
      </c>
      <c r="D274" s="271" t="s">
        <v>295</v>
      </c>
      <c r="E274" s="271" t="s">
        <v>423</v>
      </c>
      <c r="F274" s="209" t="str">
        <f>IF(NOT(ISNA(MATCH(A274,VV!$B$14:$B$26,0))),VLOOKUP(A274,VV!$B$14:$U$57,3),"n")</f>
        <v>n</v>
      </c>
      <c r="G274" s="208">
        <f>IF($F274="j",3,IF($F275="j",2,VLOOKUP(D274,VV!$T$41:$U$47,2)))</f>
        <v>1</v>
      </c>
      <c r="H274" s="408"/>
      <c r="I274" s="195">
        <f t="shared" si="343"/>
        <v>0</v>
      </c>
      <c r="J274" s="408" t="s">
        <v>764</v>
      </c>
      <c r="K274" s="195">
        <f t="shared" si="344"/>
        <v>0</v>
      </c>
      <c r="L274" s="408"/>
      <c r="M274" s="195">
        <f t="shared" si="345"/>
        <v>0</v>
      </c>
      <c r="N274" s="408"/>
      <c r="O274" s="195">
        <f t="shared" si="346"/>
        <v>0</v>
      </c>
      <c r="P274" s="408"/>
      <c r="Q274" s="195">
        <f t="shared" si="347"/>
        <v>0</v>
      </c>
      <c r="R274" s="408"/>
      <c r="S274" s="195">
        <f t="shared" si="348"/>
        <v>0</v>
      </c>
      <c r="T274" s="408" t="s">
        <v>764</v>
      </c>
      <c r="U274" s="195">
        <f t="shared" si="349"/>
        <v>0</v>
      </c>
      <c r="V274" s="408" t="s">
        <v>83</v>
      </c>
      <c r="W274" s="195">
        <f t="shared" si="350"/>
        <v>0</v>
      </c>
      <c r="X274" s="408"/>
      <c r="Y274" s="195">
        <f t="shared" si="351"/>
        <v>0</v>
      </c>
      <c r="Z274" s="408"/>
      <c r="AA274" s="195">
        <f t="shared" si="352"/>
        <v>0</v>
      </c>
      <c r="AB274" s="408"/>
      <c r="AC274" s="195">
        <f t="shared" si="353"/>
        <v>0</v>
      </c>
      <c r="AD274" s="408"/>
      <c r="AE274" s="195">
        <f t="shared" si="354"/>
        <v>0</v>
      </c>
      <c r="AF274" s="408"/>
      <c r="AG274" s="195">
        <f t="shared" si="355"/>
        <v>0</v>
      </c>
      <c r="AH274" s="408"/>
      <c r="AI274" s="195">
        <f t="shared" si="356"/>
        <v>0</v>
      </c>
      <c r="AJ274" s="408"/>
      <c r="AK274" s="195">
        <f t="shared" si="357"/>
        <v>0</v>
      </c>
      <c r="AL274" s="408"/>
      <c r="AM274" s="195">
        <f t="shared" si="358"/>
        <v>0</v>
      </c>
      <c r="AN274" s="408"/>
      <c r="AO274" s="195">
        <f t="shared" si="359"/>
        <v>0</v>
      </c>
      <c r="AP274" s="204">
        <f t="shared" si="360"/>
        <v>1</v>
      </c>
    </row>
    <row r="275" spans="1:42" x14ac:dyDescent="0.25">
      <c r="A275" s="205">
        <v>45925</v>
      </c>
      <c r="B275" s="206">
        <f t="shared" si="341"/>
        <v>45925</v>
      </c>
      <c r="C275" s="207">
        <f t="shared" si="342"/>
        <v>45925</v>
      </c>
      <c r="D275" s="271" t="s">
        <v>296</v>
      </c>
      <c r="E275" s="271" t="s">
        <v>423</v>
      </c>
      <c r="F275" s="209" t="str">
        <f>IF(NOT(ISNA(MATCH(A275,VV!$B$14:$B$26,0))),VLOOKUP(A275,VV!$B$14:$U$57,3),"n")</f>
        <v>n</v>
      </c>
      <c r="G275" s="208">
        <f>IF($F275="j",3,IF($F276="j",2,VLOOKUP(D275,VV!$T$41:$U$47,2)))</f>
        <v>1</v>
      </c>
      <c r="H275" s="408"/>
      <c r="I275" s="195">
        <f t="shared" si="343"/>
        <v>0</v>
      </c>
      <c r="J275" s="408"/>
      <c r="K275" s="195">
        <f t="shared" si="344"/>
        <v>0</v>
      </c>
      <c r="L275" s="408"/>
      <c r="M275" s="195">
        <f t="shared" si="345"/>
        <v>0</v>
      </c>
      <c r="N275" s="408"/>
      <c r="O275" s="195">
        <f t="shared" si="346"/>
        <v>0</v>
      </c>
      <c r="P275" s="408"/>
      <c r="Q275" s="195">
        <f t="shared" si="347"/>
        <v>0</v>
      </c>
      <c r="R275" s="408"/>
      <c r="S275" s="195">
        <f t="shared" si="348"/>
        <v>0</v>
      </c>
      <c r="T275" s="408" t="s">
        <v>764</v>
      </c>
      <c r="U275" s="195">
        <f t="shared" si="349"/>
        <v>0</v>
      </c>
      <c r="V275" s="408" t="s">
        <v>83</v>
      </c>
      <c r="W275" s="195">
        <f t="shared" si="350"/>
        <v>0</v>
      </c>
      <c r="X275" s="408"/>
      <c r="Y275" s="195">
        <f t="shared" si="351"/>
        <v>0</v>
      </c>
      <c r="Z275" s="408"/>
      <c r="AA275" s="195">
        <f t="shared" si="352"/>
        <v>0</v>
      </c>
      <c r="AB275" s="408"/>
      <c r="AC275" s="195">
        <f t="shared" si="353"/>
        <v>0</v>
      </c>
      <c r="AD275" s="408"/>
      <c r="AE275" s="195">
        <f t="shared" si="354"/>
        <v>0</v>
      </c>
      <c r="AF275" s="408"/>
      <c r="AG275" s="195">
        <f t="shared" si="355"/>
        <v>0</v>
      </c>
      <c r="AH275" s="408"/>
      <c r="AI275" s="195">
        <f t="shared" si="356"/>
        <v>0</v>
      </c>
      <c r="AJ275" s="408"/>
      <c r="AK275" s="195">
        <f t="shared" si="357"/>
        <v>0</v>
      </c>
      <c r="AL275" s="408"/>
      <c r="AM275" s="195">
        <f t="shared" si="358"/>
        <v>0</v>
      </c>
      <c r="AN275" s="408"/>
      <c r="AO275" s="195">
        <f t="shared" si="359"/>
        <v>0</v>
      </c>
      <c r="AP275" s="204">
        <f t="shared" si="360"/>
        <v>1</v>
      </c>
    </row>
    <row r="276" spans="1:42" x14ac:dyDescent="0.25">
      <c r="A276" s="205">
        <v>45926</v>
      </c>
      <c r="B276" s="206">
        <f t="shared" si="341"/>
        <v>45926</v>
      </c>
      <c r="C276" s="207">
        <f t="shared" si="342"/>
        <v>45926</v>
      </c>
      <c r="D276" s="271" t="s">
        <v>297</v>
      </c>
      <c r="E276" s="271" t="s">
        <v>423</v>
      </c>
      <c r="F276" s="209" t="str">
        <f>IF(NOT(ISNA(MATCH(A276,VV!$B$14:$B$26,0))),VLOOKUP(A276,VV!$B$14:$U$57,3),"n")</f>
        <v>n</v>
      </c>
      <c r="G276" s="208">
        <f>IF($F276="j",3,IF($F277="j",2,VLOOKUP(D276,VV!$T$41:$U$47,2)))</f>
        <v>2</v>
      </c>
      <c r="H276" s="408"/>
      <c r="I276" s="195">
        <f t="shared" si="343"/>
        <v>0</v>
      </c>
      <c r="J276" s="408"/>
      <c r="K276" s="195">
        <f t="shared" si="344"/>
        <v>0</v>
      </c>
      <c r="L276" s="408"/>
      <c r="M276" s="195">
        <f t="shared" si="345"/>
        <v>0</v>
      </c>
      <c r="N276" s="408"/>
      <c r="O276" s="195">
        <f t="shared" si="346"/>
        <v>0</v>
      </c>
      <c r="P276" s="408"/>
      <c r="Q276" s="195">
        <f t="shared" si="347"/>
        <v>0</v>
      </c>
      <c r="R276" s="408"/>
      <c r="S276" s="195">
        <f t="shared" si="348"/>
        <v>0</v>
      </c>
      <c r="T276" s="408"/>
      <c r="U276" s="195">
        <f t="shared" si="349"/>
        <v>0</v>
      </c>
      <c r="V276" s="408" t="s">
        <v>83</v>
      </c>
      <c r="W276" s="195">
        <f t="shared" si="350"/>
        <v>0</v>
      </c>
      <c r="X276" s="408"/>
      <c r="Y276" s="195">
        <f t="shared" si="351"/>
        <v>0</v>
      </c>
      <c r="Z276" s="408"/>
      <c r="AA276" s="195">
        <f t="shared" si="352"/>
        <v>0</v>
      </c>
      <c r="AB276" s="408"/>
      <c r="AC276" s="195">
        <f t="shared" si="353"/>
        <v>0</v>
      </c>
      <c r="AD276" s="408"/>
      <c r="AE276" s="195">
        <f t="shared" si="354"/>
        <v>0</v>
      </c>
      <c r="AF276" s="408" t="s">
        <v>309</v>
      </c>
      <c r="AG276" s="195">
        <f t="shared" si="355"/>
        <v>2</v>
      </c>
      <c r="AH276" s="408"/>
      <c r="AI276" s="195">
        <f t="shared" si="356"/>
        <v>0</v>
      </c>
      <c r="AJ276" s="408"/>
      <c r="AK276" s="195">
        <f t="shared" si="357"/>
        <v>0</v>
      </c>
      <c r="AL276" s="408"/>
      <c r="AM276" s="195">
        <f t="shared" si="358"/>
        <v>0</v>
      </c>
      <c r="AN276" s="408"/>
      <c r="AO276" s="195">
        <f t="shared" si="359"/>
        <v>0</v>
      </c>
      <c r="AP276" s="204">
        <f t="shared" si="360"/>
        <v>0</v>
      </c>
    </row>
    <row r="277" spans="1:42" x14ac:dyDescent="0.25">
      <c r="A277" s="205">
        <v>45927</v>
      </c>
      <c r="B277" s="206">
        <f t="shared" si="341"/>
        <v>45927</v>
      </c>
      <c r="C277" s="207">
        <f t="shared" si="342"/>
        <v>45927</v>
      </c>
      <c r="D277" s="271" t="s">
        <v>311</v>
      </c>
      <c r="E277" s="271" t="s">
        <v>423</v>
      </c>
      <c r="F277" s="209" t="str">
        <f>IF(NOT(ISNA(MATCH(A277,VV!$B$14:$B$26,0))),VLOOKUP(A277,VV!$B$14:$U$57,3),"n")</f>
        <v>n</v>
      </c>
      <c r="G277" s="208">
        <f>IF($F277="j",3,IF($F278="j",2,VLOOKUP(D277,VV!$T$41:$U$47,2)))</f>
        <v>3</v>
      </c>
      <c r="H277" s="408"/>
      <c r="I277" s="195">
        <f t="shared" si="343"/>
        <v>0</v>
      </c>
      <c r="J277" s="408"/>
      <c r="K277" s="195">
        <f t="shared" si="344"/>
        <v>0</v>
      </c>
      <c r="L277" s="408"/>
      <c r="M277" s="195">
        <f t="shared" si="345"/>
        <v>0</v>
      </c>
      <c r="N277" s="408"/>
      <c r="O277" s="195">
        <f t="shared" si="346"/>
        <v>0</v>
      </c>
      <c r="P277" s="408"/>
      <c r="Q277" s="195">
        <f t="shared" si="347"/>
        <v>0</v>
      </c>
      <c r="R277" s="408"/>
      <c r="S277" s="195">
        <f t="shared" si="348"/>
        <v>0</v>
      </c>
      <c r="T277" s="408"/>
      <c r="U277" s="195">
        <f t="shared" si="349"/>
        <v>0</v>
      </c>
      <c r="V277" s="408" t="s">
        <v>83</v>
      </c>
      <c r="W277" s="195">
        <f t="shared" si="350"/>
        <v>0</v>
      </c>
      <c r="X277" s="408"/>
      <c r="Y277" s="195">
        <f t="shared" si="351"/>
        <v>0</v>
      </c>
      <c r="Z277" s="408"/>
      <c r="AA277" s="195">
        <f t="shared" si="352"/>
        <v>0</v>
      </c>
      <c r="AB277" s="408"/>
      <c r="AC277" s="195">
        <f t="shared" si="353"/>
        <v>0</v>
      </c>
      <c r="AD277" s="408"/>
      <c r="AE277" s="195">
        <f t="shared" si="354"/>
        <v>0</v>
      </c>
      <c r="AF277" s="408" t="s">
        <v>309</v>
      </c>
      <c r="AG277" s="195">
        <f t="shared" si="355"/>
        <v>3</v>
      </c>
      <c r="AH277" s="408"/>
      <c r="AI277" s="195">
        <f t="shared" si="356"/>
        <v>0</v>
      </c>
      <c r="AJ277" s="408"/>
      <c r="AK277" s="195">
        <f t="shared" si="357"/>
        <v>0</v>
      </c>
      <c r="AL277" s="408"/>
      <c r="AM277" s="195">
        <f t="shared" si="358"/>
        <v>0</v>
      </c>
      <c r="AN277" s="408"/>
      <c r="AO277" s="195">
        <f t="shared" si="359"/>
        <v>0</v>
      </c>
      <c r="AP277" s="204">
        <f t="shared" si="360"/>
        <v>0</v>
      </c>
    </row>
    <row r="278" spans="1:42" x14ac:dyDescent="0.25">
      <c r="A278" s="205">
        <v>45928</v>
      </c>
      <c r="B278" s="206">
        <f t="shared" si="341"/>
        <v>45928</v>
      </c>
      <c r="C278" s="207">
        <f t="shared" si="342"/>
        <v>45928</v>
      </c>
      <c r="D278" s="271" t="s">
        <v>312</v>
      </c>
      <c r="E278" s="271" t="s">
        <v>423</v>
      </c>
      <c r="F278" s="209" t="str">
        <f>IF(NOT(ISNA(MATCH(A278,VV!$B$14:$B$26,0))),VLOOKUP(A278,VV!$B$14:$U$57,3),"n")</f>
        <v>n</v>
      </c>
      <c r="G278" s="208">
        <f>IF($F278="j",3,IF($F279="j",2,VLOOKUP(D278,VV!$T$41:$U$47,2)))</f>
        <v>2</v>
      </c>
      <c r="H278" s="408"/>
      <c r="I278" s="195">
        <f t="shared" si="343"/>
        <v>0</v>
      </c>
      <c r="J278" s="408"/>
      <c r="K278" s="195">
        <f t="shared" si="344"/>
        <v>0</v>
      </c>
      <c r="L278" s="408"/>
      <c r="M278" s="195">
        <f t="shared" si="345"/>
        <v>0</v>
      </c>
      <c r="N278" s="408"/>
      <c r="O278" s="195">
        <f t="shared" si="346"/>
        <v>0</v>
      </c>
      <c r="P278" s="408"/>
      <c r="Q278" s="195">
        <f t="shared" si="347"/>
        <v>0</v>
      </c>
      <c r="R278" s="408"/>
      <c r="S278" s="195">
        <f t="shared" si="348"/>
        <v>0</v>
      </c>
      <c r="T278" s="408"/>
      <c r="U278" s="195">
        <f t="shared" si="349"/>
        <v>0</v>
      </c>
      <c r="V278" s="408" t="s">
        <v>83</v>
      </c>
      <c r="W278" s="195">
        <f t="shared" si="350"/>
        <v>0</v>
      </c>
      <c r="X278" s="408"/>
      <c r="Y278" s="195">
        <f t="shared" si="351"/>
        <v>0</v>
      </c>
      <c r="Z278" s="408"/>
      <c r="AA278" s="195">
        <f t="shared" si="352"/>
        <v>0</v>
      </c>
      <c r="AB278" s="408"/>
      <c r="AC278" s="195">
        <f t="shared" si="353"/>
        <v>0</v>
      </c>
      <c r="AD278" s="408"/>
      <c r="AE278" s="195">
        <f t="shared" si="354"/>
        <v>0</v>
      </c>
      <c r="AF278" s="408" t="s">
        <v>309</v>
      </c>
      <c r="AG278" s="195">
        <f t="shared" si="355"/>
        <v>2</v>
      </c>
      <c r="AH278" s="408"/>
      <c r="AI278" s="195">
        <f t="shared" si="356"/>
        <v>0</v>
      </c>
      <c r="AJ278" s="408"/>
      <c r="AK278" s="195">
        <f t="shared" si="357"/>
        <v>0</v>
      </c>
      <c r="AL278" s="408"/>
      <c r="AM278" s="195">
        <f t="shared" si="358"/>
        <v>0</v>
      </c>
      <c r="AN278" s="408"/>
      <c r="AO278" s="195">
        <f t="shared" si="359"/>
        <v>0</v>
      </c>
      <c r="AP278" s="204">
        <f t="shared" si="360"/>
        <v>0</v>
      </c>
    </row>
    <row r="279" spans="1:42" x14ac:dyDescent="0.25">
      <c r="A279" s="205">
        <v>45929</v>
      </c>
      <c r="B279" s="206">
        <f t="shared" si="341"/>
        <v>45929</v>
      </c>
      <c r="C279" s="207">
        <f t="shared" si="342"/>
        <v>45929</v>
      </c>
      <c r="D279" s="271" t="s">
        <v>293</v>
      </c>
      <c r="E279" s="271" t="s">
        <v>423</v>
      </c>
      <c r="F279" s="209" t="str">
        <f>IF(NOT(ISNA(MATCH(A279,VV!$B$14:$B$26,0))),VLOOKUP(A279,VV!$B$14:$U$57,3),"n")</f>
        <v>n</v>
      </c>
      <c r="G279" s="208">
        <f>IF($F279="j",3,IF($F280="j",2,VLOOKUP(D279,VV!$T$41:$U$47,2)))</f>
        <v>1</v>
      </c>
      <c r="H279" s="408"/>
      <c r="I279" s="195">
        <f t="shared" si="343"/>
        <v>0</v>
      </c>
      <c r="J279" s="408"/>
      <c r="K279" s="195">
        <f t="shared" si="344"/>
        <v>0</v>
      </c>
      <c r="L279" s="408"/>
      <c r="M279" s="195">
        <f t="shared" si="345"/>
        <v>0</v>
      </c>
      <c r="N279" s="408"/>
      <c r="O279" s="195">
        <f t="shared" si="346"/>
        <v>0</v>
      </c>
      <c r="P279" s="408"/>
      <c r="Q279" s="195">
        <f t="shared" si="347"/>
        <v>0</v>
      </c>
      <c r="R279" s="408"/>
      <c r="S279" s="195">
        <f t="shared" si="348"/>
        <v>0</v>
      </c>
      <c r="T279" s="408"/>
      <c r="U279" s="195">
        <f t="shared" si="349"/>
        <v>0</v>
      </c>
      <c r="V279" s="408" t="s">
        <v>83</v>
      </c>
      <c r="W279" s="195">
        <f t="shared" si="350"/>
        <v>0</v>
      </c>
      <c r="X279" s="408"/>
      <c r="Y279" s="195">
        <f t="shared" si="351"/>
        <v>0</v>
      </c>
      <c r="Z279" s="408"/>
      <c r="AA279" s="195">
        <f t="shared" si="352"/>
        <v>0</v>
      </c>
      <c r="AB279" s="408"/>
      <c r="AC279" s="195">
        <f t="shared" si="353"/>
        <v>0</v>
      </c>
      <c r="AD279" s="408"/>
      <c r="AE279" s="195">
        <f t="shared" si="354"/>
        <v>0</v>
      </c>
      <c r="AF279" s="408"/>
      <c r="AG279" s="195">
        <f t="shared" si="355"/>
        <v>0</v>
      </c>
      <c r="AH279" s="408"/>
      <c r="AI279" s="195">
        <f t="shared" si="356"/>
        <v>0</v>
      </c>
      <c r="AJ279" s="408"/>
      <c r="AK279" s="195">
        <f t="shared" si="357"/>
        <v>0</v>
      </c>
      <c r="AL279" s="408"/>
      <c r="AM279" s="195">
        <f t="shared" si="358"/>
        <v>0</v>
      </c>
      <c r="AN279" s="408"/>
      <c r="AO279" s="195">
        <f t="shared" si="359"/>
        <v>0</v>
      </c>
      <c r="AP279" s="204">
        <f t="shared" si="360"/>
        <v>1</v>
      </c>
    </row>
    <row r="280" spans="1:42" x14ac:dyDescent="0.25">
      <c r="A280" s="205">
        <v>45930</v>
      </c>
      <c r="B280" s="206">
        <f t="shared" si="341"/>
        <v>45930</v>
      </c>
      <c r="C280" s="207">
        <f t="shared" si="342"/>
        <v>45930</v>
      </c>
      <c r="D280" s="271" t="s">
        <v>294</v>
      </c>
      <c r="E280" s="271" t="s">
        <v>423</v>
      </c>
      <c r="F280" s="209" t="str">
        <f>IF(NOT(ISNA(MATCH(A280,VV!$B$14:$B$26,0))),VLOOKUP(A280,VV!$B$14:$U$57,3),"n")</f>
        <v>n</v>
      </c>
      <c r="G280" s="208">
        <f>IF($F280="j",3,IF($F281="j",2,VLOOKUP(D280,VV!$T$41:$U$47,2)))</f>
        <v>1</v>
      </c>
      <c r="H280" s="408"/>
      <c r="I280" s="195">
        <f t="shared" si="343"/>
        <v>0</v>
      </c>
      <c r="J280" s="408"/>
      <c r="K280" s="195">
        <f t="shared" si="344"/>
        <v>0</v>
      </c>
      <c r="L280" s="408"/>
      <c r="M280" s="195">
        <f t="shared" si="345"/>
        <v>0</v>
      </c>
      <c r="N280" s="408"/>
      <c r="O280" s="195">
        <f t="shared" si="346"/>
        <v>0</v>
      </c>
      <c r="P280" s="408"/>
      <c r="Q280" s="195">
        <f t="shared" si="347"/>
        <v>0</v>
      </c>
      <c r="R280" s="408"/>
      <c r="S280" s="195">
        <f t="shared" si="348"/>
        <v>0</v>
      </c>
      <c r="T280" s="408"/>
      <c r="U280" s="195">
        <f t="shared" si="349"/>
        <v>0</v>
      </c>
      <c r="V280" s="408" t="s">
        <v>83</v>
      </c>
      <c r="W280" s="195">
        <f t="shared" si="350"/>
        <v>0</v>
      </c>
      <c r="X280" s="408"/>
      <c r="Y280" s="195">
        <f t="shared" si="351"/>
        <v>0</v>
      </c>
      <c r="Z280" s="408"/>
      <c r="AA280" s="195">
        <f t="shared" si="352"/>
        <v>0</v>
      </c>
      <c r="AB280" s="408"/>
      <c r="AC280" s="195">
        <f t="shared" si="353"/>
        <v>0</v>
      </c>
      <c r="AD280" s="408"/>
      <c r="AE280" s="195">
        <f t="shared" si="354"/>
        <v>0</v>
      </c>
      <c r="AF280" s="408"/>
      <c r="AG280" s="195">
        <f t="shared" si="355"/>
        <v>0</v>
      </c>
      <c r="AH280" s="408"/>
      <c r="AI280" s="195">
        <f t="shared" si="356"/>
        <v>0</v>
      </c>
      <c r="AJ280" s="408"/>
      <c r="AK280" s="195">
        <f t="shared" si="357"/>
        <v>0</v>
      </c>
      <c r="AL280" s="408"/>
      <c r="AM280" s="195">
        <f t="shared" si="358"/>
        <v>0</v>
      </c>
      <c r="AN280" s="408"/>
      <c r="AO280" s="195">
        <f t="shared" si="359"/>
        <v>0</v>
      </c>
      <c r="AP280" s="204">
        <f t="shared" si="360"/>
        <v>1</v>
      </c>
    </row>
    <row r="281" spans="1:42" x14ac:dyDescent="0.25">
      <c r="A281" s="205">
        <v>45931</v>
      </c>
      <c r="B281" s="206">
        <f t="shared" si="341"/>
        <v>45931</v>
      </c>
      <c r="C281" s="207">
        <f t="shared" si="342"/>
        <v>45931</v>
      </c>
      <c r="D281" s="271" t="s">
        <v>295</v>
      </c>
      <c r="E281" s="271" t="s">
        <v>423</v>
      </c>
      <c r="F281" s="209" t="str">
        <f>IF(NOT(ISNA(MATCH(A281,VV!$B$14:$B$26,0))),VLOOKUP(A281,VV!$B$14:$U$57,3),"n")</f>
        <v>n</v>
      </c>
      <c r="G281" s="208">
        <f>IF($F281="j",3,IF($F282="j",2,VLOOKUP(D281,VV!$T$41:$U$47,2)))</f>
        <v>1</v>
      </c>
      <c r="H281" s="408"/>
      <c r="I281" s="195">
        <f t="shared" si="343"/>
        <v>0</v>
      </c>
      <c r="J281" s="408" t="s">
        <v>309</v>
      </c>
      <c r="K281" s="195">
        <f t="shared" si="344"/>
        <v>1</v>
      </c>
      <c r="L281" s="408"/>
      <c r="M281" s="195">
        <f t="shared" si="345"/>
        <v>0</v>
      </c>
      <c r="N281" s="408"/>
      <c r="O281" s="195">
        <f t="shared" si="346"/>
        <v>0</v>
      </c>
      <c r="P281" s="408"/>
      <c r="Q281" s="195">
        <f t="shared" si="347"/>
        <v>0</v>
      </c>
      <c r="R281" s="408"/>
      <c r="S281" s="195">
        <f t="shared" si="348"/>
        <v>0</v>
      </c>
      <c r="T281" s="408"/>
      <c r="U281" s="195">
        <f t="shared" si="349"/>
        <v>0</v>
      </c>
      <c r="V281" s="408" t="s">
        <v>83</v>
      </c>
      <c r="W281" s="195">
        <f t="shared" si="350"/>
        <v>0</v>
      </c>
      <c r="X281" s="408"/>
      <c r="Y281" s="195">
        <f t="shared" si="351"/>
        <v>0</v>
      </c>
      <c r="Z281" s="408"/>
      <c r="AA281" s="195">
        <f t="shared" si="352"/>
        <v>0</v>
      </c>
      <c r="AB281" s="408"/>
      <c r="AC281" s="195">
        <f t="shared" si="353"/>
        <v>0</v>
      </c>
      <c r="AD281" s="408"/>
      <c r="AE281" s="195">
        <f t="shared" si="354"/>
        <v>0</v>
      </c>
      <c r="AF281" s="408"/>
      <c r="AG281" s="195">
        <f t="shared" si="355"/>
        <v>0</v>
      </c>
      <c r="AH281" s="408"/>
      <c r="AI281" s="195">
        <f t="shared" si="356"/>
        <v>0</v>
      </c>
      <c r="AJ281" s="408"/>
      <c r="AK281" s="195">
        <f t="shared" si="357"/>
        <v>0</v>
      </c>
      <c r="AL281" s="408"/>
      <c r="AM281" s="195">
        <f t="shared" si="358"/>
        <v>0</v>
      </c>
      <c r="AN281" s="408"/>
      <c r="AO281" s="195">
        <f t="shared" si="359"/>
        <v>0</v>
      </c>
      <c r="AP281" s="204">
        <f t="shared" si="360"/>
        <v>0</v>
      </c>
    </row>
    <row r="282" spans="1:42" x14ac:dyDescent="0.25">
      <c r="A282" s="205">
        <v>45932</v>
      </c>
      <c r="B282" s="206">
        <f t="shared" si="341"/>
        <v>45932</v>
      </c>
      <c r="C282" s="207">
        <f t="shared" si="342"/>
        <v>45932</v>
      </c>
      <c r="D282" s="271" t="s">
        <v>296</v>
      </c>
      <c r="E282" s="271" t="s">
        <v>423</v>
      </c>
      <c r="F282" s="209" t="str">
        <f>IF(NOT(ISNA(MATCH(A282,VV!$B$14:$B$26,0))),VLOOKUP(A282,VV!$B$14:$U$57,3),"n")</f>
        <v>n</v>
      </c>
      <c r="G282" s="208">
        <f>IF($F282="j",3,IF($F283="j",2,VLOOKUP(D282,VV!$T$41:$U$47,2)))</f>
        <v>2</v>
      </c>
      <c r="H282" s="408"/>
      <c r="I282" s="195">
        <f t="shared" si="343"/>
        <v>0</v>
      </c>
      <c r="J282" s="408"/>
      <c r="K282" s="195">
        <f t="shared" si="344"/>
        <v>0</v>
      </c>
      <c r="L282" s="408"/>
      <c r="M282" s="195">
        <f t="shared" si="345"/>
        <v>0</v>
      </c>
      <c r="N282" s="408"/>
      <c r="O282" s="195">
        <f t="shared" si="346"/>
        <v>0</v>
      </c>
      <c r="P282" s="408"/>
      <c r="Q282" s="195">
        <f t="shared" si="347"/>
        <v>0</v>
      </c>
      <c r="R282" s="408"/>
      <c r="S282" s="195">
        <f t="shared" si="348"/>
        <v>0</v>
      </c>
      <c r="T282" s="408"/>
      <c r="U282" s="195">
        <f t="shared" si="349"/>
        <v>0</v>
      </c>
      <c r="V282" s="408" t="s">
        <v>83</v>
      </c>
      <c r="W282" s="195">
        <f t="shared" si="350"/>
        <v>0</v>
      </c>
      <c r="X282" s="408"/>
      <c r="Y282" s="195">
        <f t="shared" si="351"/>
        <v>0</v>
      </c>
      <c r="Z282" s="408"/>
      <c r="AA282" s="195">
        <f t="shared" si="352"/>
        <v>0</v>
      </c>
      <c r="AB282" s="408"/>
      <c r="AC282" s="195">
        <f t="shared" si="353"/>
        <v>0</v>
      </c>
      <c r="AD282" s="408"/>
      <c r="AE282" s="195">
        <f t="shared" si="354"/>
        <v>0</v>
      </c>
      <c r="AF282" s="408" t="s">
        <v>309</v>
      </c>
      <c r="AG282" s="195">
        <f t="shared" si="355"/>
        <v>2</v>
      </c>
      <c r="AH282" s="408"/>
      <c r="AI282" s="195">
        <f t="shared" si="356"/>
        <v>0</v>
      </c>
      <c r="AJ282" s="408"/>
      <c r="AK282" s="195">
        <f t="shared" si="357"/>
        <v>0</v>
      </c>
      <c r="AL282" s="408"/>
      <c r="AM282" s="195">
        <f t="shared" si="358"/>
        <v>0</v>
      </c>
      <c r="AN282" s="408"/>
      <c r="AO282" s="195">
        <f t="shared" si="359"/>
        <v>0</v>
      </c>
      <c r="AP282" s="204">
        <f t="shared" si="360"/>
        <v>0</v>
      </c>
    </row>
    <row r="283" spans="1:42" x14ac:dyDescent="0.25">
      <c r="A283" s="205">
        <v>45933</v>
      </c>
      <c r="B283" s="206">
        <f t="shared" si="341"/>
        <v>45933</v>
      </c>
      <c r="C283" s="207">
        <f t="shared" si="342"/>
        <v>45933</v>
      </c>
      <c r="D283" s="271" t="s">
        <v>297</v>
      </c>
      <c r="E283" s="271" t="s">
        <v>423</v>
      </c>
      <c r="F283" s="209" t="str">
        <f>IF(NOT(ISNA(MATCH(A283,VV!$B$14:$B$26,0))),VLOOKUP(A283,VV!$B$14:$U$57,3),"n")</f>
        <v>j</v>
      </c>
      <c r="G283" s="208">
        <f>IF($F283="j",3,IF($F284="j",2,VLOOKUP(D283,VV!$T$41:$U$47,2)))</f>
        <v>3</v>
      </c>
      <c r="H283" s="408"/>
      <c r="I283" s="195">
        <f t="shared" si="343"/>
        <v>0</v>
      </c>
      <c r="J283" s="408" t="s">
        <v>83</v>
      </c>
      <c r="K283" s="195">
        <f t="shared" si="344"/>
        <v>0</v>
      </c>
      <c r="L283" s="408"/>
      <c r="M283" s="195">
        <f t="shared" si="345"/>
        <v>0</v>
      </c>
      <c r="N283" s="408"/>
      <c r="O283" s="195">
        <f t="shared" si="346"/>
        <v>0</v>
      </c>
      <c r="P283" s="408"/>
      <c r="Q283" s="195">
        <f t="shared" si="347"/>
        <v>0</v>
      </c>
      <c r="R283" s="408"/>
      <c r="S283" s="195">
        <f t="shared" si="348"/>
        <v>0</v>
      </c>
      <c r="T283" s="408"/>
      <c r="U283" s="195">
        <f t="shared" si="349"/>
        <v>0</v>
      </c>
      <c r="V283" s="408" t="s">
        <v>83</v>
      </c>
      <c r="W283" s="195">
        <f t="shared" si="350"/>
        <v>0</v>
      </c>
      <c r="X283" s="408"/>
      <c r="Y283" s="195">
        <f t="shared" si="351"/>
        <v>0</v>
      </c>
      <c r="Z283" s="408"/>
      <c r="AA283" s="195">
        <f t="shared" si="352"/>
        <v>0</v>
      </c>
      <c r="AB283" s="408"/>
      <c r="AC283" s="195">
        <f t="shared" si="353"/>
        <v>0</v>
      </c>
      <c r="AD283" s="408"/>
      <c r="AE283" s="195">
        <f t="shared" si="354"/>
        <v>0</v>
      </c>
      <c r="AF283" s="408" t="s">
        <v>309</v>
      </c>
      <c r="AG283" s="195">
        <f t="shared" si="355"/>
        <v>3</v>
      </c>
      <c r="AH283" s="408"/>
      <c r="AI283" s="195">
        <f t="shared" si="356"/>
        <v>0</v>
      </c>
      <c r="AJ283" s="408"/>
      <c r="AK283" s="195">
        <f t="shared" si="357"/>
        <v>0</v>
      </c>
      <c r="AL283" s="408"/>
      <c r="AM283" s="195">
        <f t="shared" si="358"/>
        <v>0</v>
      </c>
      <c r="AN283" s="408"/>
      <c r="AO283" s="195">
        <f t="shared" si="359"/>
        <v>0</v>
      </c>
      <c r="AP283" s="204">
        <f t="shared" si="360"/>
        <v>0</v>
      </c>
    </row>
    <row r="284" spans="1:42" x14ac:dyDescent="0.25">
      <c r="A284" s="205">
        <v>45934</v>
      </c>
      <c r="B284" s="206">
        <f t="shared" si="341"/>
        <v>45934</v>
      </c>
      <c r="C284" s="207">
        <f t="shared" si="342"/>
        <v>45934</v>
      </c>
      <c r="D284" s="271" t="s">
        <v>311</v>
      </c>
      <c r="E284" s="271" t="s">
        <v>423</v>
      </c>
      <c r="F284" s="209" t="str">
        <f>IF(NOT(ISNA(MATCH(A284,VV!$B$14:$B$26,0))),VLOOKUP(A284,VV!$B$14:$U$57,3),"n")</f>
        <v>n</v>
      </c>
      <c r="G284" s="208">
        <f>IF($F284="j",3,IF($F285="j",2,VLOOKUP(D284,VV!$T$41:$U$47,2)))</f>
        <v>3</v>
      </c>
      <c r="H284" s="408"/>
      <c r="I284" s="195">
        <f t="shared" si="343"/>
        <v>0</v>
      </c>
      <c r="J284" s="408"/>
      <c r="K284" s="195">
        <f t="shared" si="344"/>
        <v>0</v>
      </c>
      <c r="L284" s="408"/>
      <c r="M284" s="195">
        <f t="shared" si="345"/>
        <v>0</v>
      </c>
      <c r="N284" s="408"/>
      <c r="O284" s="195">
        <f t="shared" si="346"/>
        <v>0</v>
      </c>
      <c r="P284" s="408"/>
      <c r="Q284" s="195">
        <f t="shared" si="347"/>
        <v>0</v>
      </c>
      <c r="R284" s="408"/>
      <c r="S284" s="195">
        <f t="shared" si="348"/>
        <v>0</v>
      </c>
      <c r="T284" s="408"/>
      <c r="U284" s="195">
        <f t="shared" si="349"/>
        <v>0</v>
      </c>
      <c r="V284" s="408" t="s">
        <v>83</v>
      </c>
      <c r="W284" s="195">
        <f t="shared" si="350"/>
        <v>0</v>
      </c>
      <c r="X284" s="408"/>
      <c r="Y284" s="195">
        <f t="shared" si="351"/>
        <v>0</v>
      </c>
      <c r="Z284" s="408"/>
      <c r="AA284" s="195">
        <f t="shared" si="352"/>
        <v>0</v>
      </c>
      <c r="AB284" s="408"/>
      <c r="AC284" s="195">
        <f t="shared" si="353"/>
        <v>0</v>
      </c>
      <c r="AD284" s="408"/>
      <c r="AE284" s="195">
        <f t="shared" si="354"/>
        <v>0</v>
      </c>
      <c r="AF284" s="408" t="s">
        <v>309</v>
      </c>
      <c r="AG284" s="195">
        <f t="shared" si="355"/>
        <v>3</v>
      </c>
      <c r="AH284" s="408"/>
      <c r="AI284" s="195">
        <f t="shared" si="356"/>
        <v>0</v>
      </c>
      <c r="AJ284" s="408"/>
      <c r="AK284" s="195">
        <f t="shared" si="357"/>
        <v>0</v>
      </c>
      <c r="AL284" s="408"/>
      <c r="AM284" s="195">
        <f t="shared" si="358"/>
        <v>0</v>
      </c>
      <c r="AN284" s="408"/>
      <c r="AO284" s="195">
        <f t="shared" si="359"/>
        <v>0</v>
      </c>
      <c r="AP284" s="204">
        <f t="shared" si="360"/>
        <v>0</v>
      </c>
    </row>
    <row r="285" spans="1:42" x14ac:dyDescent="0.25">
      <c r="A285" s="205">
        <v>45935</v>
      </c>
      <c r="B285" s="206">
        <f t="shared" si="341"/>
        <v>45935</v>
      </c>
      <c r="C285" s="207">
        <f t="shared" si="342"/>
        <v>45935</v>
      </c>
      <c r="D285" s="271" t="s">
        <v>312</v>
      </c>
      <c r="E285" s="271" t="s">
        <v>423</v>
      </c>
      <c r="F285" s="209" t="str">
        <f>IF(NOT(ISNA(MATCH(A285,VV!$B$14:$B$26,0))),VLOOKUP(A285,VV!$B$14:$U$57,3),"n")</f>
        <v>n</v>
      </c>
      <c r="G285" s="208">
        <f>IF($F285="j",3,IF($F286="j",2,VLOOKUP(D285,VV!$T$41:$U$47,2)))</f>
        <v>2</v>
      </c>
      <c r="H285" s="408"/>
      <c r="I285" s="195">
        <f t="shared" si="343"/>
        <v>0</v>
      </c>
      <c r="J285" s="408"/>
      <c r="K285" s="195">
        <f t="shared" si="344"/>
        <v>0</v>
      </c>
      <c r="L285" s="408"/>
      <c r="M285" s="195">
        <f t="shared" si="345"/>
        <v>0</v>
      </c>
      <c r="N285" s="408"/>
      <c r="O285" s="195">
        <f t="shared" si="346"/>
        <v>0</v>
      </c>
      <c r="P285" s="408"/>
      <c r="Q285" s="195">
        <f t="shared" si="347"/>
        <v>0</v>
      </c>
      <c r="R285" s="408"/>
      <c r="S285" s="195">
        <f t="shared" si="348"/>
        <v>0</v>
      </c>
      <c r="T285" s="408"/>
      <c r="U285" s="195">
        <f t="shared" si="349"/>
        <v>0</v>
      </c>
      <c r="V285" s="408" t="s">
        <v>83</v>
      </c>
      <c r="W285" s="195">
        <f t="shared" si="350"/>
        <v>0</v>
      </c>
      <c r="X285" s="408"/>
      <c r="Y285" s="195">
        <f t="shared" si="351"/>
        <v>0</v>
      </c>
      <c r="Z285" s="408"/>
      <c r="AA285" s="195">
        <f t="shared" si="352"/>
        <v>0</v>
      </c>
      <c r="AB285" s="408"/>
      <c r="AC285" s="195">
        <f t="shared" si="353"/>
        <v>0</v>
      </c>
      <c r="AD285" s="408"/>
      <c r="AE285" s="195">
        <f t="shared" si="354"/>
        <v>0</v>
      </c>
      <c r="AF285" s="408" t="s">
        <v>309</v>
      </c>
      <c r="AG285" s="195">
        <f t="shared" si="355"/>
        <v>2</v>
      </c>
      <c r="AH285" s="408"/>
      <c r="AI285" s="195">
        <f t="shared" si="356"/>
        <v>0</v>
      </c>
      <c r="AJ285" s="408"/>
      <c r="AK285" s="195">
        <f t="shared" si="357"/>
        <v>0</v>
      </c>
      <c r="AL285" s="408"/>
      <c r="AM285" s="195">
        <f t="shared" si="358"/>
        <v>0</v>
      </c>
      <c r="AN285" s="408"/>
      <c r="AO285" s="195">
        <f t="shared" si="359"/>
        <v>0</v>
      </c>
      <c r="AP285" s="204">
        <f t="shared" si="360"/>
        <v>0</v>
      </c>
    </row>
    <row r="286" spans="1:42" x14ac:dyDescent="0.25">
      <c r="A286" s="205">
        <v>45936</v>
      </c>
      <c r="B286" s="206">
        <f t="shared" si="341"/>
        <v>45936</v>
      </c>
      <c r="C286" s="207">
        <f t="shared" si="342"/>
        <v>45936</v>
      </c>
      <c r="D286" s="271" t="s">
        <v>293</v>
      </c>
      <c r="E286" s="271" t="s">
        <v>423</v>
      </c>
      <c r="F286" s="209" t="str">
        <f>IF(NOT(ISNA(MATCH(A286,VV!$B$14:$B$26,0))),VLOOKUP(A286,VV!$B$14:$U$57,3),"n")</f>
        <v>n</v>
      </c>
      <c r="G286" s="208">
        <f>IF($F286="j",3,IF($F287="j",2,VLOOKUP(D286,VV!$T$41:$U$47,2)))</f>
        <v>1</v>
      </c>
      <c r="H286" s="408"/>
      <c r="I286" s="195">
        <f t="shared" si="343"/>
        <v>0</v>
      </c>
      <c r="J286" s="408"/>
      <c r="K286" s="195">
        <f t="shared" si="344"/>
        <v>0</v>
      </c>
      <c r="L286" s="408"/>
      <c r="M286" s="195">
        <f t="shared" si="345"/>
        <v>0</v>
      </c>
      <c r="N286" s="408"/>
      <c r="O286" s="195">
        <f t="shared" si="346"/>
        <v>0</v>
      </c>
      <c r="P286" s="408"/>
      <c r="Q286" s="195">
        <f t="shared" si="347"/>
        <v>0</v>
      </c>
      <c r="R286" s="408"/>
      <c r="S286" s="195">
        <f t="shared" si="348"/>
        <v>0</v>
      </c>
      <c r="T286" s="408"/>
      <c r="U286" s="195">
        <f t="shared" si="349"/>
        <v>0</v>
      </c>
      <c r="V286" s="408"/>
      <c r="W286" s="195">
        <f t="shared" si="350"/>
        <v>0</v>
      </c>
      <c r="X286" s="408"/>
      <c r="Y286" s="195">
        <f t="shared" si="351"/>
        <v>0</v>
      </c>
      <c r="Z286" s="408"/>
      <c r="AA286" s="195">
        <f t="shared" si="352"/>
        <v>0</v>
      </c>
      <c r="AB286" s="408"/>
      <c r="AC286" s="195">
        <f t="shared" si="353"/>
        <v>0</v>
      </c>
      <c r="AD286" s="408"/>
      <c r="AE286" s="195">
        <f t="shared" si="354"/>
        <v>0</v>
      </c>
      <c r="AF286" s="408"/>
      <c r="AG286" s="195">
        <f t="shared" si="355"/>
        <v>0</v>
      </c>
      <c r="AH286" s="408"/>
      <c r="AI286" s="195">
        <f t="shared" si="356"/>
        <v>0</v>
      </c>
      <c r="AJ286" s="408"/>
      <c r="AK286" s="195">
        <f t="shared" si="357"/>
        <v>0</v>
      </c>
      <c r="AL286" s="408"/>
      <c r="AM286" s="195">
        <f t="shared" si="358"/>
        <v>0</v>
      </c>
      <c r="AN286" s="408"/>
      <c r="AO286" s="195">
        <f t="shared" si="359"/>
        <v>0</v>
      </c>
      <c r="AP286" s="204">
        <f t="shared" si="360"/>
        <v>1</v>
      </c>
    </row>
    <row r="287" spans="1:42" x14ac:dyDescent="0.25">
      <c r="A287" s="205">
        <v>45937</v>
      </c>
      <c r="B287" s="206">
        <f t="shared" si="341"/>
        <v>45937</v>
      </c>
      <c r="C287" s="207">
        <f t="shared" si="342"/>
        <v>45937</v>
      </c>
      <c r="D287" s="271" t="s">
        <v>294</v>
      </c>
      <c r="E287" s="271" t="s">
        <v>423</v>
      </c>
      <c r="F287" s="209" t="str">
        <f>IF(NOT(ISNA(MATCH(A287,VV!$B$14:$B$26,0))),VLOOKUP(A287,VV!$B$14:$U$57,3),"n")</f>
        <v>n</v>
      </c>
      <c r="G287" s="208">
        <f>IF($F287="j",3,IF($F288="j",2,VLOOKUP(D287,VV!$T$41:$U$47,2)))</f>
        <v>1</v>
      </c>
      <c r="H287" s="408"/>
      <c r="I287" s="195">
        <f t="shared" si="343"/>
        <v>0</v>
      </c>
      <c r="J287" s="408"/>
      <c r="K287" s="195">
        <f t="shared" si="344"/>
        <v>0</v>
      </c>
      <c r="L287" s="408"/>
      <c r="M287" s="195">
        <f t="shared" si="345"/>
        <v>0</v>
      </c>
      <c r="N287" s="408"/>
      <c r="O287" s="195">
        <f t="shared" si="346"/>
        <v>0</v>
      </c>
      <c r="P287" s="408"/>
      <c r="Q287" s="195">
        <f t="shared" si="347"/>
        <v>0</v>
      </c>
      <c r="R287" s="408"/>
      <c r="S287" s="195">
        <f t="shared" si="348"/>
        <v>0</v>
      </c>
      <c r="T287" s="408"/>
      <c r="U287" s="195">
        <f t="shared" si="349"/>
        <v>0</v>
      </c>
      <c r="V287" s="408"/>
      <c r="W287" s="195">
        <f t="shared" si="350"/>
        <v>0</v>
      </c>
      <c r="X287" s="408"/>
      <c r="Y287" s="195">
        <f t="shared" si="351"/>
        <v>0</v>
      </c>
      <c r="Z287" s="408"/>
      <c r="AA287" s="195">
        <f t="shared" si="352"/>
        <v>0</v>
      </c>
      <c r="AB287" s="408"/>
      <c r="AC287" s="195">
        <f t="shared" si="353"/>
        <v>0</v>
      </c>
      <c r="AD287" s="408"/>
      <c r="AE287" s="195">
        <f t="shared" si="354"/>
        <v>0</v>
      </c>
      <c r="AF287" s="408"/>
      <c r="AG287" s="195">
        <f t="shared" si="355"/>
        <v>0</v>
      </c>
      <c r="AH287" s="408"/>
      <c r="AI287" s="195">
        <f t="shared" si="356"/>
        <v>0</v>
      </c>
      <c r="AJ287" s="408"/>
      <c r="AK287" s="195">
        <f t="shared" si="357"/>
        <v>0</v>
      </c>
      <c r="AL287" s="408"/>
      <c r="AM287" s="195">
        <f t="shared" si="358"/>
        <v>0</v>
      </c>
      <c r="AN287" s="408"/>
      <c r="AO287" s="195">
        <f t="shared" si="359"/>
        <v>0</v>
      </c>
      <c r="AP287" s="204">
        <f t="shared" si="360"/>
        <v>1</v>
      </c>
    </row>
    <row r="288" spans="1:42" x14ac:dyDescent="0.25">
      <c r="A288" s="205">
        <v>45938</v>
      </c>
      <c r="B288" s="206">
        <f t="shared" si="341"/>
        <v>45938</v>
      </c>
      <c r="C288" s="207">
        <f t="shared" si="342"/>
        <v>45938</v>
      </c>
      <c r="D288" s="271" t="s">
        <v>295</v>
      </c>
      <c r="E288" s="271" t="s">
        <v>423</v>
      </c>
      <c r="F288" s="209" t="str">
        <f>IF(NOT(ISNA(MATCH(A288,VV!$B$14:$B$26,0))),VLOOKUP(A288,VV!$B$14:$U$57,3),"n")</f>
        <v>n</v>
      </c>
      <c r="G288" s="208">
        <f>IF($F288="j",3,IF($F289="j",2,VLOOKUP(D288,VV!$T$41:$U$47,2)))</f>
        <v>1</v>
      </c>
      <c r="H288" s="408"/>
      <c r="I288" s="195">
        <f t="shared" si="343"/>
        <v>0</v>
      </c>
      <c r="J288" s="408"/>
      <c r="K288" s="195">
        <f t="shared" si="344"/>
        <v>0</v>
      </c>
      <c r="L288" s="408"/>
      <c r="M288" s="195">
        <f t="shared" si="345"/>
        <v>0</v>
      </c>
      <c r="N288" s="408"/>
      <c r="O288" s="195">
        <f t="shared" si="346"/>
        <v>0</v>
      </c>
      <c r="P288" s="408"/>
      <c r="Q288" s="195">
        <f t="shared" si="347"/>
        <v>0</v>
      </c>
      <c r="R288" s="408"/>
      <c r="S288" s="195">
        <f t="shared" si="348"/>
        <v>0</v>
      </c>
      <c r="T288" s="408"/>
      <c r="U288" s="195">
        <f t="shared" si="349"/>
        <v>0</v>
      </c>
      <c r="V288" s="408"/>
      <c r="W288" s="195">
        <f t="shared" si="350"/>
        <v>0</v>
      </c>
      <c r="X288" s="408"/>
      <c r="Y288" s="195">
        <f t="shared" si="351"/>
        <v>0</v>
      </c>
      <c r="Z288" s="408"/>
      <c r="AA288" s="195">
        <f t="shared" si="352"/>
        <v>0</v>
      </c>
      <c r="AB288" s="408"/>
      <c r="AC288" s="195">
        <f t="shared" si="353"/>
        <v>0</v>
      </c>
      <c r="AD288" s="408"/>
      <c r="AE288" s="195">
        <f t="shared" si="354"/>
        <v>0</v>
      </c>
      <c r="AF288" s="408"/>
      <c r="AG288" s="195">
        <f t="shared" si="355"/>
        <v>0</v>
      </c>
      <c r="AH288" s="408"/>
      <c r="AI288" s="195">
        <f t="shared" si="356"/>
        <v>0</v>
      </c>
      <c r="AJ288" s="408"/>
      <c r="AK288" s="195">
        <f t="shared" si="357"/>
        <v>0</v>
      </c>
      <c r="AL288" s="408"/>
      <c r="AM288" s="195">
        <f t="shared" si="358"/>
        <v>0</v>
      </c>
      <c r="AN288" s="408"/>
      <c r="AO288" s="195">
        <f t="shared" si="359"/>
        <v>0</v>
      </c>
      <c r="AP288" s="204">
        <f t="shared" si="360"/>
        <v>1</v>
      </c>
    </row>
    <row r="289" spans="1:42" x14ac:dyDescent="0.25">
      <c r="A289" s="205">
        <v>45939</v>
      </c>
      <c r="B289" s="206">
        <f t="shared" si="341"/>
        <v>45939</v>
      </c>
      <c r="C289" s="207">
        <f t="shared" si="342"/>
        <v>45939</v>
      </c>
      <c r="D289" s="271" t="s">
        <v>296</v>
      </c>
      <c r="E289" s="271" t="s">
        <v>423</v>
      </c>
      <c r="F289" s="209" t="str">
        <f>IF(NOT(ISNA(MATCH(A289,VV!$B$14:$B$26,0))),VLOOKUP(A289,VV!$B$14:$U$57,3),"n")</f>
        <v>n</v>
      </c>
      <c r="G289" s="208">
        <f>IF($F289="j",3,IF($F290="j",2,VLOOKUP(D289,VV!$T$41:$U$47,2)))</f>
        <v>1</v>
      </c>
      <c r="H289" s="408"/>
      <c r="I289" s="195">
        <f t="shared" si="343"/>
        <v>0</v>
      </c>
      <c r="J289" s="408"/>
      <c r="K289" s="195">
        <f t="shared" si="344"/>
        <v>0</v>
      </c>
      <c r="L289" s="408"/>
      <c r="M289" s="195">
        <f t="shared" si="345"/>
        <v>0</v>
      </c>
      <c r="N289" s="408"/>
      <c r="O289" s="195">
        <f t="shared" si="346"/>
        <v>0</v>
      </c>
      <c r="P289" s="408"/>
      <c r="Q289" s="195">
        <f t="shared" si="347"/>
        <v>0</v>
      </c>
      <c r="R289" s="408"/>
      <c r="S289" s="195">
        <f t="shared" si="348"/>
        <v>0</v>
      </c>
      <c r="T289" s="408"/>
      <c r="U289" s="195">
        <f t="shared" si="349"/>
        <v>0</v>
      </c>
      <c r="V289" s="408"/>
      <c r="W289" s="195">
        <f t="shared" si="350"/>
        <v>0</v>
      </c>
      <c r="X289" s="408"/>
      <c r="Y289" s="195">
        <f t="shared" si="351"/>
        <v>0</v>
      </c>
      <c r="Z289" s="408"/>
      <c r="AA289" s="195">
        <f t="shared" si="352"/>
        <v>0</v>
      </c>
      <c r="AB289" s="408"/>
      <c r="AC289" s="195">
        <f t="shared" si="353"/>
        <v>0</v>
      </c>
      <c r="AD289" s="408"/>
      <c r="AE289" s="195">
        <f t="shared" si="354"/>
        <v>0</v>
      </c>
      <c r="AF289" s="408"/>
      <c r="AG289" s="195">
        <f t="shared" si="355"/>
        <v>0</v>
      </c>
      <c r="AH289" s="408"/>
      <c r="AI289" s="195">
        <f t="shared" si="356"/>
        <v>0</v>
      </c>
      <c r="AJ289" s="408"/>
      <c r="AK289" s="195">
        <f t="shared" si="357"/>
        <v>0</v>
      </c>
      <c r="AL289" s="408"/>
      <c r="AM289" s="195">
        <f t="shared" si="358"/>
        <v>0</v>
      </c>
      <c r="AN289" s="408"/>
      <c r="AO289" s="195">
        <f t="shared" si="359"/>
        <v>0</v>
      </c>
      <c r="AP289" s="204">
        <f t="shared" si="360"/>
        <v>1</v>
      </c>
    </row>
    <row r="290" spans="1:42" x14ac:dyDescent="0.25">
      <c r="A290" s="205">
        <v>45940</v>
      </c>
      <c r="B290" s="206">
        <f t="shared" si="341"/>
        <v>45940</v>
      </c>
      <c r="C290" s="207">
        <f t="shared" si="342"/>
        <v>45940</v>
      </c>
      <c r="D290" s="271" t="s">
        <v>297</v>
      </c>
      <c r="E290" s="271" t="s">
        <v>423</v>
      </c>
      <c r="F290" s="209" t="str">
        <f>IF(NOT(ISNA(MATCH(A290,VV!$B$14:$B$26,0))),VLOOKUP(A290,VV!$B$14:$U$57,3),"n")</f>
        <v>n</v>
      </c>
      <c r="G290" s="208">
        <f>IF($F290="j",3,IF($F291="j",2,VLOOKUP(D290,VV!$T$41:$U$47,2)))</f>
        <v>2</v>
      </c>
      <c r="H290" s="408"/>
      <c r="I290" s="195">
        <f t="shared" si="343"/>
        <v>0</v>
      </c>
      <c r="J290" s="408"/>
      <c r="K290" s="195">
        <f t="shared" si="344"/>
        <v>0</v>
      </c>
      <c r="L290" s="408"/>
      <c r="M290" s="195">
        <f t="shared" si="345"/>
        <v>0</v>
      </c>
      <c r="N290" s="408"/>
      <c r="O290" s="195">
        <f t="shared" si="346"/>
        <v>0</v>
      </c>
      <c r="P290" s="408"/>
      <c r="Q290" s="195">
        <f t="shared" si="347"/>
        <v>0</v>
      </c>
      <c r="R290" s="408"/>
      <c r="S290" s="195">
        <f t="shared" si="348"/>
        <v>0</v>
      </c>
      <c r="T290" s="408"/>
      <c r="U290" s="195">
        <f t="shared" si="349"/>
        <v>0</v>
      </c>
      <c r="V290" s="408"/>
      <c r="W290" s="195">
        <f t="shared" si="350"/>
        <v>0</v>
      </c>
      <c r="X290" s="408"/>
      <c r="Y290" s="195">
        <f t="shared" si="351"/>
        <v>0</v>
      </c>
      <c r="Z290" s="408"/>
      <c r="AA290" s="195">
        <f t="shared" si="352"/>
        <v>0</v>
      </c>
      <c r="AB290" s="408"/>
      <c r="AC290" s="195">
        <f t="shared" si="353"/>
        <v>0</v>
      </c>
      <c r="AD290" s="408"/>
      <c r="AE290" s="195">
        <f t="shared" si="354"/>
        <v>0</v>
      </c>
      <c r="AF290" s="408" t="s">
        <v>309</v>
      </c>
      <c r="AG290" s="195">
        <f t="shared" si="355"/>
        <v>2</v>
      </c>
      <c r="AH290" s="408"/>
      <c r="AI290" s="195">
        <f t="shared" si="356"/>
        <v>0</v>
      </c>
      <c r="AJ290" s="408"/>
      <c r="AK290" s="195">
        <f t="shared" si="357"/>
        <v>0</v>
      </c>
      <c r="AL290" s="408"/>
      <c r="AM290" s="195">
        <f t="shared" si="358"/>
        <v>0</v>
      </c>
      <c r="AN290" s="408"/>
      <c r="AO290" s="195">
        <f t="shared" si="359"/>
        <v>0</v>
      </c>
      <c r="AP290" s="204">
        <f t="shared" si="360"/>
        <v>0</v>
      </c>
    </row>
    <row r="291" spans="1:42" x14ac:dyDescent="0.25">
      <c r="A291" s="205">
        <v>45941</v>
      </c>
      <c r="B291" s="206">
        <f t="shared" si="341"/>
        <v>45941</v>
      </c>
      <c r="C291" s="207">
        <f t="shared" si="342"/>
        <v>45941</v>
      </c>
      <c r="D291" s="271" t="s">
        <v>311</v>
      </c>
      <c r="E291" s="271" t="s">
        <v>423</v>
      </c>
      <c r="F291" s="209" t="str">
        <f>IF(NOT(ISNA(MATCH(A291,VV!$B$14:$B$26,0))),VLOOKUP(A291,VV!$B$14:$U$57,3),"n")</f>
        <v>n</v>
      </c>
      <c r="G291" s="208">
        <f>IF($F291="j",3,IF($F292="j",2,VLOOKUP(D291,VV!$T$41:$U$47,2)))</f>
        <v>3</v>
      </c>
      <c r="H291" s="408"/>
      <c r="I291" s="195">
        <f t="shared" si="343"/>
        <v>0</v>
      </c>
      <c r="J291" s="408"/>
      <c r="K291" s="195">
        <f t="shared" si="344"/>
        <v>0</v>
      </c>
      <c r="L291" s="408"/>
      <c r="M291" s="195">
        <f t="shared" si="345"/>
        <v>0</v>
      </c>
      <c r="N291" s="408"/>
      <c r="O291" s="195">
        <f t="shared" si="346"/>
        <v>0</v>
      </c>
      <c r="P291" s="408"/>
      <c r="Q291" s="195">
        <f t="shared" si="347"/>
        <v>0</v>
      </c>
      <c r="R291" s="408"/>
      <c r="S291" s="195">
        <f t="shared" si="348"/>
        <v>0</v>
      </c>
      <c r="T291" s="408"/>
      <c r="U291" s="195">
        <f t="shared" si="349"/>
        <v>0</v>
      </c>
      <c r="V291" s="408"/>
      <c r="W291" s="195">
        <f t="shared" si="350"/>
        <v>0</v>
      </c>
      <c r="X291" s="408"/>
      <c r="Y291" s="195">
        <f t="shared" si="351"/>
        <v>0</v>
      </c>
      <c r="Z291" s="408"/>
      <c r="AA291" s="195">
        <f t="shared" si="352"/>
        <v>0</v>
      </c>
      <c r="AB291" s="408"/>
      <c r="AC291" s="195">
        <f t="shared" si="353"/>
        <v>0</v>
      </c>
      <c r="AD291" s="408"/>
      <c r="AE291" s="195">
        <f t="shared" si="354"/>
        <v>0</v>
      </c>
      <c r="AF291" s="408" t="s">
        <v>309</v>
      </c>
      <c r="AG291" s="195">
        <f t="shared" si="355"/>
        <v>3</v>
      </c>
      <c r="AH291" s="408"/>
      <c r="AI291" s="195">
        <f t="shared" si="356"/>
        <v>0</v>
      </c>
      <c r="AJ291" s="408"/>
      <c r="AK291" s="195">
        <f t="shared" si="357"/>
        <v>0</v>
      </c>
      <c r="AL291" s="408"/>
      <c r="AM291" s="195">
        <f t="shared" si="358"/>
        <v>0</v>
      </c>
      <c r="AN291" s="408"/>
      <c r="AO291" s="195">
        <f t="shared" si="359"/>
        <v>0</v>
      </c>
      <c r="AP291" s="204">
        <f t="shared" si="360"/>
        <v>0</v>
      </c>
    </row>
    <row r="292" spans="1:42" x14ac:dyDescent="0.25">
      <c r="A292" s="205">
        <v>45942</v>
      </c>
      <c r="B292" s="206">
        <f t="shared" si="341"/>
        <v>45942</v>
      </c>
      <c r="C292" s="207">
        <f t="shared" si="342"/>
        <v>45942</v>
      </c>
      <c r="D292" s="271" t="s">
        <v>312</v>
      </c>
      <c r="E292" s="271" t="s">
        <v>423</v>
      </c>
      <c r="F292" s="209" t="str">
        <f>IF(NOT(ISNA(MATCH(A292,VV!$B$14:$B$26,0))),VLOOKUP(A292,VV!$B$14:$U$57,3),"n")</f>
        <v>n</v>
      </c>
      <c r="G292" s="208">
        <f>IF($F292="j",3,IF($F293="j",2,VLOOKUP(D292,VV!$T$41:$U$47,2)))</f>
        <v>2</v>
      </c>
      <c r="H292" s="408"/>
      <c r="I292" s="195">
        <f t="shared" si="343"/>
        <v>0</v>
      </c>
      <c r="J292" s="408"/>
      <c r="K292" s="195">
        <f t="shared" si="344"/>
        <v>0</v>
      </c>
      <c r="L292" s="408"/>
      <c r="M292" s="195">
        <f t="shared" si="345"/>
        <v>0</v>
      </c>
      <c r="N292" s="408"/>
      <c r="O292" s="195">
        <f t="shared" si="346"/>
        <v>0</v>
      </c>
      <c r="P292" s="408"/>
      <c r="Q292" s="195">
        <f t="shared" si="347"/>
        <v>0</v>
      </c>
      <c r="R292" s="408"/>
      <c r="S292" s="195">
        <f t="shared" si="348"/>
        <v>0</v>
      </c>
      <c r="T292" s="408"/>
      <c r="U292" s="195">
        <f t="shared" si="349"/>
        <v>0</v>
      </c>
      <c r="V292" s="408"/>
      <c r="W292" s="195">
        <f t="shared" si="350"/>
        <v>0</v>
      </c>
      <c r="X292" s="408"/>
      <c r="Y292" s="195">
        <f t="shared" si="351"/>
        <v>0</v>
      </c>
      <c r="Z292" s="408"/>
      <c r="AA292" s="195">
        <f t="shared" si="352"/>
        <v>0</v>
      </c>
      <c r="AB292" s="408"/>
      <c r="AC292" s="195">
        <f t="shared" si="353"/>
        <v>0</v>
      </c>
      <c r="AD292" s="408"/>
      <c r="AE292" s="195">
        <f t="shared" si="354"/>
        <v>0</v>
      </c>
      <c r="AF292" s="408" t="s">
        <v>309</v>
      </c>
      <c r="AG292" s="195">
        <f t="shared" si="355"/>
        <v>2</v>
      </c>
      <c r="AH292" s="408"/>
      <c r="AI292" s="195">
        <f t="shared" si="356"/>
        <v>0</v>
      </c>
      <c r="AJ292" s="408"/>
      <c r="AK292" s="195">
        <f t="shared" si="357"/>
        <v>0</v>
      </c>
      <c r="AL292" s="408"/>
      <c r="AM292" s="195">
        <f t="shared" si="358"/>
        <v>0</v>
      </c>
      <c r="AN292" s="408"/>
      <c r="AO292" s="195">
        <f t="shared" si="359"/>
        <v>0</v>
      </c>
      <c r="AP292" s="204">
        <f t="shared" si="360"/>
        <v>0</v>
      </c>
    </row>
    <row r="293" spans="1:42" x14ac:dyDescent="0.25">
      <c r="A293" s="205">
        <v>45943</v>
      </c>
      <c r="B293" s="206">
        <f t="shared" si="341"/>
        <v>45943</v>
      </c>
      <c r="C293" s="207">
        <f t="shared" si="342"/>
        <v>45943</v>
      </c>
      <c r="D293" s="271" t="s">
        <v>293</v>
      </c>
      <c r="E293" s="271" t="s">
        <v>423</v>
      </c>
      <c r="F293" s="209" t="str">
        <f>IF(NOT(ISNA(MATCH(A293,VV!$B$14:$B$26,0))),VLOOKUP(A293,VV!$B$14:$U$57,3),"n")</f>
        <v>n</v>
      </c>
      <c r="G293" s="208">
        <f>IF($F293="j",3,IF($F294="j",2,VLOOKUP(D293,VV!$T$41:$U$47,2)))</f>
        <v>1</v>
      </c>
      <c r="H293" s="408"/>
      <c r="I293" s="195">
        <f t="shared" si="343"/>
        <v>0</v>
      </c>
      <c r="J293" s="408"/>
      <c r="K293" s="195">
        <f t="shared" si="344"/>
        <v>0</v>
      </c>
      <c r="L293" s="408"/>
      <c r="M293" s="195">
        <f t="shared" si="345"/>
        <v>0</v>
      </c>
      <c r="N293" s="408"/>
      <c r="O293" s="195">
        <f t="shared" si="346"/>
        <v>0</v>
      </c>
      <c r="P293" s="408"/>
      <c r="Q293" s="195">
        <f t="shared" si="347"/>
        <v>0</v>
      </c>
      <c r="R293" s="408"/>
      <c r="S293" s="195">
        <f t="shared" si="348"/>
        <v>0</v>
      </c>
      <c r="T293" s="408"/>
      <c r="U293" s="195">
        <f t="shared" si="349"/>
        <v>0</v>
      </c>
      <c r="V293" s="408"/>
      <c r="W293" s="195">
        <f t="shared" si="350"/>
        <v>0</v>
      </c>
      <c r="X293" s="408"/>
      <c r="Y293" s="195">
        <f t="shared" si="351"/>
        <v>0</v>
      </c>
      <c r="Z293" s="408"/>
      <c r="AA293" s="195">
        <f t="shared" si="352"/>
        <v>0</v>
      </c>
      <c r="AB293" s="408"/>
      <c r="AC293" s="195">
        <f t="shared" si="353"/>
        <v>0</v>
      </c>
      <c r="AD293" s="408"/>
      <c r="AE293" s="195">
        <f t="shared" si="354"/>
        <v>0</v>
      </c>
      <c r="AF293" s="408"/>
      <c r="AG293" s="195">
        <f t="shared" si="355"/>
        <v>0</v>
      </c>
      <c r="AH293" s="408"/>
      <c r="AI293" s="195">
        <f t="shared" si="356"/>
        <v>0</v>
      </c>
      <c r="AJ293" s="408"/>
      <c r="AK293" s="195">
        <f t="shared" si="357"/>
        <v>0</v>
      </c>
      <c r="AL293" s="408"/>
      <c r="AM293" s="195">
        <f t="shared" si="358"/>
        <v>0</v>
      </c>
      <c r="AN293" s="408"/>
      <c r="AO293" s="195">
        <f t="shared" si="359"/>
        <v>0</v>
      </c>
      <c r="AP293" s="204">
        <f t="shared" si="360"/>
        <v>1</v>
      </c>
    </row>
    <row r="294" spans="1:42" x14ac:dyDescent="0.25">
      <c r="A294" s="205">
        <v>45944</v>
      </c>
      <c r="B294" s="206">
        <f t="shared" si="341"/>
        <v>45944</v>
      </c>
      <c r="C294" s="207">
        <f t="shared" si="342"/>
        <v>45944</v>
      </c>
      <c r="D294" s="271" t="s">
        <v>294</v>
      </c>
      <c r="E294" s="271" t="s">
        <v>423</v>
      </c>
      <c r="F294" s="209" t="str">
        <f>IF(NOT(ISNA(MATCH(A294,VV!$B$14:$B$26,0))),VLOOKUP(A294,VV!$B$14:$U$57,3),"n")</f>
        <v>n</v>
      </c>
      <c r="G294" s="208">
        <f>IF($F294="j",3,IF($F295="j",2,VLOOKUP(D294,VV!$T$41:$U$47,2)))</f>
        <v>1</v>
      </c>
      <c r="H294" s="408"/>
      <c r="I294" s="195">
        <f t="shared" si="343"/>
        <v>0</v>
      </c>
      <c r="J294" s="408"/>
      <c r="K294" s="195">
        <f t="shared" si="344"/>
        <v>0</v>
      </c>
      <c r="L294" s="408"/>
      <c r="M294" s="195">
        <f t="shared" si="345"/>
        <v>0</v>
      </c>
      <c r="N294" s="408"/>
      <c r="O294" s="195">
        <f t="shared" si="346"/>
        <v>0</v>
      </c>
      <c r="P294" s="408"/>
      <c r="Q294" s="195">
        <f t="shared" si="347"/>
        <v>0</v>
      </c>
      <c r="R294" s="408"/>
      <c r="S294" s="195">
        <f t="shared" si="348"/>
        <v>0</v>
      </c>
      <c r="T294" s="408"/>
      <c r="U294" s="195">
        <f t="shared" si="349"/>
        <v>0</v>
      </c>
      <c r="V294" s="408"/>
      <c r="W294" s="195">
        <f t="shared" si="350"/>
        <v>0</v>
      </c>
      <c r="X294" s="408"/>
      <c r="Y294" s="195">
        <f t="shared" si="351"/>
        <v>0</v>
      </c>
      <c r="Z294" s="408"/>
      <c r="AA294" s="195">
        <f t="shared" si="352"/>
        <v>0</v>
      </c>
      <c r="AB294" s="408"/>
      <c r="AC294" s="195">
        <f t="shared" si="353"/>
        <v>0</v>
      </c>
      <c r="AD294" s="408"/>
      <c r="AE294" s="195">
        <f t="shared" si="354"/>
        <v>0</v>
      </c>
      <c r="AF294" s="408"/>
      <c r="AG294" s="195">
        <f t="shared" si="355"/>
        <v>0</v>
      </c>
      <c r="AH294" s="408"/>
      <c r="AI294" s="195">
        <f t="shared" si="356"/>
        <v>0</v>
      </c>
      <c r="AJ294" s="408"/>
      <c r="AK294" s="195">
        <f t="shared" si="357"/>
        <v>0</v>
      </c>
      <c r="AL294" s="408"/>
      <c r="AM294" s="195">
        <f t="shared" si="358"/>
        <v>0</v>
      </c>
      <c r="AN294" s="408"/>
      <c r="AO294" s="195">
        <f t="shared" si="359"/>
        <v>0</v>
      </c>
      <c r="AP294" s="204">
        <f t="shared" si="360"/>
        <v>1</v>
      </c>
    </row>
    <row r="295" spans="1:42" x14ac:dyDescent="0.25">
      <c r="A295" s="205">
        <v>45945</v>
      </c>
      <c r="B295" s="206">
        <f t="shared" ref="B295:B358" si="361">A295</f>
        <v>45945</v>
      </c>
      <c r="C295" s="207">
        <f t="shared" ref="C295:C358" si="362">A295</f>
        <v>45945</v>
      </c>
      <c r="D295" s="271" t="s">
        <v>295</v>
      </c>
      <c r="E295" s="271" t="s">
        <v>423</v>
      </c>
      <c r="F295" s="209" t="str">
        <f>IF(NOT(ISNA(MATCH(A295,VV!$B$14:$B$26,0))),VLOOKUP(A295,VV!$B$14:$U$57,3),"n")</f>
        <v>n</v>
      </c>
      <c r="G295" s="208">
        <f>IF($F295="j",3,IF($F296="j",2,VLOOKUP(D295,VV!$T$41:$U$47,2)))</f>
        <v>1</v>
      </c>
      <c r="H295" s="408"/>
      <c r="I295" s="195">
        <f t="shared" ref="I295:I358" si="363">IF(H295="w",$G295,IF(H295="x",$G295,IF(H295="s",$G295 + 1,IF(H295="b",$G295,0))))</f>
        <v>0</v>
      </c>
      <c r="J295" s="408" t="s">
        <v>309</v>
      </c>
      <c r="K295" s="195">
        <f t="shared" ref="K295:K358" si="364">IF(J295="w",$G295,IF(J295="x",$G295,IF(J295="s",$G295 + 1,IF(J295="b",$G295,0))))</f>
        <v>1</v>
      </c>
      <c r="L295" s="408"/>
      <c r="M295" s="195">
        <f t="shared" ref="M295:M358" si="365">IF(L295="w",$G295,IF(L295="x",$G295,IF(L295="s",$G295 + 1,IF(L295="b",$G295,0))))</f>
        <v>0</v>
      </c>
      <c r="N295" s="408"/>
      <c r="O295" s="195">
        <f t="shared" ref="O295:O358" si="366">IF(N295="w",$G295,IF(N295="x",$G295,IF(N295="s",$G295 + 1,IF(N295="b",$G295,0))))</f>
        <v>0</v>
      </c>
      <c r="P295" s="408"/>
      <c r="Q295" s="195">
        <f t="shared" ref="Q295:Q358" si="367">IF(P295="w",$G295,IF(P295="x",$G295,IF(P295="s",$G295 + 1,IF(P295="b",$G295,0))))</f>
        <v>0</v>
      </c>
      <c r="R295" s="408"/>
      <c r="S295" s="195">
        <f t="shared" ref="S295:S358" si="368">IF(R295="w",$G295,IF(R295="x",$G295,IF(R295="s",$G295 + 1,IF(R295="b",$G295,0))))</f>
        <v>0</v>
      </c>
      <c r="T295" s="408"/>
      <c r="U295" s="195">
        <f t="shared" ref="U295:U358" si="369">IF(T295="w",$G295,IF(T295="x",$G295,IF(T295="s",$G295 + 1,IF(T295="b",$G295,0))))</f>
        <v>0</v>
      </c>
      <c r="V295" s="408"/>
      <c r="W295" s="195">
        <f t="shared" ref="W295:W358" si="370">IF(V295="w",$G295,IF(V295="x",$G295,IF(V295="s",$G295 + 1,IF(V295="b",$G295,0))))</f>
        <v>0</v>
      </c>
      <c r="X295" s="408"/>
      <c r="Y295" s="195">
        <f t="shared" ref="Y295:Y358" si="371">IF(X295="w",$G295,IF(X295="x",$G295,IF(X295="s",$G295 + 1,IF(X295="b",$G295,0))))</f>
        <v>0</v>
      </c>
      <c r="Z295" s="408"/>
      <c r="AA295" s="195">
        <f t="shared" ref="AA295:AA358" si="372">IF(Z295="w",$G295,IF(Z295="x",$G295,IF(Z295="s",$G295 + 1,IF(Z295="b",$G295,0))))</f>
        <v>0</v>
      </c>
      <c r="AB295" s="408"/>
      <c r="AC295" s="195">
        <f t="shared" ref="AC295:AC358" si="373">IF(AB295="w",$G295,IF(AB295="x",$G295,IF(AB295="s",$G295 + 1,IF(AB295="b",$G295,0))))</f>
        <v>0</v>
      </c>
      <c r="AD295" s="408"/>
      <c r="AE295" s="195">
        <f t="shared" ref="AE295:AE358" si="374">IF(AD295="w",$G295,IF(AD295="x",$G295,IF(AD295="s",$G295 + 1,IF(AD295="b",$G295,0))))</f>
        <v>0</v>
      </c>
      <c r="AF295" s="408"/>
      <c r="AG295" s="195">
        <f t="shared" ref="AG295:AG358" si="375">IF(AF295="w",$G295,IF(AF295="x",$G295,IF(AF295="s",$G295 + 1,IF(AF295="b",$G295,0))))</f>
        <v>0</v>
      </c>
      <c r="AH295" s="408"/>
      <c r="AI295" s="195">
        <f t="shared" ref="AI295:AI358" si="376">IF(AH295="w",$G295,IF(AH295="x",$G295,IF(AH295="s",$G295 + 1,IF(AH295="b",$G295,0))))</f>
        <v>0</v>
      </c>
      <c r="AJ295" s="408"/>
      <c r="AK295" s="195">
        <f t="shared" ref="AK295:AK358" si="377">IF(AJ295="w",$G295,IF(AJ295="x",$G295,IF(AJ295="s",$G295 + 1,IF(AJ295="b",$G295,0))))</f>
        <v>0</v>
      </c>
      <c r="AL295" s="408"/>
      <c r="AM295" s="195">
        <f t="shared" ref="AM295:AM358" si="378">IF(AL295="w",$G295,IF(AL295="x",$G295,IF(AL295="s",$G295 + 1,IF(AL295="b",$G295,0))))</f>
        <v>0</v>
      </c>
      <c r="AN295" s="408"/>
      <c r="AO295" s="195">
        <f t="shared" ref="AO295:AO358" si="379">IF(AN295="w",$G295,IF(AN295="x",$G295,IF(AN295="s",$G295 + 1,IF(AN295="b",$G295,0))))</f>
        <v>0</v>
      </c>
      <c r="AP295" s="204">
        <f t="shared" si="360"/>
        <v>0</v>
      </c>
    </row>
    <row r="296" spans="1:42" x14ac:dyDescent="0.25">
      <c r="A296" s="205">
        <v>45946</v>
      </c>
      <c r="B296" s="206">
        <f t="shared" si="361"/>
        <v>45946</v>
      </c>
      <c r="C296" s="207">
        <f t="shared" si="362"/>
        <v>45946</v>
      </c>
      <c r="D296" s="271" t="s">
        <v>296</v>
      </c>
      <c r="E296" s="271" t="s">
        <v>423</v>
      </c>
      <c r="F296" s="209" t="str">
        <f>IF(NOT(ISNA(MATCH(A296,VV!$B$14:$B$26,0))),VLOOKUP(A296,VV!$B$14:$U$57,3),"n")</f>
        <v>n</v>
      </c>
      <c r="G296" s="208">
        <f>IF($F296="j",3,IF($F297="j",2,VLOOKUP(D296,VV!$T$41:$U$47,2)))</f>
        <v>1</v>
      </c>
      <c r="H296" s="408"/>
      <c r="I296" s="195">
        <f t="shared" si="363"/>
        <v>0</v>
      </c>
      <c r="J296" s="408"/>
      <c r="K296" s="195">
        <f t="shared" si="364"/>
        <v>0</v>
      </c>
      <c r="L296" s="408"/>
      <c r="M296" s="195">
        <f t="shared" si="365"/>
        <v>0</v>
      </c>
      <c r="N296" s="408"/>
      <c r="O296" s="195">
        <f t="shared" si="366"/>
        <v>0</v>
      </c>
      <c r="P296" s="408"/>
      <c r="Q296" s="195">
        <f t="shared" si="367"/>
        <v>0</v>
      </c>
      <c r="R296" s="408"/>
      <c r="S296" s="195">
        <f t="shared" si="368"/>
        <v>0</v>
      </c>
      <c r="T296" s="408"/>
      <c r="U296" s="195">
        <f t="shared" si="369"/>
        <v>0</v>
      </c>
      <c r="V296" s="408"/>
      <c r="W296" s="195">
        <f t="shared" si="370"/>
        <v>0</v>
      </c>
      <c r="X296" s="408"/>
      <c r="Y296" s="195">
        <f t="shared" si="371"/>
        <v>0</v>
      </c>
      <c r="Z296" s="408"/>
      <c r="AA296" s="195">
        <f t="shared" si="372"/>
        <v>0</v>
      </c>
      <c r="AB296" s="408"/>
      <c r="AC296" s="195">
        <f t="shared" si="373"/>
        <v>0</v>
      </c>
      <c r="AD296" s="408"/>
      <c r="AE296" s="195">
        <f t="shared" si="374"/>
        <v>0</v>
      </c>
      <c r="AF296" s="408"/>
      <c r="AG296" s="195">
        <f t="shared" si="375"/>
        <v>0</v>
      </c>
      <c r="AH296" s="408"/>
      <c r="AI296" s="195">
        <f t="shared" si="376"/>
        <v>0</v>
      </c>
      <c r="AJ296" s="408"/>
      <c r="AK296" s="195">
        <f t="shared" si="377"/>
        <v>0</v>
      </c>
      <c r="AL296" s="408"/>
      <c r="AM296" s="195">
        <f t="shared" si="378"/>
        <v>0</v>
      </c>
      <c r="AN296" s="408"/>
      <c r="AO296" s="195">
        <f t="shared" si="379"/>
        <v>0</v>
      </c>
      <c r="AP296" s="204">
        <f t="shared" si="360"/>
        <v>1</v>
      </c>
    </row>
    <row r="297" spans="1:42" x14ac:dyDescent="0.25">
      <c r="A297" s="205">
        <v>45947</v>
      </c>
      <c r="B297" s="206">
        <f t="shared" si="361"/>
        <v>45947</v>
      </c>
      <c r="C297" s="207">
        <f t="shared" si="362"/>
        <v>45947</v>
      </c>
      <c r="D297" s="271" t="s">
        <v>297</v>
      </c>
      <c r="E297" s="271" t="s">
        <v>423</v>
      </c>
      <c r="F297" s="209" t="str">
        <f>IF(NOT(ISNA(MATCH(A297,VV!$B$14:$B$26,0))),VLOOKUP(A297,VV!$B$14:$U$57,3),"n")</f>
        <v>n</v>
      </c>
      <c r="G297" s="208">
        <f>IF($F297="j",3,IF($F298="j",2,VLOOKUP(D297,VV!$T$41:$U$47,2)))</f>
        <v>2</v>
      </c>
      <c r="H297" s="408"/>
      <c r="I297" s="195">
        <f t="shared" si="363"/>
        <v>0</v>
      </c>
      <c r="J297" s="408"/>
      <c r="K297" s="195">
        <f t="shared" si="364"/>
        <v>0</v>
      </c>
      <c r="L297" s="408"/>
      <c r="M297" s="195">
        <f t="shared" si="365"/>
        <v>0</v>
      </c>
      <c r="N297" s="408"/>
      <c r="O297" s="195">
        <f t="shared" si="366"/>
        <v>0</v>
      </c>
      <c r="P297" s="408"/>
      <c r="Q297" s="195">
        <f t="shared" si="367"/>
        <v>0</v>
      </c>
      <c r="R297" s="408"/>
      <c r="S297" s="195">
        <f t="shared" si="368"/>
        <v>0</v>
      </c>
      <c r="T297" s="408"/>
      <c r="U297" s="195">
        <f t="shared" si="369"/>
        <v>0</v>
      </c>
      <c r="V297" s="408"/>
      <c r="W297" s="195">
        <f t="shared" si="370"/>
        <v>0</v>
      </c>
      <c r="X297" s="408"/>
      <c r="Y297" s="195">
        <f t="shared" si="371"/>
        <v>0</v>
      </c>
      <c r="Z297" s="408"/>
      <c r="AA297" s="195">
        <f t="shared" si="372"/>
        <v>0</v>
      </c>
      <c r="AB297" s="408"/>
      <c r="AC297" s="195">
        <f t="shared" si="373"/>
        <v>0</v>
      </c>
      <c r="AD297" s="408"/>
      <c r="AE297" s="195">
        <f t="shared" si="374"/>
        <v>0</v>
      </c>
      <c r="AF297" s="408" t="s">
        <v>309</v>
      </c>
      <c r="AG297" s="195">
        <f t="shared" si="375"/>
        <v>2</v>
      </c>
      <c r="AH297" s="408"/>
      <c r="AI297" s="195">
        <f t="shared" si="376"/>
        <v>0</v>
      </c>
      <c r="AJ297" s="408"/>
      <c r="AK297" s="195">
        <f t="shared" si="377"/>
        <v>0</v>
      </c>
      <c r="AL297" s="408"/>
      <c r="AM297" s="195">
        <f t="shared" si="378"/>
        <v>0</v>
      </c>
      <c r="AN297" s="408"/>
      <c r="AO297" s="195">
        <f t="shared" si="379"/>
        <v>0</v>
      </c>
      <c r="AP297" s="204">
        <f t="shared" si="360"/>
        <v>0</v>
      </c>
    </row>
    <row r="298" spans="1:42" x14ac:dyDescent="0.25">
      <c r="A298" s="205">
        <v>45948</v>
      </c>
      <c r="B298" s="206">
        <f t="shared" si="361"/>
        <v>45948</v>
      </c>
      <c r="C298" s="207">
        <f t="shared" si="362"/>
        <v>45948</v>
      </c>
      <c r="D298" s="271" t="s">
        <v>311</v>
      </c>
      <c r="E298" s="271" t="s">
        <v>423</v>
      </c>
      <c r="F298" s="209" t="str">
        <f>IF(NOT(ISNA(MATCH(A298,VV!$B$14:$B$26,0))),VLOOKUP(A298,VV!$B$14:$U$57,3),"n")</f>
        <v>n</v>
      </c>
      <c r="G298" s="208">
        <f>IF($F298="j",3,IF($F299="j",2,VLOOKUP(D298,VV!$T$41:$U$47,2)))</f>
        <v>3</v>
      </c>
      <c r="H298" s="408"/>
      <c r="I298" s="195">
        <f t="shared" si="363"/>
        <v>0</v>
      </c>
      <c r="J298" s="408"/>
      <c r="K298" s="195">
        <f t="shared" si="364"/>
        <v>0</v>
      </c>
      <c r="L298" s="408"/>
      <c r="M298" s="195">
        <f t="shared" si="365"/>
        <v>0</v>
      </c>
      <c r="N298" s="408"/>
      <c r="O298" s="195">
        <f t="shared" si="366"/>
        <v>0</v>
      </c>
      <c r="P298" s="408"/>
      <c r="Q298" s="195">
        <f t="shared" si="367"/>
        <v>0</v>
      </c>
      <c r="R298" s="408"/>
      <c r="S298" s="195">
        <f t="shared" si="368"/>
        <v>0</v>
      </c>
      <c r="T298" s="408"/>
      <c r="U298" s="195">
        <f t="shared" si="369"/>
        <v>0</v>
      </c>
      <c r="V298" s="408"/>
      <c r="W298" s="195">
        <f t="shared" si="370"/>
        <v>0</v>
      </c>
      <c r="X298" s="408"/>
      <c r="Y298" s="195">
        <f t="shared" si="371"/>
        <v>0</v>
      </c>
      <c r="Z298" s="408"/>
      <c r="AA298" s="195">
        <f t="shared" si="372"/>
        <v>0</v>
      </c>
      <c r="AB298" s="408"/>
      <c r="AC298" s="195">
        <f t="shared" si="373"/>
        <v>0</v>
      </c>
      <c r="AD298" s="408"/>
      <c r="AE298" s="195">
        <f t="shared" si="374"/>
        <v>0</v>
      </c>
      <c r="AF298" s="408" t="s">
        <v>309</v>
      </c>
      <c r="AG298" s="195">
        <f t="shared" si="375"/>
        <v>3</v>
      </c>
      <c r="AH298" s="408"/>
      <c r="AI298" s="195">
        <f t="shared" si="376"/>
        <v>0</v>
      </c>
      <c r="AJ298" s="408"/>
      <c r="AK298" s="195">
        <f t="shared" si="377"/>
        <v>0</v>
      </c>
      <c r="AL298" s="408"/>
      <c r="AM298" s="195">
        <f t="shared" si="378"/>
        <v>0</v>
      </c>
      <c r="AN298" s="408"/>
      <c r="AO298" s="195">
        <f t="shared" si="379"/>
        <v>0</v>
      </c>
      <c r="AP298" s="204">
        <f t="shared" si="360"/>
        <v>0</v>
      </c>
    </row>
    <row r="299" spans="1:42" x14ac:dyDescent="0.25">
      <c r="A299" s="205">
        <v>45949</v>
      </c>
      <c r="B299" s="206">
        <f t="shared" si="361"/>
        <v>45949</v>
      </c>
      <c r="C299" s="207">
        <f t="shared" si="362"/>
        <v>45949</v>
      </c>
      <c r="D299" s="271" t="s">
        <v>312</v>
      </c>
      <c r="E299" s="271" t="s">
        <v>423</v>
      </c>
      <c r="F299" s="209" t="str">
        <f>IF(NOT(ISNA(MATCH(A299,VV!$B$14:$B$26,0))),VLOOKUP(A299,VV!$B$14:$U$57,3),"n")</f>
        <v>n</v>
      </c>
      <c r="G299" s="208">
        <f>IF($F299="j",3,IF($F300="j",2,VLOOKUP(D299,VV!$T$41:$U$47,2)))</f>
        <v>2</v>
      </c>
      <c r="H299" s="408"/>
      <c r="I299" s="195">
        <f t="shared" si="363"/>
        <v>0</v>
      </c>
      <c r="J299" s="408"/>
      <c r="K299" s="195">
        <f t="shared" si="364"/>
        <v>0</v>
      </c>
      <c r="L299" s="408"/>
      <c r="M299" s="195">
        <f t="shared" si="365"/>
        <v>0</v>
      </c>
      <c r="N299" s="408"/>
      <c r="O299" s="195">
        <f t="shared" si="366"/>
        <v>0</v>
      </c>
      <c r="P299" s="408"/>
      <c r="Q299" s="195">
        <f t="shared" si="367"/>
        <v>0</v>
      </c>
      <c r="R299" s="408"/>
      <c r="S299" s="195">
        <f t="shared" si="368"/>
        <v>0</v>
      </c>
      <c r="T299" s="408"/>
      <c r="U299" s="195">
        <f t="shared" si="369"/>
        <v>0</v>
      </c>
      <c r="V299" s="408"/>
      <c r="W299" s="195">
        <f t="shared" si="370"/>
        <v>0</v>
      </c>
      <c r="X299" s="408"/>
      <c r="Y299" s="195">
        <f t="shared" si="371"/>
        <v>0</v>
      </c>
      <c r="Z299" s="408"/>
      <c r="AA299" s="195">
        <f t="shared" si="372"/>
        <v>0</v>
      </c>
      <c r="AB299" s="408"/>
      <c r="AC299" s="195">
        <f t="shared" si="373"/>
        <v>0</v>
      </c>
      <c r="AD299" s="408"/>
      <c r="AE299" s="195">
        <f t="shared" si="374"/>
        <v>0</v>
      </c>
      <c r="AF299" s="408" t="s">
        <v>309</v>
      </c>
      <c r="AG299" s="195">
        <f t="shared" si="375"/>
        <v>2</v>
      </c>
      <c r="AH299" s="408"/>
      <c r="AI299" s="195">
        <f t="shared" si="376"/>
        <v>0</v>
      </c>
      <c r="AJ299" s="408"/>
      <c r="AK299" s="195">
        <f t="shared" si="377"/>
        <v>0</v>
      </c>
      <c r="AL299" s="408"/>
      <c r="AM299" s="195">
        <f t="shared" si="378"/>
        <v>0</v>
      </c>
      <c r="AN299" s="408"/>
      <c r="AO299" s="195">
        <f t="shared" si="379"/>
        <v>0</v>
      </c>
      <c r="AP299" s="204">
        <f t="shared" si="360"/>
        <v>0</v>
      </c>
    </row>
    <row r="300" spans="1:42" x14ac:dyDescent="0.25">
      <c r="A300" s="205">
        <v>45950</v>
      </c>
      <c r="B300" s="206">
        <f t="shared" si="361"/>
        <v>45950</v>
      </c>
      <c r="C300" s="207">
        <f t="shared" si="362"/>
        <v>45950</v>
      </c>
      <c r="D300" s="271" t="s">
        <v>293</v>
      </c>
      <c r="E300" s="271" t="s">
        <v>423</v>
      </c>
      <c r="F300" s="209" t="str">
        <f>IF(NOT(ISNA(MATCH(A300,VV!$B$14:$B$26,0))),VLOOKUP(A300,VV!$B$14:$U$57,3),"n")</f>
        <v>n</v>
      </c>
      <c r="G300" s="208">
        <f>IF($F300="j",3,IF($F301="j",2,VLOOKUP(D300,VV!$T$41:$U$47,2)))</f>
        <v>1</v>
      </c>
      <c r="H300" s="408"/>
      <c r="I300" s="195">
        <f t="shared" si="363"/>
        <v>0</v>
      </c>
      <c r="J300" s="408"/>
      <c r="K300" s="195">
        <f t="shared" si="364"/>
        <v>0</v>
      </c>
      <c r="L300" s="408"/>
      <c r="M300" s="195">
        <f t="shared" si="365"/>
        <v>0</v>
      </c>
      <c r="N300" s="408"/>
      <c r="O300" s="195">
        <f t="shared" si="366"/>
        <v>0</v>
      </c>
      <c r="P300" s="408"/>
      <c r="Q300" s="195">
        <f t="shared" si="367"/>
        <v>0</v>
      </c>
      <c r="R300" s="408"/>
      <c r="S300" s="195">
        <f t="shared" si="368"/>
        <v>0</v>
      </c>
      <c r="T300" s="408"/>
      <c r="U300" s="195">
        <f t="shared" si="369"/>
        <v>0</v>
      </c>
      <c r="V300" s="408"/>
      <c r="W300" s="195">
        <f t="shared" si="370"/>
        <v>0</v>
      </c>
      <c r="X300" s="408"/>
      <c r="Y300" s="195">
        <f t="shared" si="371"/>
        <v>0</v>
      </c>
      <c r="Z300" s="408"/>
      <c r="AA300" s="195">
        <f t="shared" si="372"/>
        <v>0</v>
      </c>
      <c r="AB300" s="408"/>
      <c r="AC300" s="195">
        <f t="shared" si="373"/>
        <v>0</v>
      </c>
      <c r="AD300" s="408"/>
      <c r="AE300" s="195">
        <f t="shared" si="374"/>
        <v>0</v>
      </c>
      <c r="AF300" s="408"/>
      <c r="AG300" s="195">
        <f t="shared" si="375"/>
        <v>0</v>
      </c>
      <c r="AH300" s="408"/>
      <c r="AI300" s="195">
        <f t="shared" si="376"/>
        <v>0</v>
      </c>
      <c r="AJ300" s="408"/>
      <c r="AK300" s="195">
        <f t="shared" si="377"/>
        <v>0</v>
      </c>
      <c r="AL300" s="408"/>
      <c r="AM300" s="195">
        <f t="shared" si="378"/>
        <v>0</v>
      </c>
      <c r="AN300" s="408"/>
      <c r="AO300" s="195">
        <f t="shared" si="379"/>
        <v>0</v>
      </c>
      <c r="AP300" s="204">
        <f t="shared" si="360"/>
        <v>1</v>
      </c>
    </row>
    <row r="301" spans="1:42" x14ac:dyDescent="0.25">
      <c r="A301" s="205">
        <v>45951</v>
      </c>
      <c r="B301" s="206">
        <f t="shared" si="361"/>
        <v>45951</v>
      </c>
      <c r="C301" s="207">
        <f t="shared" si="362"/>
        <v>45951</v>
      </c>
      <c r="D301" s="271" t="s">
        <v>294</v>
      </c>
      <c r="E301" s="271" t="s">
        <v>423</v>
      </c>
      <c r="F301" s="209" t="str">
        <f>IF(NOT(ISNA(MATCH(A301,VV!$B$14:$B$26,0))),VLOOKUP(A301,VV!$B$14:$U$57,3),"n")</f>
        <v>n</v>
      </c>
      <c r="G301" s="208">
        <f>IF($F301="j",3,IF($F302="j",2,VLOOKUP(D301,VV!$T$41:$U$47,2)))</f>
        <v>1</v>
      </c>
      <c r="H301" s="408"/>
      <c r="I301" s="195">
        <f t="shared" si="363"/>
        <v>0</v>
      </c>
      <c r="J301" s="408"/>
      <c r="K301" s="195">
        <f t="shared" si="364"/>
        <v>0</v>
      </c>
      <c r="L301" s="408"/>
      <c r="M301" s="195">
        <f t="shared" si="365"/>
        <v>0</v>
      </c>
      <c r="N301" s="408"/>
      <c r="O301" s="195">
        <f t="shared" si="366"/>
        <v>0</v>
      </c>
      <c r="P301" s="408"/>
      <c r="Q301" s="195">
        <f t="shared" si="367"/>
        <v>0</v>
      </c>
      <c r="R301" s="408"/>
      <c r="S301" s="195">
        <f t="shared" si="368"/>
        <v>0</v>
      </c>
      <c r="T301" s="408"/>
      <c r="U301" s="195">
        <f t="shared" si="369"/>
        <v>0</v>
      </c>
      <c r="V301" s="408"/>
      <c r="W301" s="195">
        <f t="shared" si="370"/>
        <v>0</v>
      </c>
      <c r="X301" s="408"/>
      <c r="Y301" s="195">
        <f t="shared" si="371"/>
        <v>0</v>
      </c>
      <c r="Z301" s="408"/>
      <c r="AA301" s="195">
        <f t="shared" si="372"/>
        <v>0</v>
      </c>
      <c r="AB301" s="408"/>
      <c r="AC301" s="195">
        <f t="shared" si="373"/>
        <v>0</v>
      </c>
      <c r="AD301" s="408"/>
      <c r="AE301" s="195">
        <f t="shared" si="374"/>
        <v>0</v>
      </c>
      <c r="AF301" s="408"/>
      <c r="AG301" s="195">
        <f t="shared" si="375"/>
        <v>0</v>
      </c>
      <c r="AH301" s="408"/>
      <c r="AI301" s="195">
        <f t="shared" si="376"/>
        <v>0</v>
      </c>
      <c r="AJ301" s="408"/>
      <c r="AK301" s="195">
        <f t="shared" si="377"/>
        <v>0</v>
      </c>
      <c r="AL301" s="408"/>
      <c r="AM301" s="195">
        <f t="shared" si="378"/>
        <v>0</v>
      </c>
      <c r="AN301" s="408"/>
      <c r="AO301" s="195">
        <f t="shared" si="379"/>
        <v>0</v>
      </c>
      <c r="AP301" s="204">
        <f t="shared" si="360"/>
        <v>1</v>
      </c>
    </row>
    <row r="302" spans="1:42" x14ac:dyDescent="0.25">
      <c r="A302" s="205">
        <v>45952</v>
      </c>
      <c r="B302" s="206">
        <f t="shared" si="361"/>
        <v>45952</v>
      </c>
      <c r="C302" s="207">
        <f t="shared" si="362"/>
        <v>45952</v>
      </c>
      <c r="D302" s="271" t="s">
        <v>295</v>
      </c>
      <c r="E302" s="271" t="s">
        <v>423</v>
      </c>
      <c r="F302" s="209" t="str">
        <f>IF(NOT(ISNA(MATCH(A302,VV!$B$14:$B$26,0))),VLOOKUP(A302,VV!$B$14:$U$57,3),"n")</f>
        <v>n</v>
      </c>
      <c r="G302" s="208">
        <f>IF($F302="j",3,IF($F303="j",2,VLOOKUP(D302,VV!$T$41:$U$47,2)))</f>
        <v>1</v>
      </c>
      <c r="H302" s="408"/>
      <c r="I302" s="195">
        <f t="shared" si="363"/>
        <v>0</v>
      </c>
      <c r="J302" s="408"/>
      <c r="K302" s="195">
        <f t="shared" si="364"/>
        <v>0</v>
      </c>
      <c r="L302" s="408"/>
      <c r="M302" s="195">
        <f t="shared" si="365"/>
        <v>0</v>
      </c>
      <c r="N302" s="408"/>
      <c r="O302" s="195">
        <f t="shared" si="366"/>
        <v>0</v>
      </c>
      <c r="P302" s="408"/>
      <c r="Q302" s="195">
        <f t="shared" si="367"/>
        <v>0</v>
      </c>
      <c r="R302" s="408"/>
      <c r="S302" s="195">
        <f t="shared" si="368"/>
        <v>0</v>
      </c>
      <c r="T302" s="408"/>
      <c r="U302" s="195">
        <f t="shared" si="369"/>
        <v>0</v>
      </c>
      <c r="V302" s="408"/>
      <c r="W302" s="195">
        <f t="shared" si="370"/>
        <v>0</v>
      </c>
      <c r="X302" s="408"/>
      <c r="Y302" s="195">
        <f t="shared" si="371"/>
        <v>0</v>
      </c>
      <c r="Z302" s="408"/>
      <c r="AA302" s="195">
        <f t="shared" si="372"/>
        <v>0</v>
      </c>
      <c r="AB302" s="408"/>
      <c r="AC302" s="195">
        <f t="shared" si="373"/>
        <v>0</v>
      </c>
      <c r="AD302" s="408"/>
      <c r="AE302" s="195">
        <f t="shared" si="374"/>
        <v>0</v>
      </c>
      <c r="AF302" s="408"/>
      <c r="AG302" s="195">
        <f t="shared" si="375"/>
        <v>0</v>
      </c>
      <c r="AH302" s="408"/>
      <c r="AI302" s="195">
        <f t="shared" si="376"/>
        <v>0</v>
      </c>
      <c r="AJ302" s="408"/>
      <c r="AK302" s="195">
        <f t="shared" si="377"/>
        <v>0</v>
      </c>
      <c r="AL302" s="408"/>
      <c r="AM302" s="195">
        <f t="shared" si="378"/>
        <v>0</v>
      </c>
      <c r="AN302" s="408"/>
      <c r="AO302" s="195">
        <f t="shared" si="379"/>
        <v>0</v>
      </c>
      <c r="AP302" s="204">
        <f t="shared" si="360"/>
        <v>1</v>
      </c>
    </row>
    <row r="303" spans="1:42" x14ac:dyDescent="0.25">
      <c r="A303" s="205">
        <v>45953</v>
      </c>
      <c r="B303" s="206">
        <f t="shared" si="361"/>
        <v>45953</v>
      </c>
      <c r="C303" s="207">
        <f t="shared" si="362"/>
        <v>45953</v>
      </c>
      <c r="D303" s="271" t="s">
        <v>296</v>
      </c>
      <c r="E303" s="271" t="s">
        <v>423</v>
      </c>
      <c r="F303" s="209" t="str">
        <f>IF(NOT(ISNA(MATCH(A303,VV!$B$14:$B$26,0))),VLOOKUP(A303,VV!$B$14:$U$57,3),"n")</f>
        <v>n</v>
      </c>
      <c r="G303" s="208">
        <f>IF($F303="j",3,IF($F304="j",2,VLOOKUP(D303,VV!$T$41:$U$47,2)))</f>
        <v>1</v>
      </c>
      <c r="H303" s="408"/>
      <c r="I303" s="195">
        <f t="shared" si="363"/>
        <v>0</v>
      </c>
      <c r="J303" s="408"/>
      <c r="K303" s="195">
        <f t="shared" si="364"/>
        <v>0</v>
      </c>
      <c r="L303" s="408"/>
      <c r="M303" s="195">
        <f t="shared" si="365"/>
        <v>0</v>
      </c>
      <c r="N303" s="408"/>
      <c r="O303" s="195">
        <f t="shared" si="366"/>
        <v>0</v>
      </c>
      <c r="P303" s="408"/>
      <c r="Q303" s="195">
        <f t="shared" si="367"/>
        <v>0</v>
      </c>
      <c r="R303" s="408"/>
      <c r="S303" s="195">
        <f t="shared" si="368"/>
        <v>0</v>
      </c>
      <c r="T303" s="408"/>
      <c r="U303" s="195">
        <f t="shared" si="369"/>
        <v>0</v>
      </c>
      <c r="V303" s="408"/>
      <c r="W303" s="195">
        <f t="shared" si="370"/>
        <v>0</v>
      </c>
      <c r="X303" s="408"/>
      <c r="Y303" s="195">
        <f t="shared" si="371"/>
        <v>0</v>
      </c>
      <c r="Z303" s="408"/>
      <c r="AA303" s="195">
        <f t="shared" si="372"/>
        <v>0</v>
      </c>
      <c r="AB303" s="408"/>
      <c r="AC303" s="195">
        <f t="shared" si="373"/>
        <v>0</v>
      </c>
      <c r="AD303" s="408"/>
      <c r="AE303" s="195">
        <f t="shared" si="374"/>
        <v>0</v>
      </c>
      <c r="AF303" s="408"/>
      <c r="AG303" s="195">
        <f t="shared" si="375"/>
        <v>0</v>
      </c>
      <c r="AH303" s="408"/>
      <c r="AI303" s="195">
        <f t="shared" si="376"/>
        <v>0</v>
      </c>
      <c r="AJ303" s="408"/>
      <c r="AK303" s="195">
        <f t="shared" si="377"/>
        <v>0</v>
      </c>
      <c r="AL303" s="408"/>
      <c r="AM303" s="195">
        <f t="shared" si="378"/>
        <v>0</v>
      </c>
      <c r="AN303" s="408"/>
      <c r="AO303" s="195">
        <f t="shared" si="379"/>
        <v>0</v>
      </c>
      <c r="AP303" s="204">
        <f t="shared" si="360"/>
        <v>1</v>
      </c>
    </row>
    <row r="304" spans="1:42" x14ac:dyDescent="0.25">
      <c r="A304" s="205">
        <v>45954</v>
      </c>
      <c r="B304" s="206">
        <f t="shared" si="361"/>
        <v>45954</v>
      </c>
      <c r="C304" s="207">
        <f t="shared" si="362"/>
        <v>45954</v>
      </c>
      <c r="D304" s="271" t="s">
        <v>297</v>
      </c>
      <c r="E304" s="271" t="s">
        <v>423</v>
      </c>
      <c r="F304" s="209" t="str">
        <f>IF(NOT(ISNA(MATCH(A304,VV!$B$14:$B$26,0))),VLOOKUP(A304,VV!$B$14:$U$57,3),"n")</f>
        <v>n</v>
      </c>
      <c r="G304" s="208">
        <f>IF($F304="j",3,IF($F305="j",2,VLOOKUP(D304,VV!$T$41:$U$47,2)))</f>
        <v>2</v>
      </c>
      <c r="H304" s="408"/>
      <c r="I304" s="195">
        <f t="shared" si="363"/>
        <v>0</v>
      </c>
      <c r="J304" s="408"/>
      <c r="K304" s="195">
        <f t="shared" si="364"/>
        <v>0</v>
      </c>
      <c r="L304" s="408"/>
      <c r="M304" s="195">
        <f t="shared" si="365"/>
        <v>0</v>
      </c>
      <c r="N304" s="408"/>
      <c r="O304" s="195">
        <f t="shared" si="366"/>
        <v>0</v>
      </c>
      <c r="P304" s="408"/>
      <c r="Q304" s="195">
        <f t="shared" si="367"/>
        <v>0</v>
      </c>
      <c r="R304" s="408"/>
      <c r="S304" s="195">
        <f t="shared" si="368"/>
        <v>0</v>
      </c>
      <c r="T304" s="408"/>
      <c r="U304" s="195">
        <f t="shared" si="369"/>
        <v>0</v>
      </c>
      <c r="V304" s="408"/>
      <c r="W304" s="195">
        <f t="shared" si="370"/>
        <v>0</v>
      </c>
      <c r="X304" s="408"/>
      <c r="Y304" s="195">
        <f t="shared" si="371"/>
        <v>0</v>
      </c>
      <c r="Z304" s="408"/>
      <c r="AA304" s="195">
        <f t="shared" si="372"/>
        <v>0</v>
      </c>
      <c r="AB304" s="408"/>
      <c r="AC304" s="195">
        <f t="shared" si="373"/>
        <v>0</v>
      </c>
      <c r="AD304" s="408"/>
      <c r="AE304" s="195">
        <f t="shared" si="374"/>
        <v>0</v>
      </c>
      <c r="AF304" s="408" t="s">
        <v>309</v>
      </c>
      <c r="AG304" s="195">
        <f t="shared" si="375"/>
        <v>2</v>
      </c>
      <c r="AH304" s="408"/>
      <c r="AI304" s="195">
        <f t="shared" si="376"/>
        <v>0</v>
      </c>
      <c r="AJ304" s="408"/>
      <c r="AK304" s="195">
        <f t="shared" si="377"/>
        <v>0</v>
      </c>
      <c r="AL304" s="408"/>
      <c r="AM304" s="195">
        <f t="shared" si="378"/>
        <v>0</v>
      </c>
      <c r="AN304" s="408"/>
      <c r="AO304" s="195">
        <f t="shared" si="379"/>
        <v>0</v>
      </c>
      <c r="AP304" s="204">
        <f t="shared" si="360"/>
        <v>0</v>
      </c>
    </row>
    <row r="305" spans="1:42" x14ac:dyDescent="0.25">
      <c r="A305" s="205">
        <v>45955</v>
      </c>
      <c r="B305" s="206">
        <f t="shared" si="361"/>
        <v>45955</v>
      </c>
      <c r="C305" s="207">
        <f t="shared" si="362"/>
        <v>45955</v>
      </c>
      <c r="D305" s="271" t="s">
        <v>311</v>
      </c>
      <c r="E305" s="271" t="s">
        <v>423</v>
      </c>
      <c r="F305" s="209" t="str">
        <f>IF(NOT(ISNA(MATCH(A305,VV!$B$14:$B$26,0))),VLOOKUP(A305,VV!$B$14:$U$57,3),"n")</f>
        <v>n</v>
      </c>
      <c r="G305" s="208">
        <f>IF($F305="j",3,IF($F306="j",2,VLOOKUP(D305,VV!$T$41:$U$47,2)))</f>
        <v>3</v>
      </c>
      <c r="H305" s="408"/>
      <c r="I305" s="195">
        <f t="shared" si="363"/>
        <v>0</v>
      </c>
      <c r="J305" s="408"/>
      <c r="K305" s="195">
        <f t="shared" si="364"/>
        <v>0</v>
      </c>
      <c r="L305" s="408"/>
      <c r="M305" s="195">
        <f t="shared" si="365"/>
        <v>0</v>
      </c>
      <c r="N305" s="408"/>
      <c r="O305" s="195">
        <f t="shared" si="366"/>
        <v>0</v>
      </c>
      <c r="P305" s="408"/>
      <c r="Q305" s="195">
        <f t="shared" si="367"/>
        <v>0</v>
      </c>
      <c r="R305" s="408"/>
      <c r="S305" s="195">
        <f t="shared" si="368"/>
        <v>0</v>
      </c>
      <c r="T305" s="408"/>
      <c r="U305" s="195">
        <f t="shared" si="369"/>
        <v>0</v>
      </c>
      <c r="V305" s="408"/>
      <c r="W305" s="195">
        <f t="shared" si="370"/>
        <v>0</v>
      </c>
      <c r="X305" s="408"/>
      <c r="Y305" s="195">
        <f t="shared" si="371"/>
        <v>0</v>
      </c>
      <c r="Z305" s="408"/>
      <c r="AA305" s="195">
        <f t="shared" si="372"/>
        <v>0</v>
      </c>
      <c r="AB305" s="408"/>
      <c r="AC305" s="195">
        <f t="shared" si="373"/>
        <v>0</v>
      </c>
      <c r="AD305" s="408"/>
      <c r="AE305" s="195">
        <f t="shared" si="374"/>
        <v>0</v>
      </c>
      <c r="AF305" s="408" t="s">
        <v>309</v>
      </c>
      <c r="AG305" s="195">
        <f t="shared" si="375"/>
        <v>3</v>
      </c>
      <c r="AH305" s="408"/>
      <c r="AI305" s="195">
        <f t="shared" si="376"/>
        <v>0</v>
      </c>
      <c r="AJ305" s="408"/>
      <c r="AK305" s="195">
        <f t="shared" si="377"/>
        <v>0</v>
      </c>
      <c r="AL305" s="408"/>
      <c r="AM305" s="195">
        <f t="shared" si="378"/>
        <v>0</v>
      </c>
      <c r="AN305" s="408"/>
      <c r="AO305" s="195">
        <f t="shared" si="379"/>
        <v>0</v>
      </c>
      <c r="AP305" s="204">
        <f t="shared" si="360"/>
        <v>0</v>
      </c>
    </row>
    <row r="306" spans="1:42" x14ac:dyDescent="0.25">
      <c r="A306" s="205">
        <v>45956</v>
      </c>
      <c r="B306" s="206">
        <f t="shared" si="361"/>
        <v>45956</v>
      </c>
      <c r="C306" s="207">
        <f t="shared" si="362"/>
        <v>45956</v>
      </c>
      <c r="D306" s="271" t="s">
        <v>312</v>
      </c>
      <c r="E306" s="271" t="s">
        <v>423</v>
      </c>
      <c r="F306" s="209" t="str">
        <f>IF(NOT(ISNA(MATCH(A306,VV!$B$14:$B$26,0))),VLOOKUP(A306,VV!$B$14:$U$57,3),"n")</f>
        <v>n</v>
      </c>
      <c r="G306" s="208">
        <f>IF($F306="j",3,IF($F307="j",2,VLOOKUP(D306,VV!$T$41:$U$47,2)))</f>
        <v>2</v>
      </c>
      <c r="H306" s="408"/>
      <c r="I306" s="195">
        <f t="shared" si="363"/>
        <v>0</v>
      </c>
      <c r="J306" s="408"/>
      <c r="K306" s="195">
        <f t="shared" si="364"/>
        <v>0</v>
      </c>
      <c r="L306" s="408"/>
      <c r="M306" s="195">
        <f t="shared" si="365"/>
        <v>0</v>
      </c>
      <c r="N306" s="408"/>
      <c r="O306" s="195">
        <f t="shared" si="366"/>
        <v>0</v>
      </c>
      <c r="P306" s="408"/>
      <c r="Q306" s="195">
        <f t="shared" si="367"/>
        <v>0</v>
      </c>
      <c r="R306" s="408"/>
      <c r="S306" s="195">
        <f t="shared" si="368"/>
        <v>0</v>
      </c>
      <c r="T306" s="408"/>
      <c r="U306" s="195">
        <f t="shared" si="369"/>
        <v>0</v>
      </c>
      <c r="V306" s="408"/>
      <c r="W306" s="195">
        <f t="shared" si="370"/>
        <v>0</v>
      </c>
      <c r="X306" s="408"/>
      <c r="Y306" s="195">
        <f t="shared" si="371"/>
        <v>0</v>
      </c>
      <c r="Z306" s="408"/>
      <c r="AA306" s="195">
        <f t="shared" si="372"/>
        <v>0</v>
      </c>
      <c r="AB306" s="408"/>
      <c r="AC306" s="195">
        <f t="shared" si="373"/>
        <v>0</v>
      </c>
      <c r="AD306" s="408"/>
      <c r="AE306" s="195">
        <f t="shared" si="374"/>
        <v>0</v>
      </c>
      <c r="AF306" s="408" t="s">
        <v>309</v>
      </c>
      <c r="AG306" s="195">
        <f t="shared" si="375"/>
        <v>2</v>
      </c>
      <c r="AH306" s="408"/>
      <c r="AI306" s="195">
        <f t="shared" si="376"/>
        <v>0</v>
      </c>
      <c r="AJ306" s="408"/>
      <c r="AK306" s="195">
        <f t="shared" si="377"/>
        <v>0</v>
      </c>
      <c r="AL306" s="408"/>
      <c r="AM306" s="195">
        <f t="shared" si="378"/>
        <v>0</v>
      </c>
      <c r="AN306" s="408"/>
      <c r="AO306" s="195">
        <f t="shared" si="379"/>
        <v>0</v>
      </c>
      <c r="AP306" s="204">
        <f t="shared" si="360"/>
        <v>0</v>
      </c>
    </row>
    <row r="307" spans="1:42" x14ac:dyDescent="0.25">
      <c r="A307" s="205">
        <v>45957</v>
      </c>
      <c r="B307" s="206">
        <f t="shared" si="361"/>
        <v>45957</v>
      </c>
      <c r="C307" s="207">
        <f t="shared" si="362"/>
        <v>45957</v>
      </c>
      <c r="D307" s="271" t="s">
        <v>293</v>
      </c>
      <c r="E307" s="271" t="s">
        <v>423</v>
      </c>
      <c r="F307" s="209" t="str">
        <f>IF(NOT(ISNA(MATCH(A307,VV!$B$14:$B$26,0))),VLOOKUP(A307,VV!$B$14:$U$57,3),"n")</f>
        <v>n</v>
      </c>
      <c r="G307" s="208">
        <f>IF($F307="j",3,IF($F308="j",2,VLOOKUP(D307,VV!$T$41:$U$47,2)))</f>
        <v>1</v>
      </c>
      <c r="H307" s="408"/>
      <c r="I307" s="195">
        <f t="shared" si="363"/>
        <v>0</v>
      </c>
      <c r="J307" s="408"/>
      <c r="K307" s="195">
        <f t="shared" si="364"/>
        <v>0</v>
      </c>
      <c r="L307" s="408"/>
      <c r="M307" s="195">
        <f t="shared" si="365"/>
        <v>0</v>
      </c>
      <c r="N307" s="408"/>
      <c r="O307" s="195">
        <f t="shared" si="366"/>
        <v>0</v>
      </c>
      <c r="P307" s="408"/>
      <c r="Q307" s="195">
        <f t="shared" si="367"/>
        <v>0</v>
      </c>
      <c r="R307" s="408"/>
      <c r="S307" s="195">
        <f t="shared" si="368"/>
        <v>0</v>
      </c>
      <c r="T307" s="408"/>
      <c r="U307" s="195">
        <f t="shared" si="369"/>
        <v>0</v>
      </c>
      <c r="V307" s="408"/>
      <c r="W307" s="195">
        <f t="shared" si="370"/>
        <v>0</v>
      </c>
      <c r="X307" s="408"/>
      <c r="Y307" s="195">
        <f t="shared" si="371"/>
        <v>0</v>
      </c>
      <c r="Z307" s="408"/>
      <c r="AA307" s="195">
        <f t="shared" si="372"/>
        <v>0</v>
      </c>
      <c r="AB307" s="408"/>
      <c r="AC307" s="195">
        <f t="shared" si="373"/>
        <v>0</v>
      </c>
      <c r="AD307" s="408"/>
      <c r="AE307" s="195">
        <f t="shared" si="374"/>
        <v>0</v>
      </c>
      <c r="AF307" s="408"/>
      <c r="AG307" s="195">
        <f t="shared" si="375"/>
        <v>0</v>
      </c>
      <c r="AH307" s="408"/>
      <c r="AI307" s="195">
        <f t="shared" si="376"/>
        <v>0</v>
      </c>
      <c r="AJ307" s="408"/>
      <c r="AK307" s="195">
        <f t="shared" si="377"/>
        <v>0</v>
      </c>
      <c r="AL307" s="408"/>
      <c r="AM307" s="195">
        <f t="shared" si="378"/>
        <v>0</v>
      </c>
      <c r="AN307" s="408"/>
      <c r="AO307" s="195">
        <f t="shared" si="379"/>
        <v>0</v>
      </c>
      <c r="AP307" s="204">
        <f t="shared" si="360"/>
        <v>1</v>
      </c>
    </row>
    <row r="308" spans="1:42" x14ac:dyDescent="0.25">
      <c r="A308" s="205">
        <v>45958</v>
      </c>
      <c r="B308" s="206">
        <f t="shared" si="361"/>
        <v>45958</v>
      </c>
      <c r="C308" s="207">
        <f t="shared" si="362"/>
        <v>45958</v>
      </c>
      <c r="D308" s="271" t="s">
        <v>294</v>
      </c>
      <c r="E308" s="271" t="s">
        <v>423</v>
      </c>
      <c r="F308" s="209" t="str">
        <f>IF(NOT(ISNA(MATCH(A308,VV!$B$14:$B$26,0))),VLOOKUP(A308,VV!$B$14:$U$57,3),"n")</f>
        <v>n</v>
      </c>
      <c r="G308" s="208">
        <f>IF($F308="j",3,IF($F309="j",2,VLOOKUP(D308,VV!$T$41:$U$47,2)))</f>
        <v>1</v>
      </c>
      <c r="H308" s="408"/>
      <c r="I308" s="195">
        <f t="shared" si="363"/>
        <v>0</v>
      </c>
      <c r="J308" s="408" t="s">
        <v>764</v>
      </c>
      <c r="K308" s="195">
        <f t="shared" si="364"/>
        <v>0</v>
      </c>
      <c r="L308" s="408"/>
      <c r="M308" s="195">
        <f t="shared" si="365"/>
        <v>0</v>
      </c>
      <c r="N308" s="408"/>
      <c r="O308" s="195">
        <f t="shared" si="366"/>
        <v>0</v>
      </c>
      <c r="P308" s="408"/>
      <c r="Q308" s="195">
        <f t="shared" si="367"/>
        <v>0</v>
      </c>
      <c r="R308" s="408"/>
      <c r="S308" s="195">
        <f t="shared" si="368"/>
        <v>0</v>
      </c>
      <c r="T308" s="408" t="s">
        <v>764</v>
      </c>
      <c r="U308" s="195">
        <f t="shared" si="369"/>
        <v>0</v>
      </c>
      <c r="V308" s="408"/>
      <c r="W308" s="195">
        <f t="shared" si="370"/>
        <v>0</v>
      </c>
      <c r="X308" s="408"/>
      <c r="Y308" s="195">
        <f t="shared" si="371"/>
        <v>0</v>
      </c>
      <c r="Z308" s="408"/>
      <c r="AA308" s="195">
        <f t="shared" si="372"/>
        <v>0</v>
      </c>
      <c r="AB308" s="408"/>
      <c r="AC308" s="195">
        <f t="shared" si="373"/>
        <v>0</v>
      </c>
      <c r="AD308" s="408"/>
      <c r="AE308" s="195">
        <f t="shared" si="374"/>
        <v>0</v>
      </c>
      <c r="AF308" s="408"/>
      <c r="AG308" s="195">
        <f t="shared" si="375"/>
        <v>0</v>
      </c>
      <c r="AH308" s="408"/>
      <c r="AI308" s="195">
        <f t="shared" si="376"/>
        <v>0</v>
      </c>
      <c r="AJ308" s="408"/>
      <c r="AK308" s="195">
        <f t="shared" si="377"/>
        <v>0</v>
      </c>
      <c r="AL308" s="408"/>
      <c r="AM308" s="195">
        <f t="shared" si="378"/>
        <v>0</v>
      </c>
      <c r="AN308" s="408"/>
      <c r="AO308" s="195">
        <f t="shared" si="379"/>
        <v>0</v>
      </c>
      <c r="AP308" s="204">
        <f t="shared" si="360"/>
        <v>1</v>
      </c>
    </row>
    <row r="309" spans="1:42" x14ac:dyDescent="0.25">
      <c r="A309" s="205">
        <v>45959</v>
      </c>
      <c r="B309" s="206">
        <f t="shared" si="361"/>
        <v>45959</v>
      </c>
      <c r="C309" s="207">
        <f t="shared" si="362"/>
        <v>45959</v>
      </c>
      <c r="D309" s="271" t="s">
        <v>295</v>
      </c>
      <c r="E309" s="271" t="s">
        <v>423</v>
      </c>
      <c r="F309" s="209" t="str">
        <f>IF(NOT(ISNA(MATCH(A309,VV!$B$14:$B$26,0))),VLOOKUP(A309,VV!$B$14:$U$57,3),"n")</f>
        <v>n</v>
      </c>
      <c r="G309" s="208">
        <f>IF($F309="j",3,IF($F310="j",2,VLOOKUP(D309,VV!$T$41:$U$47,2)))</f>
        <v>1</v>
      </c>
      <c r="H309" s="408"/>
      <c r="I309" s="195">
        <f t="shared" si="363"/>
        <v>0</v>
      </c>
      <c r="J309" s="408" t="s">
        <v>764</v>
      </c>
      <c r="K309" s="195">
        <f t="shared" si="364"/>
        <v>0</v>
      </c>
      <c r="L309" s="408"/>
      <c r="M309" s="195">
        <f t="shared" si="365"/>
        <v>0</v>
      </c>
      <c r="N309" s="408"/>
      <c r="O309" s="195">
        <f t="shared" si="366"/>
        <v>0</v>
      </c>
      <c r="P309" s="408"/>
      <c r="Q309" s="195">
        <f t="shared" si="367"/>
        <v>0</v>
      </c>
      <c r="R309" s="408"/>
      <c r="S309" s="195">
        <f t="shared" si="368"/>
        <v>0</v>
      </c>
      <c r="T309" s="408" t="s">
        <v>764</v>
      </c>
      <c r="U309" s="195">
        <f t="shared" si="369"/>
        <v>0</v>
      </c>
      <c r="V309" s="408"/>
      <c r="W309" s="195">
        <f t="shared" si="370"/>
        <v>0</v>
      </c>
      <c r="X309" s="408"/>
      <c r="Y309" s="195">
        <f t="shared" si="371"/>
        <v>0</v>
      </c>
      <c r="Z309" s="408"/>
      <c r="AA309" s="195">
        <f t="shared" si="372"/>
        <v>0</v>
      </c>
      <c r="AB309" s="408"/>
      <c r="AC309" s="195">
        <f t="shared" si="373"/>
        <v>0</v>
      </c>
      <c r="AD309" s="408"/>
      <c r="AE309" s="195">
        <f t="shared" si="374"/>
        <v>0</v>
      </c>
      <c r="AF309" s="408"/>
      <c r="AG309" s="195">
        <f t="shared" si="375"/>
        <v>0</v>
      </c>
      <c r="AH309" s="408"/>
      <c r="AI309" s="195">
        <f t="shared" si="376"/>
        <v>0</v>
      </c>
      <c r="AJ309" s="408"/>
      <c r="AK309" s="195">
        <f t="shared" si="377"/>
        <v>0</v>
      </c>
      <c r="AL309" s="408"/>
      <c r="AM309" s="195">
        <f t="shared" si="378"/>
        <v>0</v>
      </c>
      <c r="AN309" s="408"/>
      <c r="AO309" s="195">
        <f t="shared" si="379"/>
        <v>0</v>
      </c>
      <c r="AP309" s="204">
        <f t="shared" si="360"/>
        <v>1</v>
      </c>
    </row>
    <row r="310" spans="1:42" x14ac:dyDescent="0.25">
      <c r="A310" s="205">
        <v>45960</v>
      </c>
      <c r="B310" s="206">
        <f t="shared" si="361"/>
        <v>45960</v>
      </c>
      <c r="C310" s="207">
        <f t="shared" si="362"/>
        <v>45960</v>
      </c>
      <c r="D310" s="271" t="s">
        <v>296</v>
      </c>
      <c r="E310" s="271" t="s">
        <v>423</v>
      </c>
      <c r="F310" s="209" t="str">
        <f>IF(NOT(ISNA(MATCH(A310,VV!$B$14:$B$26,0))),VLOOKUP(A310,VV!$B$14:$U$57,3),"n")</f>
        <v>n</v>
      </c>
      <c r="G310" s="208">
        <f>IF($F310="j",3,IF($F311="j",2,VLOOKUP(D310,VV!$T$41:$U$47,2)))</f>
        <v>1</v>
      </c>
      <c r="H310" s="408"/>
      <c r="I310" s="195">
        <f t="shared" si="363"/>
        <v>0</v>
      </c>
      <c r="J310" s="408"/>
      <c r="K310" s="195">
        <f t="shared" si="364"/>
        <v>0</v>
      </c>
      <c r="L310" s="408"/>
      <c r="M310" s="195">
        <f t="shared" si="365"/>
        <v>0</v>
      </c>
      <c r="N310" s="408"/>
      <c r="O310" s="195">
        <f t="shared" si="366"/>
        <v>0</v>
      </c>
      <c r="P310" s="408"/>
      <c r="Q310" s="195">
        <f t="shared" si="367"/>
        <v>0</v>
      </c>
      <c r="R310" s="408"/>
      <c r="S310" s="195">
        <f t="shared" si="368"/>
        <v>0</v>
      </c>
      <c r="T310" s="408" t="s">
        <v>764</v>
      </c>
      <c r="U310" s="195">
        <f t="shared" si="369"/>
        <v>0</v>
      </c>
      <c r="V310" s="408"/>
      <c r="W310" s="195">
        <f t="shared" si="370"/>
        <v>0</v>
      </c>
      <c r="X310" s="408"/>
      <c r="Y310" s="195">
        <f t="shared" si="371"/>
        <v>0</v>
      </c>
      <c r="Z310" s="408"/>
      <c r="AA310" s="195">
        <f t="shared" si="372"/>
        <v>0</v>
      </c>
      <c r="AB310" s="408"/>
      <c r="AC310" s="195">
        <f t="shared" si="373"/>
        <v>0</v>
      </c>
      <c r="AD310" s="408"/>
      <c r="AE310" s="195">
        <f t="shared" si="374"/>
        <v>0</v>
      </c>
      <c r="AF310" s="408"/>
      <c r="AG310" s="195">
        <f t="shared" si="375"/>
        <v>0</v>
      </c>
      <c r="AH310" s="408"/>
      <c r="AI310" s="195">
        <f t="shared" si="376"/>
        <v>0</v>
      </c>
      <c r="AJ310" s="408"/>
      <c r="AK310" s="195">
        <f t="shared" si="377"/>
        <v>0</v>
      </c>
      <c r="AL310" s="408"/>
      <c r="AM310" s="195">
        <f t="shared" si="378"/>
        <v>0</v>
      </c>
      <c r="AN310" s="408"/>
      <c r="AO310" s="195">
        <f t="shared" si="379"/>
        <v>0</v>
      </c>
      <c r="AP310" s="204">
        <f t="shared" si="360"/>
        <v>1</v>
      </c>
    </row>
    <row r="311" spans="1:42" x14ac:dyDescent="0.25">
      <c r="A311" s="205">
        <v>45961</v>
      </c>
      <c r="B311" s="206">
        <f t="shared" si="361"/>
        <v>45961</v>
      </c>
      <c r="C311" s="207">
        <f t="shared" si="362"/>
        <v>45961</v>
      </c>
      <c r="D311" s="271" t="s">
        <v>297</v>
      </c>
      <c r="E311" s="271" t="s">
        <v>423</v>
      </c>
      <c r="F311" s="209" t="str">
        <f>IF(NOT(ISNA(MATCH(A311,VV!$B$14:$B$26,0))),VLOOKUP(A311,VV!$B$14:$U$57,3),"n")</f>
        <v>n</v>
      </c>
      <c r="G311" s="208">
        <f>IF($F311="j",3,IF($F312="j",2,VLOOKUP(D311,VV!$T$41:$U$47,2)))</f>
        <v>2</v>
      </c>
      <c r="H311" s="408"/>
      <c r="I311" s="195">
        <f t="shared" si="363"/>
        <v>0</v>
      </c>
      <c r="J311" s="408"/>
      <c r="K311" s="195">
        <f t="shared" si="364"/>
        <v>0</v>
      </c>
      <c r="L311" s="408"/>
      <c r="M311" s="195">
        <f t="shared" si="365"/>
        <v>0</v>
      </c>
      <c r="N311" s="408"/>
      <c r="O311" s="195">
        <f t="shared" si="366"/>
        <v>0</v>
      </c>
      <c r="P311" s="408"/>
      <c r="Q311" s="195">
        <f t="shared" si="367"/>
        <v>0</v>
      </c>
      <c r="R311" s="408"/>
      <c r="S311" s="195">
        <f t="shared" si="368"/>
        <v>0</v>
      </c>
      <c r="T311" s="408"/>
      <c r="U311" s="195">
        <f t="shared" si="369"/>
        <v>0</v>
      </c>
      <c r="V311" s="408"/>
      <c r="W311" s="195">
        <f t="shared" si="370"/>
        <v>0</v>
      </c>
      <c r="X311" s="408"/>
      <c r="Y311" s="195">
        <f t="shared" si="371"/>
        <v>0</v>
      </c>
      <c r="Z311" s="408"/>
      <c r="AA311" s="195">
        <f t="shared" si="372"/>
        <v>0</v>
      </c>
      <c r="AB311" s="408"/>
      <c r="AC311" s="195">
        <f t="shared" si="373"/>
        <v>0</v>
      </c>
      <c r="AD311" s="408"/>
      <c r="AE311" s="195">
        <f t="shared" si="374"/>
        <v>0</v>
      </c>
      <c r="AF311" s="408" t="s">
        <v>309</v>
      </c>
      <c r="AG311" s="195">
        <f t="shared" si="375"/>
        <v>2</v>
      </c>
      <c r="AH311" s="408"/>
      <c r="AI311" s="195">
        <f t="shared" si="376"/>
        <v>0</v>
      </c>
      <c r="AJ311" s="408"/>
      <c r="AK311" s="195">
        <f t="shared" si="377"/>
        <v>0</v>
      </c>
      <c r="AL311" s="408"/>
      <c r="AM311" s="195">
        <f t="shared" si="378"/>
        <v>0</v>
      </c>
      <c r="AN311" s="408"/>
      <c r="AO311" s="195">
        <f t="shared" si="379"/>
        <v>0</v>
      </c>
      <c r="AP311" s="204">
        <f t="shared" si="360"/>
        <v>0</v>
      </c>
    </row>
    <row r="312" spans="1:42" x14ac:dyDescent="0.25">
      <c r="A312" s="205">
        <v>45962</v>
      </c>
      <c r="B312" s="206">
        <f t="shared" si="361"/>
        <v>45962</v>
      </c>
      <c r="C312" s="207">
        <f t="shared" si="362"/>
        <v>45962</v>
      </c>
      <c r="D312" s="271" t="s">
        <v>311</v>
      </c>
      <c r="E312" s="271" t="s">
        <v>423</v>
      </c>
      <c r="F312" s="209" t="str">
        <f>IF(NOT(ISNA(MATCH(A312,VV!$B$14:$B$26,0))),VLOOKUP(A312,VV!$B$14:$U$57,3),"n")</f>
        <v>j</v>
      </c>
      <c r="G312" s="208">
        <f>IF($F312="j",3,IF($F313="j",2,VLOOKUP(D312,VV!$T$41:$U$47,2)))</f>
        <v>3</v>
      </c>
      <c r="H312" s="408"/>
      <c r="I312" s="195">
        <f t="shared" si="363"/>
        <v>0</v>
      </c>
      <c r="J312" s="408"/>
      <c r="K312" s="195">
        <f t="shared" si="364"/>
        <v>0</v>
      </c>
      <c r="L312" s="408"/>
      <c r="M312" s="195">
        <f t="shared" si="365"/>
        <v>0</v>
      </c>
      <c r="N312" s="408"/>
      <c r="O312" s="195">
        <f t="shared" si="366"/>
        <v>0</v>
      </c>
      <c r="P312" s="408"/>
      <c r="Q312" s="195">
        <f t="shared" si="367"/>
        <v>0</v>
      </c>
      <c r="R312" s="408"/>
      <c r="S312" s="195">
        <f t="shared" si="368"/>
        <v>0</v>
      </c>
      <c r="T312" s="408"/>
      <c r="U312" s="195">
        <f t="shared" si="369"/>
        <v>0</v>
      </c>
      <c r="V312" s="408"/>
      <c r="W312" s="195">
        <f t="shared" si="370"/>
        <v>0</v>
      </c>
      <c r="X312" s="408"/>
      <c r="Y312" s="195">
        <f t="shared" si="371"/>
        <v>0</v>
      </c>
      <c r="Z312" s="408"/>
      <c r="AA312" s="195">
        <f t="shared" si="372"/>
        <v>0</v>
      </c>
      <c r="AB312" s="408"/>
      <c r="AC312" s="195">
        <f t="shared" si="373"/>
        <v>0</v>
      </c>
      <c r="AD312" s="408"/>
      <c r="AE312" s="195">
        <f t="shared" si="374"/>
        <v>0</v>
      </c>
      <c r="AF312" s="408" t="s">
        <v>309</v>
      </c>
      <c r="AG312" s="195">
        <f t="shared" si="375"/>
        <v>3</v>
      </c>
      <c r="AH312" s="408"/>
      <c r="AI312" s="195">
        <f t="shared" si="376"/>
        <v>0</v>
      </c>
      <c r="AJ312" s="408"/>
      <c r="AK312" s="195">
        <f t="shared" si="377"/>
        <v>0</v>
      </c>
      <c r="AL312" s="408"/>
      <c r="AM312" s="195">
        <f t="shared" si="378"/>
        <v>0</v>
      </c>
      <c r="AN312" s="408"/>
      <c r="AO312" s="195">
        <f t="shared" si="379"/>
        <v>0</v>
      </c>
      <c r="AP312" s="204">
        <f t="shared" si="360"/>
        <v>0</v>
      </c>
    </row>
    <row r="313" spans="1:42" x14ac:dyDescent="0.25">
      <c r="A313" s="205">
        <v>45963</v>
      </c>
      <c r="B313" s="206">
        <f t="shared" si="361"/>
        <v>45963</v>
      </c>
      <c r="C313" s="207">
        <f t="shared" si="362"/>
        <v>45963</v>
      </c>
      <c r="D313" s="271" t="s">
        <v>312</v>
      </c>
      <c r="E313" s="271" t="s">
        <v>423</v>
      </c>
      <c r="F313" s="209" t="str">
        <f>IF(NOT(ISNA(MATCH(A313,VV!$B$14:$B$26,0))),VLOOKUP(A313,VV!$B$14:$U$57,3),"n")</f>
        <v>n</v>
      </c>
      <c r="G313" s="208">
        <f>IF($F313="j",3,IF($F314="j",2,VLOOKUP(D313,VV!$T$41:$U$47,2)))</f>
        <v>2</v>
      </c>
      <c r="H313" s="408"/>
      <c r="I313" s="195">
        <f t="shared" si="363"/>
        <v>0</v>
      </c>
      <c r="J313" s="408"/>
      <c r="K313" s="195">
        <f t="shared" si="364"/>
        <v>0</v>
      </c>
      <c r="L313" s="408"/>
      <c r="M313" s="195">
        <f t="shared" si="365"/>
        <v>0</v>
      </c>
      <c r="N313" s="408"/>
      <c r="O313" s="195">
        <f t="shared" si="366"/>
        <v>0</v>
      </c>
      <c r="P313" s="408"/>
      <c r="Q313" s="195">
        <f t="shared" si="367"/>
        <v>0</v>
      </c>
      <c r="R313" s="408"/>
      <c r="S313" s="195">
        <f t="shared" si="368"/>
        <v>0</v>
      </c>
      <c r="T313" s="408"/>
      <c r="U313" s="195">
        <f t="shared" si="369"/>
        <v>0</v>
      </c>
      <c r="V313" s="408"/>
      <c r="W313" s="195">
        <f t="shared" si="370"/>
        <v>0</v>
      </c>
      <c r="X313" s="408"/>
      <c r="Y313" s="195">
        <f t="shared" si="371"/>
        <v>0</v>
      </c>
      <c r="Z313" s="408"/>
      <c r="AA313" s="195">
        <f t="shared" si="372"/>
        <v>0</v>
      </c>
      <c r="AB313" s="408"/>
      <c r="AC313" s="195">
        <f t="shared" si="373"/>
        <v>0</v>
      </c>
      <c r="AD313" s="408"/>
      <c r="AE313" s="195">
        <f t="shared" si="374"/>
        <v>0</v>
      </c>
      <c r="AF313" s="408" t="s">
        <v>309</v>
      </c>
      <c r="AG313" s="195">
        <f t="shared" si="375"/>
        <v>2</v>
      </c>
      <c r="AH313" s="408"/>
      <c r="AI313" s="195">
        <f t="shared" si="376"/>
        <v>0</v>
      </c>
      <c r="AJ313" s="408"/>
      <c r="AK313" s="195">
        <f t="shared" si="377"/>
        <v>0</v>
      </c>
      <c r="AL313" s="408"/>
      <c r="AM313" s="195">
        <f t="shared" si="378"/>
        <v>0</v>
      </c>
      <c r="AN313" s="408"/>
      <c r="AO313" s="195">
        <f t="shared" si="379"/>
        <v>0</v>
      </c>
      <c r="AP313" s="204">
        <f t="shared" si="360"/>
        <v>0</v>
      </c>
    </row>
    <row r="314" spans="1:42" x14ac:dyDescent="0.25">
      <c r="A314" s="205">
        <v>45964</v>
      </c>
      <c r="B314" s="206">
        <f t="shared" si="361"/>
        <v>45964</v>
      </c>
      <c r="C314" s="207">
        <f t="shared" si="362"/>
        <v>45964</v>
      </c>
      <c r="D314" s="271" t="s">
        <v>293</v>
      </c>
      <c r="E314" s="271" t="s">
        <v>423</v>
      </c>
      <c r="F314" s="209" t="str">
        <f>IF(NOT(ISNA(MATCH(A314,VV!$B$14:$B$26,0))),VLOOKUP(A314,VV!$B$14:$U$57,3),"n")</f>
        <v>n</v>
      </c>
      <c r="G314" s="208">
        <f>IF($F314="j",3,IF($F315="j",2,VLOOKUP(D314,VV!$T$41:$U$47,2)))</f>
        <v>1</v>
      </c>
      <c r="H314" s="408"/>
      <c r="I314" s="195">
        <f t="shared" si="363"/>
        <v>0</v>
      </c>
      <c r="J314" s="408"/>
      <c r="K314" s="195">
        <f t="shared" si="364"/>
        <v>0</v>
      </c>
      <c r="L314" s="408"/>
      <c r="M314" s="195">
        <f t="shared" si="365"/>
        <v>0</v>
      </c>
      <c r="N314" s="408"/>
      <c r="O314" s="195">
        <f t="shared" si="366"/>
        <v>0</v>
      </c>
      <c r="P314" s="408"/>
      <c r="Q314" s="195">
        <f t="shared" si="367"/>
        <v>0</v>
      </c>
      <c r="R314" s="408"/>
      <c r="S314" s="195">
        <f t="shared" si="368"/>
        <v>0</v>
      </c>
      <c r="T314" s="408"/>
      <c r="U314" s="195">
        <f t="shared" si="369"/>
        <v>0</v>
      </c>
      <c r="V314" s="408"/>
      <c r="W314" s="195">
        <f t="shared" si="370"/>
        <v>0</v>
      </c>
      <c r="X314" s="408"/>
      <c r="Y314" s="195">
        <f t="shared" si="371"/>
        <v>0</v>
      </c>
      <c r="Z314" s="408"/>
      <c r="AA314" s="195">
        <f t="shared" si="372"/>
        <v>0</v>
      </c>
      <c r="AB314" s="408"/>
      <c r="AC314" s="195">
        <f t="shared" si="373"/>
        <v>0</v>
      </c>
      <c r="AD314" s="408"/>
      <c r="AE314" s="195">
        <f t="shared" si="374"/>
        <v>0</v>
      </c>
      <c r="AF314" s="408"/>
      <c r="AG314" s="195">
        <f t="shared" si="375"/>
        <v>0</v>
      </c>
      <c r="AH314" s="408"/>
      <c r="AI314" s="195">
        <f t="shared" si="376"/>
        <v>0</v>
      </c>
      <c r="AJ314" s="408"/>
      <c r="AK314" s="195">
        <f t="shared" si="377"/>
        <v>0</v>
      </c>
      <c r="AL314" s="408"/>
      <c r="AM314" s="195">
        <f t="shared" si="378"/>
        <v>0</v>
      </c>
      <c r="AN314" s="408"/>
      <c r="AO314" s="195">
        <f t="shared" si="379"/>
        <v>0</v>
      </c>
      <c r="AP314" s="204">
        <f t="shared" si="360"/>
        <v>1</v>
      </c>
    </row>
    <row r="315" spans="1:42" x14ac:dyDescent="0.25">
      <c r="A315" s="205">
        <v>45965</v>
      </c>
      <c r="B315" s="206">
        <f t="shared" si="361"/>
        <v>45965</v>
      </c>
      <c r="C315" s="207">
        <f t="shared" si="362"/>
        <v>45965</v>
      </c>
      <c r="D315" s="271" t="s">
        <v>294</v>
      </c>
      <c r="E315" s="271" t="s">
        <v>423</v>
      </c>
      <c r="F315" s="209" t="str">
        <f>IF(NOT(ISNA(MATCH(A315,VV!$B$14:$B$26,0))),VLOOKUP(A315,VV!$B$14:$U$57,3),"n")</f>
        <v>n</v>
      </c>
      <c r="G315" s="208">
        <f>IF($F315="j",3,IF($F316="j",2,VLOOKUP(D315,VV!$T$41:$U$47,2)))</f>
        <v>1</v>
      </c>
      <c r="H315" s="408"/>
      <c r="I315" s="195">
        <f t="shared" si="363"/>
        <v>0</v>
      </c>
      <c r="J315" s="408"/>
      <c r="K315" s="195">
        <f t="shared" si="364"/>
        <v>0</v>
      </c>
      <c r="L315" s="408"/>
      <c r="M315" s="195">
        <f t="shared" si="365"/>
        <v>0</v>
      </c>
      <c r="N315" s="408"/>
      <c r="O315" s="195">
        <f t="shared" si="366"/>
        <v>0</v>
      </c>
      <c r="P315" s="408"/>
      <c r="Q315" s="195">
        <f t="shared" si="367"/>
        <v>0</v>
      </c>
      <c r="R315" s="408"/>
      <c r="S315" s="195">
        <f t="shared" si="368"/>
        <v>0</v>
      </c>
      <c r="T315" s="408"/>
      <c r="U315" s="195">
        <f t="shared" si="369"/>
        <v>0</v>
      </c>
      <c r="V315" s="408"/>
      <c r="W315" s="195">
        <f t="shared" si="370"/>
        <v>0</v>
      </c>
      <c r="X315" s="408"/>
      <c r="Y315" s="195">
        <f t="shared" si="371"/>
        <v>0</v>
      </c>
      <c r="Z315" s="408"/>
      <c r="AA315" s="195">
        <f t="shared" si="372"/>
        <v>0</v>
      </c>
      <c r="AB315" s="408"/>
      <c r="AC315" s="195">
        <f t="shared" si="373"/>
        <v>0</v>
      </c>
      <c r="AD315" s="408"/>
      <c r="AE315" s="195">
        <f t="shared" si="374"/>
        <v>0</v>
      </c>
      <c r="AF315" s="408"/>
      <c r="AG315" s="195">
        <f t="shared" si="375"/>
        <v>0</v>
      </c>
      <c r="AH315" s="408"/>
      <c r="AI315" s="195">
        <f t="shared" si="376"/>
        <v>0</v>
      </c>
      <c r="AJ315" s="408"/>
      <c r="AK315" s="195">
        <f t="shared" si="377"/>
        <v>0</v>
      </c>
      <c r="AL315" s="408"/>
      <c r="AM315" s="195">
        <f t="shared" si="378"/>
        <v>0</v>
      </c>
      <c r="AN315" s="408"/>
      <c r="AO315" s="195">
        <f t="shared" si="379"/>
        <v>0</v>
      </c>
      <c r="AP315" s="204">
        <f t="shared" si="360"/>
        <v>1</v>
      </c>
    </row>
    <row r="316" spans="1:42" x14ac:dyDescent="0.25">
      <c r="A316" s="205">
        <v>45966</v>
      </c>
      <c r="B316" s="206">
        <f t="shared" si="361"/>
        <v>45966</v>
      </c>
      <c r="C316" s="207">
        <f t="shared" si="362"/>
        <v>45966</v>
      </c>
      <c r="D316" s="271" t="s">
        <v>295</v>
      </c>
      <c r="E316" s="271" t="s">
        <v>423</v>
      </c>
      <c r="F316" s="209" t="str">
        <f>IF(NOT(ISNA(MATCH(A316,VV!$B$14:$B$26,0))),VLOOKUP(A316,VV!$B$14:$U$57,3),"n")</f>
        <v>n</v>
      </c>
      <c r="G316" s="208">
        <f>IF($F316="j",3,IF($F317="j",2,VLOOKUP(D316,VV!$T$41:$U$47,2)))</f>
        <v>1</v>
      </c>
      <c r="H316" s="408"/>
      <c r="I316" s="195">
        <f t="shared" si="363"/>
        <v>0</v>
      </c>
      <c r="J316" s="408"/>
      <c r="K316" s="195">
        <f t="shared" si="364"/>
        <v>0</v>
      </c>
      <c r="L316" s="408"/>
      <c r="M316" s="195">
        <f t="shared" si="365"/>
        <v>0</v>
      </c>
      <c r="N316" s="408"/>
      <c r="O316" s="195">
        <f t="shared" si="366"/>
        <v>0</v>
      </c>
      <c r="P316" s="408"/>
      <c r="Q316" s="195">
        <f t="shared" si="367"/>
        <v>0</v>
      </c>
      <c r="R316" s="408"/>
      <c r="S316" s="195">
        <f t="shared" si="368"/>
        <v>0</v>
      </c>
      <c r="T316" s="408"/>
      <c r="U316" s="195">
        <f t="shared" si="369"/>
        <v>0</v>
      </c>
      <c r="V316" s="408"/>
      <c r="W316" s="195">
        <f t="shared" si="370"/>
        <v>0</v>
      </c>
      <c r="X316" s="408"/>
      <c r="Y316" s="195">
        <f t="shared" si="371"/>
        <v>0</v>
      </c>
      <c r="Z316" s="408"/>
      <c r="AA316" s="195">
        <f t="shared" si="372"/>
        <v>0</v>
      </c>
      <c r="AB316" s="408"/>
      <c r="AC316" s="195">
        <f t="shared" si="373"/>
        <v>0</v>
      </c>
      <c r="AD316" s="408"/>
      <c r="AE316" s="195">
        <f t="shared" si="374"/>
        <v>0</v>
      </c>
      <c r="AF316" s="408"/>
      <c r="AG316" s="195">
        <f t="shared" si="375"/>
        <v>0</v>
      </c>
      <c r="AH316" s="408"/>
      <c r="AI316" s="195">
        <f t="shared" si="376"/>
        <v>0</v>
      </c>
      <c r="AJ316" s="408"/>
      <c r="AK316" s="195">
        <f t="shared" si="377"/>
        <v>0</v>
      </c>
      <c r="AL316" s="408"/>
      <c r="AM316" s="195">
        <f t="shared" si="378"/>
        <v>0</v>
      </c>
      <c r="AN316" s="408"/>
      <c r="AO316" s="195">
        <f t="shared" si="379"/>
        <v>0</v>
      </c>
      <c r="AP316" s="204">
        <f t="shared" si="360"/>
        <v>1</v>
      </c>
    </row>
    <row r="317" spans="1:42" x14ac:dyDescent="0.25">
      <c r="A317" s="205">
        <v>45967</v>
      </c>
      <c r="B317" s="206">
        <f t="shared" si="361"/>
        <v>45967</v>
      </c>
      <c r="C317" s="207">
        <f t="shared" si="362"/>
        <v>45967</v>
      </c>
      <c r="D317" s="271" t="s">
        <v>296</v>
      </c>
      <c r="E317" s="271" t="s">
        <v>423</v>
      </c>
      <c r="F317" s="209" t="str">
        <f>IF(NOT(ISNA(MATCH(A317,VV!$B$14:$B$26,0))),VLOOKUP(A317,VV!$B$14:$U$57,3),"n")</f>
        <v>n</v>
      </c>
      <c r="G317" s="208">
        <f>IF($F317="j",3,IF($F318="j",2,VLOOKUP(D317,VV!$T$41:$U$47,2)))</f>
        <v>1</v>
      </c>
      <c r="H317" s="408"/>
      <c r="I317" s="195">
        <f t="shared" si="363"/>
        <v>0</v>
      </c>
      <c r="J317" s="408"/>
      <c r="K317" s="195">
        <f t="shared" si="364"/>
        <v>0</v>
      </c>
      <c r="L317" s="408"/>
      <c r="M317" s="195">
        <f t="shared" si="365"/>
        <v>0</v>
      </c>
      <c r="N317" s="408"/>
      <c r="O317" s="195">
        <f t="shared" si="366"/>
        <v>0</v>
      </c>
      <c r="P317" s="408"/>
      <c r="Q317" s="195">
        <f t="shared" si="367"/>
        <v>0</v>
      </c>
      <c r="R317" s="408"/>
      <c r="S317" s="195">
        <f t="shared" si="368"/>
        <v>0</v>
      </c>
      <c r="T317" s="408"/>
      <c r="U317" s="195">
        <f t="shared" si="369"/>
        <v>0</v>
      </c>
      <c r="V317" s="408"/>
      <c r="W317" s="195">
        <f t="shared" si="370"/>
        <v>0</v>
      </c>
      <c r="X317" s="408"/>
      <c r="Y317" s="195">
        <f t="shared" si="371"/>
        <v>0</v>
      </c>
      <c r="Z317" s="408"/>
      <c r="AA317" s="195">
        <f t="shared" si="372"/>
        <v>0</v>
      </c>
      <c r="AB317" s="408"/>
      <c r="AC317" s="195">
        <f t="shared" si="373"/>
        <v>0</v>
      </c>
      <c r="AD317" s="408"/>
      <c r="AE317" s="195">
        <f t="shared" si="374"/>
        <v>0</v>
      </c>
      <c r="AF317" s="408"/>
      <c r="AG317" s="195">
        <f t="shared" si="375"/>
        <v>0</v>
      </c>
      <c r="AH317" s="408"/>
      <c r="AI317" s="195">
        <f t="shared" si="376"/>
        <v>0</v>
      </c>
      <c r="AJ317" s="408"/>
      <c r="AK317" s="195">
        <f t="shared" si="377"/>
        <v>0</v>
      </c>
      <c r="AL317" s="408"/>
      <c r="AM317" s="195">
        <f t="shared" si="378"/>
        <v>0</v>
      </c>
      <c r="AN317" s="408"/>
      <c r="AO317" s="195">
        <f t="shared" si="379"/>
        <v>0</v>
      </c>
      <c r="AP317" s="204">
        <f t="shared" si="360"/>
        <v>1</v>
      </c>
    </row>
    <row r="318" spans="1:42" x14ac:dyDescent="0.25">
      <c r="A318" s="205">
        <v>45968</v>
      </c>
      <c r="B318" s="206">
        <f t="shared" si="361"/>
        <v>45968</v>
      </c>
      <c r="C318" s="207">
        <f t="shared" si="362"/>
        <v>45968</v>
      </c>
      <c r="D318" s="271" t="s">
        <v>297</v>
      </c>
      <c r="E318" s="271" t="s">
        <v>423</v>
      </c>
      <c r="F318" s="209" t="str">
        <f>IF(NOT(ISNA(MATCH(A318,VV!$B$14:$B$26,0))),VLOOKUP(A318,VV!$B$14:$U$57,3),"n")</f>
        <v>n</v>
      </c>
      <c r="G318" s="208">
        <f>IF($F318="j",3,IF($F319="j",2,VLOOKUP(D318,VV!$T$41:$U$47,2)))</f>
        <v>2</v>
      </c>
      <c r="H318" s="408"/>
      <c r="I318" s="195">
        <f t="shared" si="363"/>
        <v>0</v>
      </c>
      <c r="J318" s="408"/>
      <c r="K318" s="195">
        <f t="shared" si="364"/>
        <v>0</v>
      </c>
      <c r="L318" s="408"/>
      <c r="M318" s="195">
        <f t="shared" si="365"/>
        <v>0</v>
      </c>
      <c r="N318" s="408"/>
      <c r="O318" s="195">
        <f t="shared" si="366"/>
        <v>0</v>
      </c>
      <c r="P318" s="408"/>
      <c r="Q318" s="195">
        <f t="shared" si="367"/>
        <v>0</v>
      </c>
      <c r="R318" s="408"/>
      <c r="S318" s="195">
        <f t="shared" si="368"/>
        <v>0</v>
      </c>
      <c r="T318" s="408"/>
      <c r="U318" s="195">
        <f t="shared" si="369"/>
        <v>0</v>
      </c>
      <c r="V318" s="408"/>
      <c r="W318" s="195">
        <f t="shared" si="370"/>
        <v>0</v>
      </c>
      <c r="X318" s="408"/>
      <c r="Y318" s="195">
        <f t="shared" si="371"/>
        <v>0</v>
      </c>
      <c r="Z318" s="408"/>
      <c r="AA318" s="195">
        <f t="shared" si="372"/>
        <v>0</v>
      </c>
      <c r="AB318" s="408"/>
      <c r="AC318" s="195">
        <f t="shared" si="373"/>
        <v>0</v>
      </c>
      <c r="AD318" s="408"/>
      <c r="AE318" s="195">
        <f t="shared" si="374"/>
        <v>0</v>
      </c>
      <c r="AF318" s="408" t="s">
        <v>309</v>
      </c>
      <c r="AG318" s="195">
        <f t="shared" si="375"/>
        <v>2</v>
      </c>
      <c r="AH318" s="408"/>
      <c r="AI318" s="195">
        <f t="shared" si="376"/>
        <v>0</v>
      </c>
      <c r="AJ318" s="408"/>
      <c r="AK318" s="195">
        <f t="shared" si="377"/>
        <v>0</v>
      </c>
      <c r="AL318" s="408"/>
      <c r="AM318" s="195">
        <f t="shared" si="378"/>
        <v>0</v>
      </c>
      <c r="AN318" s="408"/>
      <c r="AO318" s="195">
        <f t="shared" si="379"/>
        <v>0</v>
      </c>
      <c r="AP318" s="204">
        <f t="shared" si="360"/>
        <v>0</v>
      </c>
    </row>
    <row r="319" spans="1:42" x14ac:dyDescent="0.25">
      <c r="A319" s="205">
        <v>45969</v>
      </c>
      <c r="B319" s="206">
        <f t="shared" si="361"/>
        <v>45969</v>
      </c>
      <c r="C319" s="207">
        <f t="shared" si="362"/>
        <v>45969</v>
      </c>
      <c r="D319" s="271" t="s">
        <v>311</v>
      </c>
      <c r="E319" s="271" t="s">
        <v>423</v>
      </c>
      <c r="F319" s="209" t="str">
        <f>IF(NOT(ISNA(MATCH(A319,VV!$B$14:$B$26,0))),VLOOKUP(A319,VV!$B$14:$U$57,3),"n")</f>
        <v>n</v>
      </c>
      <c r="G319" s="208">
        <f>IF($F319="j",3,IF($F320="j",2,VLOOKUP(D319,VV!$T$41:$U$47,2)))</f>
        <v>3</v>
      </c>
      <c r="H319" s="408"/>
      <c r="I319" s="195">
        <f t="shared" si="363"/>
        <v>0</v>
      </c>
      <c r="J319" s="408"/>
      <c r="K319" s="195">
        <f t="shared" si="364"/>
        <v>0</v>
      </c>
      <c r="L319" s="408"/>
      <c r="M319" s="195">
        <f t="shared" si="365"/>
        <v>0</v>
      </c>
      <c r="N319" s="408"/>
      <c r="O319" s="195">
        <f t="shared" si="366"/>
        <v>0</v>
      </c>
      <c r="P319" s="408"/>
      <c r="Q319" s="195">
        <f t="shared" si="367"/>
        <v>0</v>
      </c>
      <c r="R319" s="408"/>
      <c r="S319" s="195">
        <f t="shared" si="368"/>
        <v>0</v>
      </c>
      <c r="T319" s="408"/>
      <c r="U319" s="195">
        <f t="shared" si="369"/>
        <v>0</v>
      </c>
      <c r="V319" s="408"/>
      <c r="W319" s="195">
        <f t="shared" si="370"/>
        <v>0</v>
      </c>
      <c r="X319" s="408"/>
      <c r="Y319" s="195">
        <f t="shared" si="371"/>
        <v>0</v>
      </c>
      <c r="Z319" s="408"/>
      <c r="AA319" s="195">
        <f t="shared" si="372"/>
        <v>0</v>
      </c>
      <c r="AB319" s="408"/>
      <c r="AC319" s="195">
        <f t="shared" si="373"/>
        <v>0</v>
      </c>
      <c r="AD319" s="408"/>
      <c r="AE319" s="195">
        <f t="shared" si="374"/>
        <v>0</v>
      </c>
      <c r="AF319" s="408" t="s">
        <v>309</v>
      </c>
      <c r="AG319" s="195">
        <f t="shared" si="375"/>
        <v>3</v>
      </c>
      <c r="AH319" s="408"/>
      <c r="AI319" s="195">
        <f t="shared" si="376"/>
        <v>0</v>
      </c>
      <c r="AJ319" s="408"/>
      <c r="AK319" s="195">
        <f t="shared" si="377"/>
        <v>0</v>
      </c>
      <c r="AL319" s="408"/>
      <c r="AM319" s="195">
        <f t="shared" si="378"/>
        <v>0</v>
      </c>
      <c r="AN319" s="408"/>
      <c r="AO319" s="195">
        <f t="shared" si="379"/>
        <v>0</v>
      </c>
      <c r="AP319" s="204">
        <f t="shared" si="360"/>
        <v>0</v>
      </c>
    </row>
    <row r="320" spans="1:42" x14ac:dyDescent="0.25">
      <c r="A320" s="205">
        <v>45970</v>
      </c>
      <c r="B320" s="206">
        <f t="shared" si="361"/>
        <v>45970</v>
      </c>
      <c r="C320" s="207">
        <f t="shared" si="362"/>
        <v>45970</v>
      </c>
      <c r="D320" s="271" t="s">
        <v>312</v>
      </c>
      <c r="E320" s="271" t="s">
        <v>423</v>
      </c>
      <c r="F320" s="209" t="str">
        <f>IF(NOT(ISNA(MATCH(A320,VV!$B$14:$B$26,0))),VLOOKUP(A320,VV!$B$14:$U$57,3),"n")</f>
        <v>n</v>
      </c>
      <c r="G320" s="208">
        <f>IF($F320="j",3,IF($F321="j",2,VLOOKUP(D320,VV!$T$41:$U$47,2)))</f>
        <v>2</v>
      </c>
      <c r="H320" s="408"/>
      <c r="I320" s="195">
        <f t="shared" si="363"/>
        <v>0</v>
      </c>
      <c r="J320" s="408"/>
      <c r="K320" s="195">
        <f t="shared" si="364"/>
        <v>0</v>
      </c>
      <c r="L320" s="408"/>
      <c r="M320" s="195">
        <f t="shared" si="365"/>
        <v>0</v>
      </c>
      <c r="N320" s="408"/>
      <c r="O320" s="195">
        <f t="shared" si="366"/>
        <v>0</v>
      </c>
      <c r="P320" s="408"/>
      <c r="Q320" s="195">
        <f t="shared" si="367"/>
        <v>0</v>
      </c>
      <c r="R320" s="408"/>
      <c r="S320" s="195">
        <f t="shared" si="368"/>
        <v>0</v>
      </c>
      <c r="T320" s="408"/>
      <c r="U320" s="195">
        <f t="shared" si="369"/>
        <v>0</v>
      </c>
      <c r="V320" s="408"/>
      <c r="W320" s="195">
        <f t="shared" si="370"/>
        <v>0</v>
      </c>
      <c r="X320" s="408"/>
      <c r="Y320" s="195">
        <f t="shared" si="371"/>
        <v>0</v>
      </c>
      <c r="Z320" s="408"/>
      <c r="AA320" s="195">
        <f t="shared" si="372"/>
        <v>0</v>
      </c>
      <c r="AB320" s="408"/>
      <c r="AC320" s="195">
        <f t="shared" si="373"/>
        <v>0</v>
      </c>
      <c r="AD320" s="408"/>
      <c r="AE320" s="195">
        <f t="shared" si="374"/>
        <v>0</v>
      </c>
      <c r="AF320" s="408" t="s">
        <v>309</v>
      </c>
      <c r="AG320" s="195">
        <f t="shared" si="375"/>
        <v>2</v>
      </c>
      <c r="AH320" s="408"/>
      <c r="AI320" s="195">
        <f t="shared" si="376"/>
        <v>0</v>
      </c>
      <c r="AJ320" s="408"/>
      <c r="AK320" s="195">
        <f t="shared" si="377"/>
        <v>0</v>
      </c>
      <c r="AL320" s="408"/>
      <c r="AM320" s="195">
        <f t="shared" si="378"/>
        <v>0</v>
      </c>
      <c r="AN320" s="408"/>
      <c r="AO320" s="195">
        <f t="shared" si="379"/>
        <v>0</v>
      </c>
      <c r="AP320" s="204">
        <f t="shared" si="360"/>
        <v>0</v>
      </c>
    </row>
    <row r="321" spans="1:42" x14ac:dyDescent="0.25">
      <c r="A321" s="205">
        <v>45971</v>
      </c>
      <c r="B321" s="206">
        <f t="shared" si="361"/>
        <v>45971</v>
      </c>
      <c r="C321" s="207">
        <f t="shared" si="362"/>
        <v>45971</v>
      </c>
      <c r="D321" s="271" t="s">
        <v>293</v>
      </c>
      <c r="E321" s="271" t="s">
        <v>423</v>
      </c>
      <c r="F321" s="209" t="str">
        <f>IF(NOT(ISNA(MATCH(A321,VV!$B$14:$B$26,0))),VLOOKUP(A321,VV!$B$14:$U$57,3),"n")</f>
        <v>n</v>
      </c>
      <c r="G321" s="208">
        <f>IF($F321="j",3,IF($F322="j",2,VLOOKUP(D321,VV!$T$41:$U$47,2)))</f>
        <v>1</v>
      </c>
      <c r="H321" s="408"/>
      <c r="I321" s="195">
        <f t="shared" si="363"/>
        <v>0</v>
      </c>
      <c r="J321" s="408"/>
      <c r="K321" s="195">
        <f t="shared" si="364"/>
        <v>0</v>
      </c>
      <c r="L321" s="408"/>
      <c r="M321" s="195">
        <f t="shared" si="365"/>
        <v>0</v>
      </c>
      <c r="N321" s="408"/>
      <c r="O321" s="195">
        <f t="shared" si="366"/>
        <v>0</v>
      </c>
      <c r="P321" s="408"/>
      <c r="Q321" s="195">
        <f t="shared" si="367"/>
        <v>0</v>
      </c>
      <c r="R321" s="408"/>
      <c r="S321" s="195">
        <f t="shared" si="368"/>
        <v>0</v>
      </c>
      <c r="T321" s="408"/>
      <c r="U321" s="195">
        <f t="shared" si="369"/>
        <v>0</v>
      </c>
      <c r="V321" s="408"/>
      <c r="W321" s="195">
        <f t="shared" si="370"/>
        <v>0</v>
      </c>
      <c r="X321" s="408"/>
      <c r="Y321" s="195">
        <f t="shared" si="371"/>
        <v>0</v>
      </c>
      <c r="Z321" s="408"/>
      <c r="AA321" s="195">
        <f t="shared" si="372"/>
        <v>0</v>
      </c>
      <c r="AB321" s="408"/>
      <c r="AC321" s="195">
        <f t="shared" si="373"/>
        <v>0</v>
      </c>
      <c r="AD321" s="408"/>
      <c r="AE321" s="195">
        <f t="shared" si="374"/>
        <v>0</v>
      </c>
      <c r="AF321" s="408"/>
      <c r="AG321" s="195">
        <f t="shared" si="375"/>
        <v>0</v>
      </c>
      <c r="AH321" s="408"/>
      <c r="AI321" s="195">
        <f t="shared" si="376"/>
        <v>0</v>
      </c>
      <c r="AJ321" s="408"/>
      <c r="AK321" s="195">
        <f t="shared" si="377"/>
        <v>0</v>
      </c>
      <c r="AL321" s="408"/>
      <c r="AM321" s="195">
        <f t="shared" si="378"/>
        <v>0</v>
      </c>
      <c r="AN321" s="408"/>
      <c r="AO321" s="195">
        <f t="shared" si="379"/>
        <v>0</v>
      </c>
      <c r="AP321" s="204">
        <f t="shared" si="360"/>
        <v>1</v>
      </c>
    </row>
    <row r="322" spans="1:42" x14ac:dyDescent="0.25">
      <c r="A322" s="205">
        <v>45972</v>
      </c>
      <c r="B322" s="206">
        <f t="shared" si="361"/>
        <v>45972</v>
      </c>
      <c r="C322" s="207">
        <f t="shared" si="362"/>
        <v>45972</v>
      </c>
      <c r="D322" s="271" t="s">
        <v>294</v>
      </c>
      <c r="E322" s="271" t="s">
        <v>423</v>
      </c>
      <c r="F322" s="209" t="str">
        <f>IF(NOT(ISNA(MATCH(A322,VV!$B$14:$B$26,0))),VLOOKUP(A322,VV!$B$14:$U$57,3),"n")</f>
        <v>n</v>
      </c>
      <c r="G322" s="208">
        <f>IF($F322="j",3,IF($F323="j",2,VLOOKUP(D322,VV!$T$41:$U$47,2)))</f>
        <v>1</v>
      </c>
      <c r="H322" s="408"/>
      <c r="I322" s="195">
        <f t="shared" si="363"/>
        <v>0</v>
      </c>
      <c r="J322" s="408"/>
      <c r="K322" s="195">
        <f t="shared" si="364"/>
        <v>0</v>
      </c>
      <c r="L322" s="408"/>
      <c r="M322" s="195">
        <f t="shared" si="365"/>
        <v>0</v>
      </c>
      <c r="N322" s="408"/>
      <c r="O322" s="195">
        <f t="shared" si="366"/>
        <v>0</v>
      </c>
      <c r="P322" s="408"/>
      <c r="Q322" s="195">
        <f t="shared" si="367"/>
        <v>0</v>
      </c>
      <c r="R322" s="408"/>
      <c r="S322" s="195">
        <f t="shared" si="368"/>
        <v>0</v>
      </c>
      <c r="T322" s="408"/>
      <c r="U322" s="195">
        <f t="shared" si="369"/>
        <v>0</v>
      </c>
      <c r="V322" s="408"/>
      <c r="W322" s="195">
        <f t="shared" si="370"/>
        <v>0</v>
      </c>
      <c r="X322" s="408"/>
      <c r="Y322" s="195">
        <f t="shared" si="371"/>
        <v>0</v>
      </c>
      <c r="Z322" s="408"/>
      <c r="AA322" s="195">
        <f t="shared" si="372"/>
        <v>0</v>
      </c>
      <c r="AB322" s="408"/>
      <c r="AC322" s="195">
        <f t="shared" si="373"/>
        <v>0</v>
      </c>
      <c r="AD322" s="408"/>
      <c r="AE322" s="195">
        <f t="shared" si="374"/>
        <v>0</v>
      </c>
      <c r="AF322" s="408"/>
      <c r="AG322" s="195">
        <f t="shared" si="375"/>
        <v>0</v>
      </c>
      <c r="AH322" s="408"/>
      <c r="AI322" s="195">
        <f t="shared" si="376"/>
        <v>0</v>
      </c>
      <c r="AJ322" s="408"/>
      <c r="AK322" s="195">
        <f t="shared" si="377"/>
        <v>0</v>
      </c>
      <c r="AL322" s="408"/>
      <c r="AM322" s="195">
        <f t="shared" si="378"/>
        <v>0</v>
      </c>
      <c r="AN322" s="408"/>
      <c r="AO322" s="195">
        <f t="shared" si="379"/>
        <v>0</v>
      </c>
      <c r="AP322" s="204">
        <f t="shared" si="360"/>
        <v>1</v>
      </c>
    </row>
    <row r="323" spans="1:42" x14ac:dyDescent="0.25">
      <c r="A323" s="205">
        <v>45973</v>
      </c>
      <c r="B323" s="206">
        <f t="shared" si="361"/>
        <v>45973</v>
      </c>
      <c r="C323" s="207">
        <f t="shared" si="362"/>
        <v>45973</v>
      </c>
      <c r="D323" s="271" t="s">
        <v>295</v>
      </c>
      <c r="E323" s="271" t="s">
        <v>423</v>
      </c>
      <c r="F323" s="209" t="str">
        <f>IF(NOT(ISNA(MATCH(A323,VV!$B$14:$B$26,0))),VLOOKUP(A323,VV!$B$14:$U$57,3),"n")</f>
        <v>n</v>
      </c>
      <c r="G323" s="208">
        <f>IF($F323="j",3,IF($F324="j",2,VLOOKUP(D323,VV!$T$41:$U$47,2)))</f>
        <v>1</v>
      </c>
      <c r="H323" s="408"/>
      <c r="I323" s="195">
        <f t="shared" si="363"/>
        <v>0</v>
      </c>
      <c r="J323" s="408" t="s">
        <v>309</v>
      </c>
      <c r="K323" s="195">
        <f t="shared" si="364"/>
        <v>1</v>
      </c>
      <c r="L323" s="408"/>
      <c r="M323" s="195">
        <f t="shared" si="365"/>
        <v>0</v>
      </c>
      <c r="N323" s="408"/>
      <c r="O323" s="195">
        <f t="shared" si="366"/>
        <v>0</v>
      </c>
      <c r="P323" s="408"/>
      <c r="Q323" s="195">
        <f t="shared" si="367"/>
        <v>0</v>
      </c>
      <c r="R323" s="408"/>
      <c r="S323" s="195">
        <f t="shared" si="368"/>
        <v>0</v>
      </c>
      <c r="T323" s="408"/>
      <c r="U323" s="195">
        <f t="shared" si="369"/>
        <v>0</v>
      </c>
      <c r="V323" s="408"/>
      <c r="W323" s="195">
        <f t="shared" si="370"/>
        <v>0</v>
      </c>
      <c r="X323" s="408"/>
      <c r="Y323" s="195">
        <f t="shared" si="371"/>
        <v>0</v>
      </c>
      <c r="Z323" s="408"/>
      <c r="AA323" s="195">
        <f t="shared" si="372"/>
        <v>0</v>
      </c>
      <c r="AB323" s="408"/>
      <c r="AC323" s="195">
        <f t="shared" si="373"/>
        <v>0</v>
      </c>
      <c r="AD323" s="408"/>
      <c r="AE323" s="195">
        <f t="shared" si="374"/>
        <v>0</v>
      </c>
      <c r="AF323" s="408"/>
      <c r="AG323" s="195">
        <f t="shared" si="375"/>
        <v>0</v>
      </c>
      <c r="AH323" s="408"/>
      <c r="AI323" s="195">
        <f t="shared" si="376"/>
        <v>0</v>
      </c>
      <c r="AJ323" s="408"/>
      <c r="AK323" s="195">
        <f t="shared" si="377"/>
        <v>0</v>
      </c>
      <c r="AL323" s="408"/>
      <c r="AM323" s="195">
        <f t="shared" si="378"/>
        <v>0</v>
      </c>
      <c r="AN323" s="408"/>
      <c r="AO323" s="195">
        <f t="shared" si="379"/>
        <v>0</v>
      </c>
      <c r="AP323" s="204">
        <f t="shared" si="360"/>
        <v>0</v>
      </c>
    </row>
    <row r="324" spans="1:42" ht="12" customHeight="1" x14ac:dyDescent="0.25">
      <c r="A324" s="205">
        <v>45974</v>
      </c>
      <c r="B324" s="206">
        <f t="shared" si="361"/>
        <v>45974</v>
      </c>
      <c r="C324" s="207">
        <f t="shared" si="362"/>
        <v>45974</v>
      </c>
      <c r="D324" s="271" t="s">
        <v>296</v>
      </c>
      <c r="E324" s="271" t="s">
        <v>423</v>
      </c>
      <c r="F324" s="209" t="str">
        <f>IF(NOT(ISNA(MATCH(A324,VV!$B$14:$B$26,0))),VLOOKUP(A324,VV!$B$14:$U$57,3),"n")</f>
        <v>n</v>
      </c>
      <c r="G324" s="208">
        <f>IF($F324="j",3,IF($F325="j",2,VLOOKUP(D324,VV!$T$41:$U$47,2)))</f>
        <v>1</v>
      </c>
      <c r="H324" s="408"/>
      <c r="I324" s="195">
        <f t="shared" si="363"/>
        <v>0</v>
      </c>
      <c r="J324" s="408"/>
      <c r="K324" s="195">
        <f t="shared" si="364"/>
        <v>0</v>
      </c>
      <c r="L324" s="408"/>
      <c r="M324" s="195">
        <f t="shared" si="365"/>
        <v>0</v>
      </c>
      <c r="N324" s="408"/>
      <c r="O324" s="195">
        <f t="shared" si="366"/>
        <v>0</v>
      </c>
      <c r="P324" s="408"/>
      <c r="Q324" s="195">
        <f t="shared" si="367"/>
        <v>0</v>
      </c>
      <c r="R324" s="408"/>
      <c r="S324" s="195">
        <f t="shared" si="368"/>
        <v>0</v>
      </c>
      <c r="T324" s="408"/>
      <c r="U324" s="195">
        <f t="shared" si="369"/>
        <v>0</v>
      </c>
      <c r="V324" s="408"/>
      <c r="W324" s="195">
        <f t="shared" si="370"/>
        <v>0</v>
      </c>
      <c r="X324" s="408"/>
      <c r="Y324" s="195">
        <f t="shared" si="371"/>
        <v>0</v>
      </c>
      <c r="Z324" s="408"/>
      <c r="AA324" s="195">
        <f t="shared" si="372"/>
        <v>0</v>
      </c>
      <c r="AB324" s="408"/>
      <c r="AC324" s="195">
        <f t="shared" si="373"/>
        <v>0</v>
      </c>
      <c r="AD324" s="408"/>
      <c r="AE324" s="195">
        <f t="shared" si="374"/>
        <v>0</v>
      </c>
      <c r="AF324" s="408"/>
      <c r="AG324" s="195">
        <f t="shared" si="375"/>
        <v>0</v>
      </c>
      <c r="AH324" s="408"/>
      <c r="AI324" s="195">
        <f t="shared" si="376"/>
        <v>0</v>
      </c>
      <c r="AJ324" s="408"/>
      <c r="AK324" s="195">
        <f t="shared" si="377"/>
        <v>0</v>
      </c>
      <c r="AL324" s="408"/>
      <c r="AM324" s="195">
        <f t="shared" si="378"/>
        <v>0</v>
      </c>
      <c r="AN324" s="408"/>
      <c r="AO324" s="195">
        <f t="shared" si="379"/>
        <v>0</v>
      </c>
      <c r="AP324" s="204">
        <f t="shared" si="360"/>
        <v>1</v>
      </c>
    </row>
    <row r="325" spans="1:42" x14ac:dyDescent="0.25">
      <c r="A325" s="205">
        <v>45975</v>
      </c>
      <c r="B325" s="206">
        <f t="shared" si="361"/>
        <v>45975</v>
      </c>
      <c r="C325" s="207">
        <f t="shared" si="362"/>
        <v>45975</v>
      </c>
      <c r="D325" s="271" t="s">
        <v>297</v>
      </c>
      <c r="E325" s="271" t="s">
        <v>423</v>
      </c>
      <c r="F325" s="209" t="str">
        <f>IF(NOT(ISNA(MATCH(A325,VV!$B$14:$B$26,0))),VLOOKUP(A325,VV!$B$14:$U$57,3),"n")</f>
        <v>n</v>
      </c>
      <c r="G325" s="208">
        <f>IF($F325="j",3,IF($F326="j",2,VLOOKUP(D325,VV!$T$41:$U$47,2)))</f>
        <v>2</v>
      </c>
      <c r="H325" s="408"/>
      <c r="I325" s="195">
        <f t="shared" si="363"/>
        <v>0</v>
      </c>
      <c r="J325" s="408"/>
      <c r="K325" s="195">
        <f t="shared" si="364"/>
        <v>0</v>
      </c>
      <c r="L325" s="408"/>
      <c r="M325" s="195">
        <f t="shared" si="365"/>
        <v>0</v>
      </c>
      <c r="N325" s="408"/>
      <c r="O325" s="195">
        <f t="shared" si="366"/>
        <v>0</v>
      </c>
      <c r="P325" s="408"/>
      <c r="Q325" s="195">
        <f t="shared" si="367"/>
        <v>0</v>
      </c>
      <c r="R325" s="408"/>
      <c r="S325" s="195">
        <f t="shared" si="368"/>
        <v>0</v>
      </c>
      <c r="T325" s="408"/>
      <c r="U325" s="195">
        <f t="shared" si="369"/>
        <v>0</v>
      </c>
      <c r="V325" s="408"/>
      <c r="W325" s="195">
        <f t="shared" si="370"/>
        <v>0</v>
      </c>
      <c r="X325" s="408"/>
      <c r="Y325" s="195">
        <f t="shared" si="371"/>
        <v>0</v>
      </c>
      <c r="Z325" s="408"/>
      <c r="AA325" s="195">
        <f t="shared" si="372"/>
        <v>0</v>
      </c>
      <c r="AB325" s="408"/>
      <c r="AC325" s="195">
        <f t="shared" si="373"/>
        <v>0</v>
      </c>
      <c r="AD325" s="408"/>
      <c r="AE325" s="195">
        <f t="shared" si="374"/>
        <v>0</v>
      </c>
      <c r="AF325" s="408" t="s">
        <v>309</v>
      </c>
      <c r="AG325" s="195">
        <f t="shared" si="375"/>
        <v>2</v>
      </c>
      <c r="AH325" s="408"/>
      <c r="AI325" s="195">
        <f t="shared" si="376"/>
        <v>0</v>
      </c>
      <c r="AJ325" s="408"/>
      <c r="AK325" s="195">
        <f t="shared" si="377"/>
        <v>0</v>
      </c>
      <c r="AL325" s="408"/>
      <c r="AM325" s="195">
        <f t="shared" si="378"/>
        <v>0</v>
      </c>
      <c r="AN325" s="408"/>
      <c r="AO325" s="195">
        <f t="shared" si="379"/>
        <v>0</v>
      </c>
      <c r="AP325" s="204">
        <f t="shared" si="360"/>
        <v>0</v>
      </c>
    </row>
    <row r="326" spans="1:42" x14ac:dyDescent="0.25">
      <c r="A326" s="205">
        <v>45976</v>
      </c>
      <c r="B326" s="206">
        <f t="shared" si="361"/>
        <v>45976</v>
      </c>
      <c r="C326" s="207">
        <f t="shared" si="362"/>
        <v>45976</v>
      </c>
      <c r="D326" s="271" t="s">
        <v>311</v>
      </c>
      <c r="E326" s="271" t="s">
        <v>423</v>
      </c>
      <c r="F326" s="209" t="str">
        <f>IF(NOT(ISNA(MATCH(A326,VV!$B$14:$B$26,0))),VLOOKUP(A326,VV!$B$14:$U$57,3),"n")</f>
        <v>n</v>
      </c>
      <c r="G326" s="208">
        <f>IF($F326="j",3,IF($F327="j",2,VLOOKUP(D326,VV!$T$41:$U$47,2)))</f>
        <v>3</v>
      </c>
      <c r="H326" s="408"/>
      <c r="I326" s="195">
        <f t="shared" si="363"/>
        <v>0</v>
      </c>
      <c r="J326" s="408"/>
      <c r="K326" s="195">
        <f t="shared" si="364"/>
        <v>0</v>
      </c>
      <c r="L326" s="408"/>
      <c r="M326" s="195">
        <f t="shared" si="365"/>
        <v>0</v>
      </c>
      <c r="N326" s="408"/>
      <c r="O326" s="195">
        <f t="shared" si="366"/>
        <v>0</v>
      </c>
      <c r="P326" s="408"/>
      <c r="Q326" s="195">
        <f t="shared" si="367"/>
        <v>0</v>
      </c>
      <c r="R326" s="408"/>
      <c r="S326" s="195">
        <f t="shared" si="368"/>
        <v>0</v>
      </c>
      <c r="T326" s="408"/>
      <c r="U326" s="195">
        <f t="shared" si="369"/>
        <v>0</v>
      </c>
      <c r="V326" s="408"/>
      <c r="W326" s="195">
        <f t="shared" si="370"/>
        <v>0</v>
      </c>
      <c r="X326" s="408"/>
      <c r="Y326" s="195">
        <f t="shared" si="371"/>
        <v>0</v>
      </c>
      <c r="Z326" s="408"/>
      <c r="AA326" s="195">
        <f t="shared" si="372"/>
        <v>0</v>
      </c>
      <c r="AB326" s="408"/>
      <c r="AC326" s="195">
        <f t="shared" si="373"/>
        <v>0</v>
      </c>
      <c r="AD326" s="408"/>
      <c r="AE326" s="195">
        <f t="shared" si="374"/>
        <v>0</v>
      </c>
      <c r="AF326" s="408" t="s">
        <v>309</v>
      </c>
      <c r="AG326" s="195">
        <f t="shared" si="375"/>
        <v>3</v>
      </c>
      <c r="AH326" s="408"/>
      <c r="AI326" s="195">
        <f t="shared" si="376"/>
        <v>0</v>
      </c>
      <c r="AJ326" s="408"/>
      <c r="AK326" s="195">
        <f t="shared" si="377"/>
        <v>0</v>
      </c>
      <c r="AL326" s="408"/>
      <c r="AM326" s="195">
        <f t="shared" si="378"/>
        <v>0</v>
      </c>
      <c r="AN326" s="408"/>
      <c r="AO326" s="195">
        <f t="shared" si="379"/>
        <v>0</v>
      </c>
      <c r="AP326" s="204">
        <f t="shared" si="360"/>
        <v>0</v>
      </c>
    </row>
    <row r="327" spans="1:42" x14ac:dyDescent="0.25">
      <c r="A327" s="205">
        <v>45977</v>
      </c>
      <c r="B327" s="206">
        <f t="shared" si="361"/>
        <v>45977</v>
      </c>
      <c r="C327" s="207">
        <f t="shared" si="362"/>
        <v>45977</v>
      </c>
      <c r="D327" s="271" t="s">
        <v>312</v>
      </c>
      <c r="E327" s="271" t="s">
        <v>423</v>
      </c>
      <c r="F327" s="209" t="str">
        <f>IF(NOT(ISNA(MATCH(A327,VV!$B$14:$B$26,0))),VLOOKUP(A327,VV!$B$14:$U$57,3),"n")</f>
        <v>n</v>
      </c>
      <c r="G327" s="208">
        <f>IF($F327="j",3,IF($F328="j",2,VLOOKUP(D327,VV!$T$41:$U$47,2)))</f>
        <v>2</v>
      </c>
      <c r="H327" s="408"/>
      <c r="I327" s="195">
        <f t="shared" si="363"/>
        <v>0</v>
      </c>
      <c r="J327" s="408"/>
      <c r="K327" s="195">
        <f t="shared" si="364"/>
        <v>0</v>
      </c>
      <c r="L327" s="408"/>
      <c r="M327" s="195">
        <f t="shared" si="365"/>
        <v>0</v>
      </c>
      <c r="N327" s="408"/>
      <c r="O327" s="195">
        <f t="shared" si="366"/>
        <v>0</v>
      </c>
      <c r="P327" s="408"/>
      <c r="Q327" s="195">
        <f t="shared" si="367"/>
        <v>0</v>
      </c>
      <c r="R327" s="408"/>
      <c r="S327" s="195">
        <f t="shared" si="368"/>
        <v>0</v>
      </c>
      <c r="T327" s="408"/>
      <c r="U327" s="195">
        <f t="shared" si="369"/>
        <v>0</v>
      </c>
      <c r="V327" s="408"/>
      <c r="W327" s="195">
        <f t="shared" si="370"/>
        <v>0</v>
      </c>
      <c r="X327" s="408"/>
      <c r="Y327" s="195">
        <f t="shared" si="371"/>
        <v>0</v>
      </c>
      <c r="Z327" s="408"/>
      <c r="AA327" s="195">
        <f t="shared" si="372"/>
        <v>0</v>
      </c>
      <c r="AB327" s="408"/>
      <c r="AC327" s="195">
        <f t="shared" si="373"/>
        <v>0</v>
      </c>
      <c r="AD327" s="408"/>
      <c r="AE327" s="195">
        <f t="shared" si="374"/>
        <v>0</v>
      </c>
      <c r="AF327" s="408" t="s">
        <v>309</v>
      </c>
      <c r="AG327" s="195">
        <f t="shared" si="375"/>
        <v>2</v>
      </c>
      <c r="AH327" s="408"/>
      <c r="AI327" s="195">
        <f t="shared" si="376"/>
        <v>0</v>
      </c>
      <c r="AJ327" s="408"/>
      <c r="AK327" s="195">
        <f t="shared" si="377"/>
        <v>0</v>
      </c>
      <c r="AL327" s="408"/>
      <c r="AM327" s="195">
        <f t="shared" si="378"/>
        <v>0</v>
      </c>
      <c r="AN327" s="408"/>
      <c r="AO327" s="195">
        <f t="shared" si="379"/>
        <v>0</v>
      </c>
      <c r="AP327" s="204">
        <f t="shared" si="360"/>
        <v>0</v>
      </c>
    </row>
    <row r="328" spans="1:42" x14ac:dyDescent="0.25">
      <c r="A328" s="205">
        <v>45978</v>
      </c>
      <c r="B328" s="206">
        <f t="shared" si="361"/>
        <v>45978</v>
      </c>
      <c r="C328" s="207">
        <f t="shared" si="362"/>
        <v>45978</v>
      </c>
      <c r="D328" s="271" t="s">
        <v>293</v>
      </c>
      <c r="E328" s="271" t="s">
        <v>423</v>
      </c>
      <c r="F328" s="209" t="str">
        <f>IF(NOT(ISNA(MATCH(A328,VV!$B$14:$B$26,0))),VLOOKUP(A328,VV!$B$14:$U$57,3),"n")</f>
        <v>n</v>
      </c>
      <c r="G328" s="208">
        <f>IF($F328="j",3,IF($F329="j",2,VLOOKUP(D328,VV!$T$41:$U$47,2)))</f>
        <v>1</v>
      </c>
      <c r="H328" s="408"/>
      <c r="I328" s="195">
        <f t="shared" si="363"/>
        <v>0</v>
      </c>
      <c r="J328" s="408"/>
      <c r="K328" s="195">
        <f t="shared" si="364"/>
        <v>0</v>
      </c>
      <c r="L328" s="408"/>
      <c r="M328" s="195">
        <f t="shared" si="365"/>
        <v>0</v>
      </c>
      <c r="N328" s="408"/>
      <c r="O328" s="195">
        <f t="shared" si="366"/>
        <v>0</v>
      </c>
      <c r="P328" s="408"/>
      <c r="Q328" s="195">
        <f t="shared" si="367"/>
        <v>0</v>
      </c>
      <c r="R328" s="408"/>
      <c r="S328" s="195">
        <f t="shared" si="368"/>
        <v>0</v>
      </c>
      <c r="T328" s="408"/>
      <c r="U328" s="195">
        <f t="shared" si="369"/>
        <v>0</v>
      </c>
      <c r="V328" s="408"/>
      <c r="W328" s="195">
        <f t="shared" si="370"/>
        <v>0</v>
      </c>
      <c r="X328" s="408"/>
      <c r="Y328" s="195">
        <f t="shared" si="371"/>
        <v>0</v>
      </c>
      <c r="Z328" s="408"/>
      <c r="AA328" s="195">
        <f t="shared" si="372"/>
        <v>0</v>
      </c>
      <c r="AB328" s="408"/>
      <c r="AC328" s="195">
        <f t="shared" si="373"/>
        <v>0</v>
      </c>
      <c r="AD328" s="408"/>
      <c r="AE328" s="195">
        <f t="shared" si="374"/>
        <v>0</v>
      </c>
      <c r="AF328" s="408"/>
      <c r="AG328" s="195">
        <f t="shared" si="375"/>
        <v>0</v>
      </c>
      <c r="AH328" s="408"/>
      <c r="AI328" s="195">
        <f t="shared" si="376"/>
        <v>0</v>
      </c>
      <c r="AJ328" s="408"/>
      <c r="AK328" s="195">
        <f t="shared" si="377"/>
        <v>0</v>
      </c>
      <c r="AL328" s="408"/>
      <c r="AM328" s="195">
        <f t="shared" si="378"/>
        <v>0</v>
      </c>
      <c r="AN328" s="408"/>
      <c r="AO328" s="195">
        <f t="shared" si="379"/>
        <v>0</v>
      </c>
      <c r="AP328" s="204">
        <f t="shared" ref="AP328:AP374" si="380">G328-K328-M328-O328-Q328-S328-U328-W328-Y328-AA328-AC328-AE328-AG328-AI328-AK328-AM328-AO328</f>
        <v>1</v>
      </c>
    </row>
    <row r="329" spans="1:42" x14ac:dyDescent="0.25">
      <c r="A329" s="205">
        <v>45979</v>
      </c>
      <c r="B329" s="206">
        <f t="shared" si="361"/>
        <v>45979</v>
      </c>
      <c r="C329" s="207">
        <f t="shared" si="362"/>
        <v>45979</v>
      </c>
      <c r="D329" s="271" t="s">
        <v>294</v>
      </c>
      <c r="E329" s="271" t="s">
        <v>423</v>
      </c>
      <c r="F329" s="209" t="str">
        <f>IF(NOT(ISNA(MATCH(A329,VV!$B$14:$B$26,0))),VLOOKUP(A329,VV!$B$14:$U$57,3),"n")</f>
        <v>n</v>
      </c>
      <c r="G329" s="208">
        <f>IF($F329="j",3,IF($F330="j",2,VLOOKUP(D329,VV!$T$41:$U$47,2)))</f>
        <v>1</v>
      </c>
      <c r="H329" s="408"/>
      <c r="I329" s="195">
        <f t="shared" si="363"/>
        <v>0</v>
      </c>
      <c r="J329" s="408"/>
      <c r="K329" s="195">
        <f t="shared" si="364"/>
        <v>0</v>
      </c>
      <c r="L329" s="408"/>
      <c r="M329" s="195">
        <f t="shared" si="365"/>
        <v>0</v>
      </c>
      <c r="N329" s="408"/>
      <c r="O329" s="195">
        <f t="shared" si="366"/>
        <v>0</v>
      </c>
      <c r="P329" s="408"/>
      <c r="Q329" s="195">
        <f t="shared" si="367"/>
        <v>0</v>
      </c>
      <c r="R329" s="408"/>
      <c r="S329" s="195">
        <f t="shared" si="368"/>
        <v>0</v>
      </c>
      <c r="T329" s="408"/>
      <c r="U329" s="195">
        <f t="shared" si="369"/>
        <v>0</v>
      </c>
      <c r="V329" s="408"/>
      <c r="W329" s="195">
        <f t="shared" si="370"/>
        <v>0</v>
      </c>
      <c r="X329" s="408"/>
      <c r="Y329" s="195">
        <f t="shared" si="371"/>
        <v>0</v>
      </c>
      <c r="Z329" s="408"/>
      <c r="AA329" s="195">
        <f t="shared" si="372"/>
        <v>0</v>
      </c>
      <c r="AB329" s="408"/>
      <c r="AC329" s="195">
        <f t="shared" si="373"/>
        <v>0</v>
      </c>
      <c r="AD329" s="408"/>
      <c r="AE329" s="195">
        <f t="shared" si="374"/>
        <v>0</v>
      </c>
      <c r="AF329" s="408"/>
      <c r="AG329" s="195">
        <f t="shared" si="375"/>
        <v>0</v>
      </c>
      <c r="AH329" s="408"/>
      <c r="AI329" s="195">
        <f t="shared" si="376"/>
        <v>0</v>
      </c>
      <c r="AJ329" s="408"/>
      <c r="AK329" s="195">
        <f t="shared" si="377"/>
        <v>0</v>
      </c>
      <c r="AL329" s="408"/>
      <c r="AM329" s="195">
        <f t="shared" si="378"/>
        <v>0</v>
      </c>
      <c r="AN329" s="408"/>
      <c r="AO329" s="195">
        <f t="shared" si="379"/>
        <v>0</v>
      </c>
      <c r="AP329" s="204">
        <f t="shared" si="380"/>
        <v>1</v>
      </c>
    </row>
    <row r="330" spans="1:42" x14ac:dyDescent="0.25">
      <c r="A330" s="205">
        <v>45980</v>
      </c>
      <c r="B330" s="206">
        <f t="shared" si="361"/>
        <v>45980</v>
      </c>
      <c r="C330" s="207">
        <f t="shared" si="362"/>
        <v>45980</v>
      </c>
      <c r="D330" s="271" t="s">
        <v>295</v>
      </c>
      <c r="E330" s="271" t="s">
        <v>423</v>
      </c>
      <c r="F330" s="209" t="str">
        <f>IF(NOT(ISNA(MATCH(A330,VV!$B$14:$B$26,0))),VLOOKUP(A330,VV!$B$14:$U$57,3),"n")</f>
        <v>n</v>
      </c>
      <c r="G330" s="208">
        <f>IF($F330="j",3,IF($F331="j",2,VLOOKUP(D330,VV!$T$41:$U$47,2)))</f>
        <v>1</v>
      </c>
      <c r="H330" s="408"/>
      <c r="I330" s="195">
        <f t="shared" si="363"/>
        <v>0</v>
      </c>
      <c r="J330" s="408"/>
      <c r="K330" s="195">
        <f t="shared" si="364"/>
        <v>0</v>
      </c>
      <c r="L330" s="408"/>
      <c r="M330" s="195">
        <f t="shared" si="365"/>
        <v>0</v>
      </c>
      <c r="N330" s="408"/>
      <c r="O330" s="195">
        <f t="shared" si="366"/>
        <v>0</v>
      </c>
      <c r="P330" s="408"/>
      <c r="Q330" s="195">
        <f t="shared" si="367"/>
        <v>0</v>
      </c>
      <c r="R330" s="408"/>
      <c r="S330" s="195">
        <f t="shared" si="368"/>
        <v>0</v>
      </c>
      <c r="T330" s="408"/>
      <c r="U330" s="195">
        <f t="shared" si="369"/>
        <v>0</v>
      </c>
      <c r="V330" s="408"/>
      <c r="W330" s="195">
        <f t="shared" si="370"/>
        <v>0</v>
      </c>
      <c r="X330" s="408"/>
      <c r="Y330" s="195">
        <f t="shared" si="371"/>
        <v>0</v>
      </c>
      <c r="Z330" s="408"/>
      <c r="AA330" s="195">
        <f t="shared" si="372"/>
        <v>0</v>
      </c>
      <c r="AB330" s="408"/>
      <c r="AC330" s="195">
        <f t="shared" si="373"/>
        <v>0</v>
      </c>
      <c r="AD330" s="408"/>
      <c r="AE330" s="195">
        <f t="shared" si="374"/>
        <v>0</v>
      </c>
      <c r="AF330" s="408"/>
      <c r="AG330" s="195">
        <f t="shared" si="375"/>
        <v>0</v>
      </c>
      <c r="AH330" s="408"/>
      <c r="AI330" s="195">
        <f t="shared" si="376"/>
        <v>0</v>
      </c>
      <c r="AJ330" s="408"/>
      <c r="AK330" s="195">
        <f t="shared" si="377"/>
        <v>0</v>
      </c>
      <c r="AL330" s="408"/>
      <c r="AM330" s="195">
        <f t="shared" si="378"/>
        <v>0</v>
      </c>
      <c r="AN330" s="408"/>
      <c r="AO330" s="195">
        <f t="shared" si="379"/>
        <v>0</v>
      </c>
      <c r="AP330" s="204">
        <f t="shared" si="380"/>
        <v>1</v>
      </c>
    </row>
    <row r="331" spans="1:42" x14ac:dyDescent="0.25">
      <c r="A331" s="205">
        <v>45981</v>
      </c>
      <c r="B331" s="206">
        <f t="shared" si="361"/>
        <v>45981</v>
      </c>
      <c r="C331" s="207">
        <f t="shared" si="362"/>
        <v>45981</v>
      </c>
      <c r="D331" s="271" t="s">
        <v>296</v>
      </c>
      <c r="E331" s="271" t="s">
        <v>423</v>
      </c>
      <c r="F331" s="209" t="str">
        <f>IF(NOT(ISNA(MATCH(A331,VV!$B$14:$B$26,0))),VLOOKUP(A331,VV!$B$14:$U$57,3),"n")</f>
        <v>n</v>
      </c>
      <c r="G331" s="208">
        <f>IF($F331="j",3,IF($F332="j",2,VLOOKUP(D331,VV!$T$41:$U$47,2)))</f>
        <v>1</v>
      </c>
      <c r="H331" s="408"/>
      <c r="I331" s="195">
        <f t="shared" si="363"/>
        <v>0</v>
      </c>
      <c r="J331" s="408"/>
      <c r="K331" s="195">
        <f t="shared" si="364"/>
        <v>0</v>
      </c>
      <c r="L331" s="408"/>
      <c r="M331" s="195">
        <f t="shared" si="365"/>
        <v>0</v>
      </c>
      <c r="N331" s="408"/>
      <c r="O331" s="195">
        <f t="shared" si="366"/>
        <v>0</v>
      </c>
      <c r="P331" s="408"/>
      <c r="Q331" s="195">
        <f t="shared" si="367"/>
        <v>0</v>
      </c>
      <c r="R331" s="408"/>
      <c r="S331" s="195">
        <f t="shared" si="368"/>
        <v>0</v>
      </c>
      <c r="T331" s="408"/>
      <c r="U331" s="195">
        <f t="shared" si="369"/>
        <v>0</v>
      </c>
      <c r="V331" s="408"/>
      <c r="W331" s="195">
        <f t="shared" si="370"/>
        <v>0</v>
      </c>
      <c r="X331" s="408"/>
      <c r="Y331" s="195">
        <f t="shared" si="371"/>
        <v>0</v>
      </c>
      <c r="Z331" s="408"/>
      <c r="AA331" s="195">
        <f t="shared" si="372"/>
        <v>0</v>
      </c>
      <c r="AB331" s="408"/>
      <c r="AC331" s="195">
        <f t="shared" si="373"/>
        <v>0</v>
      </c>
      <c r="AD331" s="408"/>
      <c r="AE331" s="195">
        <f t="shared" si="374"/>
        <v>0</v>
      </c>
      <c r="AF331" s="408"/>
      <c r="AG331" s="195">
        <f t="shared" si="375"/>
        <v>0</v>
      </c>
      <c r="AH331" s="408"/>
      <c r="AI331" s="195">
        <f t="shared" si="376"/>
        <v>0</v>
      </c>
      <c r="AJ331" s="408"/>
      <c r="AK331" s="195">
        <f t="shared" si="377"/>
        <v>0</v>
      </c>
      <c r="AL331" s="408"/>
      <c r="AM331" s="195">
        <f t="shared" si="378"/>
        <v>0</v>
      </c>
      <c r="AN331" s="408"/>
      <c r="AO331" s="195">
        <f t="shared" si="379"/>
        <v>0</v>
      </c>
      <c r="AP331" s="204">
        <f t="shared" si="380"/>
        <v>1</v>
      </c>
    </row>
    <row r="332" spans="1:42" x14ac:dyDescent="0.25">
      <c r="A332" s="205">
        <v>45982</v>
      </c>
      <c r="B332" s="206">
        <f t="shared" si="361"/>
        <v>45982</v>
      </c>
      <c r="C332" s="207">
        <f t="shared" si="362"/>
        <v>45982</v>
      </c>
      <c r="D332" s="271" t="s">
        <v>297</v>
      </c>
      <c r="E332" s="271" t="s">
        <v>423</v>
      </c>
      <c r="F332" s="209" t="str">
        <f>IF(NOT(ISNA(MATCH(A332,VV!$B$14:$B$26,0))),VLOOKUP(A332,VV!$B$14:$U$57,3),"n")</f>
        <v>n</v>
      </c>
      <c r="G332" s="208">
        <f>IF($F332="j",3,IF($F333="j",2,VLOOKUP(D332,VV!$T$41:$U$47,2)))</f>
        <v>2</v>
      </c>
      <c r="H332" s="408"/>
      <c r="I332" s="195">
        <f t="shared" si="363"/>
        <v>0</v>
      </c>
      <c r="J332" s="408"/>
      <c r="K332" s="195">
        <f t="shared" si="364"/>
        <v>0</v>
      </c>
      <c r="L332" s="408"/>
      <c r="M332" s="195">
        <f t="shared" si="365"/>
        <v>0</v>
      </c>
      <c r="N332" s="408"/>
      <c r="O332" s="195">
        <f t="shared" si="366"/>
        <v>0</v>
      </c>
      <c r="P332" s="408"/>
      <c r="Q332" s="195">
        <f t="shared" si="367"/>
        <v>0</v>
      </c>
      <c r="R332" s="408" t="s">
        <v>309</v>
      </c>
      <c r="S332" s="195">
        <f t="shared" si="368"/>
        <v>2</v>
      </c>
      <c r="T332" s="408"/>
      <c r="U332" s="195">
        <f t="shared" si="369"/>
        <v>0</v>
      </c>
      <c r="V332" s="408"/>
      <c r="W332" s="195">
        <f t="shared" si="370"/>
        <v>0</v>
      </c>
      <c r="X332" s="408"/>
      <c r="Y332" s="195">
        <f t="shared" si="371"/>
        <v>0</v>
      </c>
      <c r="Z332" s="408"/>
      <c r="AA332" s="195">
        <f t="shared" si="372"/>
        <v>0</v>
      </c>
      <c r="AB332" s="408"/>
      <c r="AC332" s="195">
        <f t="shared" si="373"/>
        <v>0</v>
      </c>
      <c r="AD332" s="408"/>
      <c r="AE332" s="195">
        <f t="shared" si="374"/>
        <v>0</v>
      </c>
      <c r="AF332" s="408"/>
      <c r="AG332" s="195">
        <f t="shared" si="375"/>
        <v>0</v>
      </c>
      <c r="AH332" s="408"/>
      <c r="AI332" s="195">
        <f t="shared" si="376"/>
        <v>0</v>
      </c>
      <c r="AJ332" s="408"/>
      <c r="AK332" s="195">
        <f t="shared" si="377"/>
        <v>0</v>
      </c>
      <c r="AL332" s="408"/>
      <c r="AM332" s="195">
        <f t="shared" si="378"/>
        <v>0</v>
      </c>
      <c r="AN332" s="408"/>
      <c r="AO332" s="195">
        <f t="shared" si="379"/>
        <v>0</v>
      </c>
      <c r="AP332" s="204">
        <f t="shared" si="380"/>
        <v>0</v>
      </c>
    </row>
    <row r="333" spans="1:42" x14ac:dyDescent="0.25">
      <c r="A333" s="205">
        <v>45983</v>
      </c>
      <c r="B333" s="206">
        <f t="shared" si="361"/>
        <v>45983</v>
      </c>
      <c r="C333" s="207">
        <f t="shared" si="362"/>
        <v>45983</v>
      </c>
      <c r="D333" s="271" t="s">
        <v>311</v>
      </c>
      <c r="E333" s="271" t="s">
        <v>423</v>
      </c>
      <c r="F333" s="209" t="str">
        <f>IF(NOT(ISNA(MATCH(A333,VV!$B$14:$B$26,0))),VLOOKUP(A333,VV!$B$14:$U$57,3),"n")</f>
        <v>n</v>
      </c>
      <c r="G333" s="208">
        <f>IF($F333="j",3,IF($F334="j",2,VLOOKUP(D333,VV!$T$41:$U$47,2)))</f>
        <v>3</v>
      </c>
      <c r="H333" s="408"/>
      <c r="I333" s="195">
        <f t="shared" si="363"/>
        <v>0</v>
      </c>
      <c r="J333" s="408"/>
      <c r="K333" s="195">
        <f t="shared" si="364"/>
        <v>0</v>
      </c>
      <c r="L333" s="408"/>
      <c r="M333" s="195">
        <f t="shared" si="365"/>
        <v>0</v>
      </c>
      <c r="N333" s="408"/>
      <c r="O333" s="195">
        <f t="shared" si="366"/>
        <v>0</v>
      </c>
      <c r="P333" s="408"/>
      <c r="Q333" s="195">
        <f t="shared" si="367"/>
        <v>0</v>
      </c>
      <c r="R333" s="408" t="s">
        <v>309</v>
      </c>
      <c r="S333" s="195">
        <f t="shared" si="368"/>
        <v>3</v>
      </c>
      <c r="T333" s="408"/>
      <c r="U333" s="195">
        <f t="shared" si="369"/>
        <v>0</v>
      </c>
      <c r="V333" s="408"/>
      <c r="W333" s="195">
        <f t="shared" si="370"/>
        <v>0</v>
      </c>
      <c r="X333" s="408"/>
      <c r="Y333" s="195">
        <f t="shared" si="371"/>
        <v>0</v>
      </c>
      <c r="Z333" s="408"/>
      <c r="AA333" s="195">
        <f t="shared" si="372"/>
        <v>0</v>
      </c>
      <c r="AB333" s="408"/>
      <c r="AC333" s="195">
        <f t="shared" si="373"/>
        <v>0</v>
      </c>
      <c r="AD333" s="408"/>
      <c r="AE333" s="195">
        <f t="shared" si="374"/>
        <v>0</v>
      </c>
      <c r="AF333" s="408"/>
      <c r="AG333" s="195">
        <f t="shared" si="375"/>
        <v>0</v>
      </c>
      <c r="AH333" s="408"/>
      <c r="AI333" s="195">
        <f t="shared" si="376"/>
        <v>0</v>
      </c>
      <c r="AJ333" s="408"/>
      <c r="AK333" s="195">
        <f t="shared" si="377"/>
        <v>0</v>
      </c>
      <c r="AL333" s="408"/>
      <c r="AM333" s="195">
        <f t="shared" si="378"/>
        <v>0</v>
      </c>
      <c r="AN333" s="408"/>
      <c r="AO333" s="195">
        <f t="shared" si="379"/>
        <v>0</v>
      </c>
      <c r="AP333" s="204">
        <f t="shared" si="380"/>
        <v>0</v>
      </c>
    </row>
    <row r="334" spans="1:42" x14ac:dyDescent="0.25">
      <c r="A334" s="205">
        <v>45984</v>
      </c>
      <c r="B334" s="206">
        <f t="shared" si="361"/>
        <v>45984</v>
      </c>
      <c r="C334" s="207">
        <f t="shared" si="362"/>
        <v>45984</v>
      </c>
      <c r="D334" s="271" t="s">
        <v>312</v>
      </c>
      <c r="E334" s="271" t="s">
        <v>423</v>
      </c>
      <c r="F334" s="209" t="str">
        <f>IF(NOT(ISNA(MATCH(A334,VV!$B$14:$B$26,0))),VLOOKUP(A334,VV!$B$14:$U$57,3),"n")</f>
        <v>n</v>
      </c>
      <c r="G334" s="208">
        <f>IF($F334="j",3,IF($F335="j",2,VLOOKUP(D334,VV!$T$41:$U$47,2)))</f>
        <v>2</v>
      </c>
      <c r="H334" s="408"/>
      <c r="I334" s="195">
        <f t="shared" si="363"/>
        <v>0</v>
      </c>
      <c r="J334" s="408"/>
      <c r="K334" s="195">
        <f t="shared" si="364"/>
        <v>0</v>
      </c>
      <c r="L334" s="408"/>
      <c r="M334" s="195">
        <f t="shared" si="365"/>
        <v>0</v>
      </c>
      <c r="N334" s="408"/>
      <c r="O334" s="195">
        <f t="shared" si="366"/>
        <v>0</v>
      </c>
      <c r="P334" s="408"/>
      <c r="Q334" s="195">
        <f t="shared" si="367"/>
        <v>0</v>
      </c>
      <c r="R334" s="408" t="s">
        <v>309</v>
      </c>
      <c r="S334" s="195">
        <f t="shared" si="368"/>
        <v>2</v>
      </c>
      <c r="T334" s="408"/>
      <c r="U334" s="195">
        <f t="shared" si="369"/>
        <v>0</v>
      </c>
      <c r="V334" s="408"/>
      <c r="W334" s="195">
        <f t="shared" si="370"/>
        <v>0</v>
      </c>
      <c r="X334" s="408"/>
      <c r="Y334" s="195">
        <f t="shared" si="371"/>
        <v>0</v>
      </c>
      <c r="Z334" s="408"/>
      <c r="AA334" s="195">
        <f t="shared" si="372"/>
        <v>0</v>
      </c>
      <c r="AB334" s="408"/>
      <c r="AC334" s="195">
        <f t="shared" si="373"/>
        <v>0</v>
      </c>
      <c r="AD334" s="408"/>
      <c r="AE334" s="195">
        <f t="shared" si="374"/>
        <v>0</v>
      </c>
      <c r="AF334" s="408"/>
      <c r="AG334" s="195">
        <f t="shared" si="375"/>
        <v>0</v>
      </c>
      <c r="AH334" s="408"/>
      <c r="AI334" s="195">
        <f t="shared" si="376"/>
        <v>0</v>
      </c>
      <c r="AJ334" s="408"/>
      <c r="AK334" s="195">
        <f t="shared" si="377"/>
        <v>0</v>
      </c>
      <c r="AL334" s="408"/>
      <c r="AM334" s="195">
        <f t="shared" si="378"/>
        <v>0</v>
      </c>
      <c r="AN334" s="408"/>
      <c r="AO334" s="195">
        <f t="shared" si="379"/>
        <v>0</v>
      </c>
      <c r="AP334" s="204">
        <f t="shared" si="380"/>
        <v>0</v>
      </c>
    </row>
    <row r="335" spans="1:42" x14ac:dyDescent="0.25">
      <c r="A335" s="205">
        <v>45985</v>
      </c>
      <c r="B335" s="206">
        <f t="shared" si="361"/>
        <v>45985</v>
      </c>
      <c r="C335" s="207">
        <f t="shared" si="362"/>
        <v>45985</v>
      </c>
      <c r="D335" s="271" t="s">
        <v>293</v>
      </c>
      <c r="E335" s="271" t="s">
        <v>423</v>
      </c>
      <c r="F335" s="209" t="str">
        <f>IF(NOT(ISNA(MATCH(A335,VV!$B$14:$B$26,0))),VLOOKUP(A335,VV!$B$14:$U$57,3),"n")</f>
        <v>n</v>
      </c>
      <c r="G335" s="208">
        <f>IF($F335="j",3,IF($F336="j",2,VLOOKUP(D335,VV!$T$41:$U$47,2)))</f>
        <v>1</v>
      </c>
      <c r="H335" s="408"/>
      <c r="I335" s="195">
        <f t="shared" si="363"/>
        <v>0</v>
      </c>
      <c r="J335" s="408" t="s">
        <v>764</v>
      </c>
      <c r="K335" s="195">
        <f t="shared" si="364"/>
        <v>0</v>
      </c>
      <c r="L335" s="408"/>
      <c r="M335" s="195">
        <f t="shared" si="365"/>
        <v>0</v>
      </c>
      <c r="N335" s="408"/>
      <c r="O335" s="195">
        <f t="shared" si="366"/>
        <v>0</v>
      </c>
      <c r="P335" s="408"/>
      <c r="Q335" s="195">
        <f t="shared" si="367"/>
        <v>0</v>
      </c>
      <c r="R335" s="408"/>
      <c r="S335" s="195">
        <f t="shared" si="368"/>
        <v>0</v>
      </c>
      <c r="T335" s="408"/>
      <c r="U335" s="195">
        <f t="shared" si="369"/>
        <v>0</v>
      </c>
      <c r="V335" s="408"/>
      <c r="W335" s="195">
        <f t="shared" si="370"/>
        <v>0</v>
      </c>
      <c r="X335" s="408"/>
      <c r="Y335" s="195">
        <f t="shared" si="371"/>
        <v>0</v>
      </c>
      <c r="Z335" s="408"/>
      <c r="AA335" s="195">
        <f t="shared" si="372"/>
        <v>0</v>
      </c>
      <c r="AB335" s="408"/>
      <c r="AC335" s="195">
        <f t="shared" si="373"/>
        <v>0</v>
      </c>
      <c r="AD335" s="408"/>
      <c r="AE335" s="195">
        <f t="shared" si="374"/>
        <v>0</v>
      </c>
      <c r="AF335" s="408"/>
      <c r="AG335" s="195">
        <f t="shared" si="375"/>
        <v>0</v>
      </c>
      <c r="AH335" s="408"/>
      <c r="AI335" s="195">
        <f t="shared" si="376"/>
        <v>0</v>
      </c>
      <c r="AJ335" s="408"/>
      <c r="AK335" s="195">
        <f t="shared" si="377"/>
        <v>0</v>
      </c>
      <c r="AL335" s="408"/>
      <c r="AM335" s="195">
        <f t="shared" si="378"/>
        <v>0</v>
      </c>
      <c r="AN335" s="408"/>
      <c r="AO335" s="195">
        <f t="shared" si="379"/>
        <v>0</v>
      </c>
      <c r="AP335" s="204">
        <f t="shared" si="380"/>
        <v>1</v>
      </c>
    </row>
    <row r="336" spans="1:42" x14ac:dyDescent="0.25">
      <c r="A336" s="205">
        <v>45986</v>
      </c>
      <c r="B336" s="206">
        <f t="shared" si="361"/>
        <v>45986</v>
      </c>
      <c r="C336" s="207">
        <f t="shared" si="362"/>
        <v>45986</v>
      </c>
      <c r="D336" s="271" t="s">
        <v>294</v>
      </c>
      <c r="E336" s="271" t="s">
        <v>423</v>
      </c>
      <c r="F336" s="209" t="str">
        <f>IF(NOT(ISNA(MATCH(A336,VV!$B$14:$B$26,0))),VLOOKUP(A336,VV!$B$14:$U$57,3),"n")</f>
        <v>n</v>
      </c>
      <c r="G336" s="208">
        <f>IF($F336="j",3,IF($F337="j",2,VLOOKUP(D336,VV!$T$41:$U$47,2)))</f>
        <v>1</v>
      </c>
      <c r="H336" s="408"/>
      <c r="I336" s="195">
        <f t="shared" si="363"/>
        <v>0</v>
      </c>
      <c r="J336" s="408" t="s">
        <v>764</v>
      </c>
      <c r="K336" s="195">
        <f t="shared" si="364"/>
        <v>0</v>
      </c>
      <c r="L336" s="408"/>
      <c r="M336" s="195">
        <f t="shared" si="365"/>
        <v>0</v>
      </c>
      <c r="N336" s="408"/>
      <c r="O336" s="195">
        <f t="shared" si="366"/>
        <v>0</v>
      </c>
      <c r="P336" s="408"/>
      <c r="Q336" s="195">
        <f t="shared" si="367"/>
        <v>0</v>
      </c>
      <c r="R336" s="408"/>
      <c r="S336" s="195">
        <f t="shared" si="368"/>
        <v>0</v>
      </c>
      <c r="T336" s="408" t="s">
        <v>764</v>
      </c>
      <c r="U336" s="195">
        <f t="shared" si="369"/>
        <v>0</v>
      </c>
      <c r="V336" s="408"/>
      <c r="W336" s="195">
        <f t="shared" si="370"/>
        <v>0</v>
      </c>
      <c r="X336" s="408"/>
      <c r="Y336" s="195">
        <f t="shared" si="371"/>
        <v>0</v>
      </c>
      <c r="Z336" s="408"/>
      <c r="AA336" s="195">
        <f t="shared" si="372"/>
        <v>0</v>
      </c>
      <c r="AB336" s="408"/>
      <c r="AC336" s="195">
        <f t="shared" si="373"/>
        <v>0</v>
      </c>
      <c r="AD336" s="408"/>
      <c r="AE336" s="195">
        <f t="shared" si="374"/>
        <v>0</v>
      </c>
      <c r="AF336" s="408"/>
      <c r="AG336" s="195">
        <f t="shared" si="375"/>
        <v>0</v>
      </c>
      <c r="AH336" s="408"/>
      <c r="AI336" s="195">
        <f t="shared" si="376"/>
        <v>0</v>
      </c>
      <c r="AJ336" s="408"/>
      <c r="AK336" s="195">
        <f t="shared" si="377"/>
        <v>0</v>
      </c>
      <c r="AL336" s="408"/>
      <c r="AM336" s="195">
        <f t="shared" si="378"/>
        <v>0</v>
      </c>
      <c r="AN336" s="408"/>
      <c r="AO336" s="195">
        <f t="shared" si="379"/>
        <v>0</v>
      </c>
      <c r="AP336" s="204">
        <f t="shared" si="380"/>
        <v>1</v>
      </c>
    </row>
    <row r="337" spans="1:42" x14ac:dyDescent="0.25">
      <c r="A337" s="205">
        <v>45987</v>
      </c>
      <c r="B337" s="206">
        <f t="shared" si="361"/>
        <v>45987</v>
      </c>
      <c r="C337" s="207">
        <f t="shared" si="362"/>
        <v>45987</v>
      </c>
      <c r="D337" s="271" t="s">
        <v>295</v>
      </c>
      <c r="E337" s="271" t="s">
        <v>423</v>
      </c>
      <c r="F337" s="209" t="str">
        <f>IF(NOT(ISNA(MATCH(A337,VV!$B$14:$B$26,0))),VLOOKUP(A337,VV!$B$14:$U$57,3),"n")</f>
        <v>n</v>
      </c>
      <c r="G337" s="208">
        <f>IF($F337="j",3,IF($F338="j",2,VLOOKUP(D337,VV!$T$41:$U$47,2)))</f>
        <v>1</v>
      </c>
      <c r="H337" s="408"/>
      <c r="I337" s="195">
        <f t="shared" si="363"/>
        <v>0</v>
      </c>
      <c r="J337" s="408"/>
      <c r="K337" s="195">
        <f t="shared" si="364"/>
        <v>0</v>
      </c>
      <c r="L337" s="408"/>
      <c r="M337" s="195">
        <f t="shared" si="365"/>
        <v>0</v>
      </c>
      <c r="N337" s="408"/>
      <c r="O337" s="195">
        <f t="shared" si="366"/>
        <v>0</v>
      </c>
      <c r="P337" s="408"/>
      <c r="Q337" s="195">
        <f t="shared" si="367"/>
        <v>0</v>
      </c>
      <c r="R337" s="408"/>
      <c r="S337" s="195">
        <f t="shared" si="368"/>
        <v>0</v>
      </c>
      <c r="T337" s="408" t="s">
        <v>764</v>
      </c>
      <c r="U337" s="195">
        <f t="shared" si="369"/>
        <v>0</v>
      </c>
      <c r="V337" s="408"/>
      <c r="W337" s="195">
        <f t="shared" si="370"/>
        <v>0</v>
      </c>
      <c r="X337" s="408"/>
      <c r="Y337" s="195">
        <f t="shared" si="371"/>
        <v>0</v>
      </c>
      <c r="Z337" s="408"/>
      <c r="AA337" s="195">
        <f t="shared" si="372"/>
        <v>0</v>
      </c>
      <c r="AB337" s="408"/>
      <c r="AC337" s="195">
        <f t="shared" si="373"/>
        <v>0</v>
      </c>
      <c r="AD337" s="408"/>
      <c r="AE337" s="195">
        <f t="shared" si="374"/>
        <v>0</v>
      </c>
      <c r="AF337" s="408"/>
      <c r="AG337" s="195">
        <f t="shared" si="375"/>
        <v>0</v>
      </c>
      <c r="AH337" s="408"/>
      <c r="AI337" s="195">
        <f t="shared" si="376"/>
        <v>0</v>
      </c>
      <c r="AJ337" s="408"/>
      <c r="AK337" s="195">
        <f t="shared" si="377"/>
        <v>0</v>
      </c>
      <c r="AL337" s="408"/>
      <c r="AM337" s="195">
        <f t="shared" si="378"/>
        <v>0</v>
      </c>
      <c r="AN337" s="408"/>
      <c r="AO337" s="195">
        <f t="shared" si="379"/>
        <v>0</v>
      </c>
      <c r="AP337" s="204">
        <f t="shared" si="380"/>
        <v>1</v>
      </c>
    </row>
    <row r="338" spans="1:42" x14ac:dyDescent="0.25">
      <c r="A338" s="205">
        <v>45988</v>
      </c>
      <c r="B338" s="206">
        <f t="shared" si="361"/>
        <v>45988</v>
      </c>
      <c r="C338" s="207">
        <f t="shared" si="362"/>
        <v>45988</v>
      </c>
      <c r="D338" s="271" t="s">
        <v>296</v>
      </c>
      <c r="E338" s="271" t="s">
        <v>423</v>
      </c>
      <c r="F338" s="209" t="str">
        <f>IF(NOT(ISNA(MATCH(A338,VV!$B$14:$B$26,0))),VLOOKUP(A338,VV!$B$14:$U$57,3),"n")</f>
        <v>n</v>
      </c>
      <c r="G338" s="208">
        <f>IF($F338="j",3,IF($F339="j",2,VLOOKUP(D338,VV!$T$41:$U$47,2)))</f>
        <v>1</v>
      </c>
      <c r="H338" s="408"/>
      <c r="I338" s="195">
        <f t="shared" si="363"/>
        <v>0</v>
      </c>
      <c r="J338" s="408"/>
      <c r="K338" s="195">
        <f t="shared" si="364"/>
        <v>0</v>
      </c>
      <c r="L338" s="408"/>
      <c r="M338" s="195">
        <f t="shared" si="365"/>
        <v>0</v>
      </c>
      <c r="N338" s="408"/>
      <c r="O338" s="195">
        <f t="shared" si="366"/>
        <v>0</v>
      </c>
      <c r="P338" s="408"/>
      <c r="Q338" s="195">
        <f t="shared" si="367"/>
        <v>0</v>
      </c>
      <c r="R338" s="408"/>
      <c r="S338" s="195">
        <f t="shared" si="368"/>
        <v>0</v>
      </c>
      <c r="T338" s="408" t="s">
        <v>764</v>
      </c>
      <c r="U338" s="195">
        <f t="shared" si="369"/>
        <v>0</v>
      </c>
      <c r="V338" s="408"/>
      <c r="W338" s="195">
        <f t="shared" si="370"/>
        <v>0</v>
      </c>
      <c r="X338" s="408"/>
      <c r="Y338" s="195">
        <f t="shared" si="371"/>
        <v>0</v>
      </c>
      <c r="Z338" s="408"/>
      <c r="AA338" s="195">
        <f t="shared" si="372"/>
        <v>0</v>
      </c>
      <c r="AB338" s="408"/>
      <c r="AC338" s="195">
        <f t="shared" si="373"/>
        <v>0</v>
      </c>
      <c r="AD338" s="408"/>
      <c r="AE338" s="195">
        <f t="shared" si="374"/>
        <v>0</v>
      </c>
      <c r="AF338" s="408"/>
      <c r="AG338" s="195">
        <f t="shared" si="375"/>
        <v>0</v>
      </c>
      <c r="AH338" s="408"/>
      <c r="AI338" s="195">
        <f t="shared" si="376"/>
        <v>0</v>
      </c>
      <c r="AJ338" s="408"/>
      <c r="AK338" s="195">
        <f t="shared" si="377"/>
        <v>0</v>
      </c>
      <c r="AL338" s="408"/>
      <c r="AM338" s="195">
        <f t="shared" si="378"/>
        <v>0</v>
      </c>
      <c r="AN338" s="408"/>
      <c r="AO338" s="195">
        <f t="shared" si="379"/>
        <v>0</v>
      </c>
      <c r="AP338" s="204">
        <f t="shared" si="380"/>
        <v>1</v>
      </c>
    </row>
    <row r="339" spans="1:42" x14ac:dyDescent="0.25">
      <c r="A339" s="205">
        <v>45989</v>
      </c>
      <c r="B339" s="206">
        <f t="shared" si="361"/>
        <v>45989</v>
      </c>
      <c r="C339" s="207">
        <f t="shared" si="362"/>
        <v>45989</v>
      </c>
      <c r="D339" s="271" t="s">
        <v>297</v>
      </c>
      <c r="E339" s="271" t="s">
        <v>423</v>
      </c>
      <c r="F339" s="209" t="str">
        <f>IF(NOT(ISNA(MATCH(A339,VV!$B$14:$B$26,0))),VLOOKUP(A339,VV!$B$14:$U$57,3),"n")</f>
        <v>n</v>
      </c>
      <c r="G339" s="208">
        <f>IF($F339="j",3,IF($F340="j",2,VLOOKUP(D339,VV!$T$41:$U$47,2)))</f>
        <v>2</v>
      </c>
      <c r="H339" s="408"/>
      <c r="I339" s="195">
        <f t="shared" si="363"/>
        <v>0</v>
      </c>
      <c r="J339" s="408"/>
      <c r="K339" s="195">
        <f t="shared" si="364"/>
        <v>0</v>
      </c>
      <c r="L339" s="408"/>
      <c r="M339" s="195">
        <f t="shared" si="365"/>
        <v>0</v>
      </c>
      <c r="N339" s="408"/>
      <c r="O339" s="195">
        <f t="shared" si="366"/>
        <v>0</v>
      </c>
      <c r="P339" s="408"/>
      <c r="Q339" s="195">
        <f t="shared" si="367"/>
        <v>0</v>
      </c>
      <c r="R339" s="408"/>
      <c r="S339" s="195">
        <f t="shared" si="368"/>
        <v>0</v>
      </c>
      <c r="T339" s="408"/>
      <c r="U339" s="195">
        <f t="shared" si="369"/>
        <v>0</v>
      </c>
      <c r="V339" s="408"/>
      <c r="W339" s="195">
        <f t="shared" si="370"/>
        <v>0</v>
      </c>
      <c r="X339" s="408"/>
      <c r="Y339" s="195">
        <f t="shared" si="371"/>
        <v>0</v>
      </c>
      <c r="Z339" s="408"/>
      <c r="AA339" s="195">
        <f t="shared" si="372"/>
        <v>0</v>
      </c>
      <c r="AB339" s="408"/>
      <c r="AC339" s="195">
        <f t="shared" si="373"/>
        <v>0</v>
      </c>
      <c r="AD339" s="408"/>
      <c r="AE339" s="195">
        <f t="shared" si="374"/>
        <v>0</v>
      </c>
      <c r="AF339" s="408" t="s">
        <v>309</v>
      </c>
      <c r="AG339" s="195">
        <f t="shared" si="375"/>
        <v>2</v>
      </c>
      <c r="AH339" s="408"/>
      <c r="AI339" s="195">
        <f t="shared" si="376"/>
        <v>0</v>
      </c>
      <c r="AJ339" s="408"/>
      <c r="AK339" s="195">
        <f t="shared" si="377"/>
        <v>0</v>
      </c>
      <c r="AL339" s="408"/>
      <c r="AM339" s="195">
        <f t="shared" si="378"/>
        <v>0</v>
      </c>
      <c r="AN339" s="408"/>
      <c r="AO339" s="195">
        <f t="shared" si="379"/>
        <v>0</v>
      </c>
      <c r="AP339" s="204">
        <f t="shared" si="380"/>
        <v>0</v>
      </c>
    </row>
    <row r="340" spans="1:42" x14ac:dyDescent="0.25">
      <c r="A340" s="205">
        <v>45990</v>
      </c>
      <c r="B340" s="206">
        <f t="shared" si="361"/>
        <v>45990</v>
      </c>
      <c r="C340" s="207">
        <f t="shared" si="362"/>
        <v>45990</v>
      </c>
      <c r="D340" s="271" t="s">
        <v>311</v>
      </c>
      <c r="E340" s="271" t="s">
        <v>423</v>
      </c>
      <c r="F340" s="209" t="str">
        <f>IF(NOT(ISNA(MATCH(A340,VV!$B$14:$B$26,0))),VLOOKUP(A340,VV!$B$14:$U$57,3),"n")</f>
        <v>n</v>
      </c>
      <c r="G340" s="208">
        <f>IF($F340="j",3,IF($F341="j",2,VLOOKUP(D340,VV!$T$41:$U$47,2)))</f>
        <v>3</v>
      </c>
      <c r="H340" s="408"/>
      <c r="I340" s="195">
        <f t="shared" si="363"/>
        <v>0</v>
      </c>
      <c r="J340" s="408"/>
      <c r="K340" s="195">
        <f t="shared" si="364"/>
        <v>0</v>
      </c>
      <c r="L340" s="408"/>
      <c r="M340" s="195">
        <f t="shared" si="365"/>
        <v>0</v>
      </c>
      <c r="N340" s="408"/>
      <c r="O340" s="195">
        <f t="shared" si="366"/>
        <v>0</v>
      </c>
      <c r="P340" s="408"/>
      <c r="Q340" s="195">
        <f t="shared" si="367"/>
        <v>0</v>
      </c>
      <c r="R340" s="408"/>
      <c r="S340" s="195">
        <f t="shared" si="368"/>
        <v>0</v>
      </c>
      <c r="T340" s="408"/>
      <c r="U340" s="195">
        <f t="shared" si="369"/>
        <v>0</v>
      </c>
      <c r="V340" s="408"/>
      <c r="W340" s="195">
        <f t="shared" si="370"/>
        <v>0</v>
      </c>
      <c r="X340" s="408"/>
      <c r="Y340" s="195">
        <f t="shared" si="371"/>
        <v>0</v>
      </c>
      <c r="Z340" s="408"/>
      <c r="AA340" s="195">
        <f t="shared" si="372"/>
        <v>0</v>
      </c>
      <c r="AB340" s="408"/>
      <c r="AC340" s="195">
        <f t="shared" si="373"/>
        <v>0</v>
      </c>
      <c r="AD340" s="408"/>
      <c r="AE340" s="195">
        <f t="shared" si="374"/>
        <v>0</v>
      </c>
      <c r="AF340" s="408" t="s">
        <v>309</v>
      </c>
      <c r="AG340" s="195">
        <f t="shared" si="375"/>
        <v>3</v>
      </c>
      <c r="AH340" s="408"/>
      <c r="AI340" s="195">
        <f t="shared" si="376"/>
        <v>0</v>
      </c>
      <c r="AJ340" s="408"/>
      <c r="AK340" s="195">
        <f t="shared" si="377"/>
        <v>0</v>
      </c>
      <c r="AL340" s="408"/>
      <c r="AM340" s="195">
        <f t="shared" si="378"/>
        <v>0</v>
      </c>
      <c r="AN340" s="408"/>
      <c r="AO340" s="195">
        <f t="shared" si="379"/>
        <v>0</v>
      </c>
      <c r="AP340" s="204">
        <f t="shared" si="380"/>
        <v>0</v>
      </c>
    </row>
    <row r="341" spans="1:42" x14ac:dyDescent="0.25">
      <c r="A341" s="205">
        <v>45991</v>
      </c>
      <c r="B341" s="206">
        <f t="shared" si="361"/>
        <v>45991</v>
      </c>
      <c r="C341" s="207">
        <f t="shared" si="362"/>
        <v>45991</v>
      </c>
      <c r="D341" s="271" t="s">
        <v>312</v>
      </c>
      <c r="E341" s="271" t="s">
        <v>423</v>
      </c>
      <c r="F341" s="209" t="str">
        <f>IF(NOT(ISNA(MATCH(A341,VV!$B$14:$B$26,0))),VLOOKUP(A341,VV!$B$14:$U$57,3),"n")</f>
        <v>n</v>
      </c>
      <c r="G341" s="208">
        <f>IF($F341="j",3,IF($F342="j",2,VLOOKUP(D341,VV!$T$41:$U$47,2)))</f>
        <v>2</v>
      </c>
      <c r="H341" s="408"/>
      <c r="I341" s="195">
        <f t="shared" si="363"/>
        <v>0</v>
      </c>
      <c r="J341" s="408"/>
      <c r="K341" s="195">
        <f t="shared" si="364"/>
        <v>0</v>
      </c>
      <c r="L341" s="408"/>
      <c r="M341" s="195">
        <f t="shared" si="365"/>
        <v>0</v>
      </c>
      <c r="N341" s="408"/>
      <c r="O341" s="195">
        <f t="shared" si="366"/>
        <v>0</v>
      </c>
      <c r="P341" s="408"/>
      <c r="Q341" s="195">
        <f t="shared" si="367"/>
        <v>0</v>
      </c>
      <c r="R341" s="408"/>
      <c r="S341" s="195">
        <f t="shared" si="368"/>
        <v>0</v>
      </c>
      <c r="T341" s="408"/>
      <c r="U341" s="195">
        <f t="shared" si="369"/>
        <v>0</v>
      </c>
      <c r="V341" s="408"/>
      <c r="W341" s="195">
        <f t="shared" si="370"/>
        <v>0</v>
      </c>
      <c r="X341" s="408"/>
      <c r="Y341" s="195">
        <f t="shared" si="371"/>
        <v>0</v>
      </c>
      <c r="Z341" s="408"/>
      <c r="AA341" s="195">
        <f t="shared" si="372"/>
        <v>0</v>
      </c>
      <c r="AB341" s="408"/>
      <c r="AC341" s="195">
        <f t="shared" si="373"/>
        <v>0</v>
      </c>
      <c r="AD341" s="408"/>
      <c r="AE341" s="195">
        <f t="shared" si="374"/>
        <v>0</v>
      </c>
      <c r="AF341" s="408" t="s">
        <v>309</v>
      </c>
      <c r="AG341" s="195">
        <f t="shared" si="375"/>
        <v>2</v>
      </c>
      <c r="AH341" s="408"/>
      <c r="AI341" s="195">
        <f t="shared" si="376"/>
        <v>0</v>
      </c>
      <c r="AJ341" s="408"/>
      <c r="AK341" s="195">
        <f t="shared" si="377"/>
        <v>0</v>
      </c>
      <c r="AL341" s="408"/>
      <c r="AM341" s="195">
        <f t="shared" si="378"/>
        <v>0</v>
      </c>
      <c r="AN341" s="408"/>
      <c r="AO341" s="195">
        <f t="shared" si="379"/>
        <v>0</v>
      </c>
      <c r="AP341" s="204">
        <f t="shared" si="380"/>
        <v>0</v>
      </c>
    </row>
    <row r="342" spans="1:42" x14ac:dyDescent="0.25">
      <c r="A342" s="205">
        <v>45992</v>
      </c>
      <c r="B342" s="206">
        <f t="shared" si="361"/>
        <v>45992</v>
      </c>
      <c r="C342" s="207">
        <f t="shared" si="362"/>
        <v>45992</v>
      </c>
      <c r="D342" s="271" t="s">
        <v>293</v>
      </c>
      <c r="E342" s="271" t="s">
        <v>423</v>
      </c>
      <c r="F342" s="209" t="str">
        <f>IF(NOT(ISNA(MATCH(A342,VV!$B$14:$B$26,0))),VLOOKUP(A342,VV!$B$14:$U$57,3),"n")</f>
        <v>n</v>
      </c>
      <c r="G342" s="208">
        <f>IF($F342="j",3,IF($F343="j",2,VLOOKUP(D342,VV!$T$41:$U$47,2)))</f>
        <v>1</v>
      </c>
      <c r="H342" s="408"/>
      <c r="I342" s="195">
        <f t="shared" si="363"/>
        <v>0</v>
      </c>
      <c r="J342" s="408"/>
      <c r="K342" s="195">
        <f t="shared" si="364"/>
        <v>0</v>
      </c>
      <c r="L342" s="408"/>
      <c r="M342" s="195">
        <f t="shared" si="365"/>
        <v>0</v>
      </c>
      <c r="N342" s="408"/>
      <c r="O342" s="195">
        <f t="shared" si="366"/>
        <v>0</v>
      </c>
      <c r="P342" s="408"/>
      <c r="Q342" s="195">
        <f t="shared" si="367"/>
        <v>0</v>
      </c>
      <c r="R342" s="408"/>
      <c r="S342" s="195">
        <f t="shared" si="368"/>
        <v>0</v>
      </c>
      <c r="T342" s="408" t="s">
        <v>764</v>
      </c>
      <c r="U342" s="195">
        <f t="shared" si="369"/>
        <v>0</v>
      </c>
      <c r="V342" s="408"/>
      <c r="W342" s="195">
        <f t="shared" si="370"/>
        <v>0</v>
      </c>
      <c r="X342" s="408"/>
      <c r="Y342" s="195">
        <f t="shared" si="371"/>
        <v>0</v>
      </c>
      <c r="Z342" s="408"/>
      <c r="AA342" s="195">
        <f t="shared" si="372"/>
        <v>0</v>
      </c>
      <c r="AB342" s="408"/>
      <c r="AC342" s="195">
        <f t="shared" si="373"/>
        <v>0</v>
      </c>
      <c r="AD342" s="408"/>
      <c r="AE342" s="195">
        <f t="shared" si="374"/>
        <v>0</v>
      </c>
      <c r="AF342" s="408"/>
      <c r="AG342" s="195">
        <f t="shared" si="375"/>
        <v>0</v>
      </c>
      <c r="AH342" s="408"/>
      <c r="AI342" s="195">
        <f t="shared" si="376"/>
        <v>0</v>
      </c>
      <c r="AJ342" s="408"/>
      <c r="AK342" s="195">
        <f t="shared" si="377"/>
        <v>0</v>
      </c>
      <c r="AL342" s="408"/>
      <c r="AM342" s="195">
        <f t="shared" si="378"/>
        <v>0</v>
      </c>
      <c r="AN342" s="408"/>
      <c r="AO342" s="195">
        <f t="shared" si="379"/>
        <v>0</v>
      </c>
      <c r="AP342" s="204">
        <f t="shared" si="380"/>
        <v>1</v>
      </c>
    </row>
    <row r="343" spans="1:42" x14ac:dyDescent="0.25">
      <c r="A343" s="205">
        <v>45993</v>
      </c>
      <c r="B343" s="206">
        <f t="shared" si="361"/>
        <v>45993</v>
      </c>
      <c r="C343" s="207">
        <f t="shared" si="362"/>
        <v>45993</v>
      </c>
      <c r="D343" s="271" t="s">
        <v>294</v>
      </c>
      <c r="E343" s="271" t="s">
        <v>423</v>
      </c>
      <c r="F343" s="209" t="str">
        <f>IF(NOT(ISNA(MATCH(A343,VV!$B$14:$B$26,0))),VLOOKUP(A343,VV!$B$14:$U$57,3),"n")</f>
        <v>n</v>
      </c>
      <c r="G343" s="208">
        <f>IF($F343="j",3,IF($F344="j",2,VLOOKUP(D343,VV!$T$41:$U$47,2)))</f>
        <v>1</v>
      </c>
      <c r="H343" s="408"/>
      <c r="I343" s="195">
        <f t="shared" si="363"/>
        <v>0</v>
      </c>
      <c r="J343" s="408"/>
      <c r="K343" s="195">
        <f t="shared" si="364"/>
        <v>0</v>
      </c>
      <c r="L343" s="408"/>
      <c r="M343" s="195">
        <f t="shared" si="365"/>
        <v>0</v>
      </c>
      <c r="N343" s="408"/>
      <c r="O343" s="195">
        <f t="shared" si="366"/>
        <v>0</v>
      </c>
      <c r="P343" s="408"/>
      <c r="Q343" s="195">
        <f t="shared" si="367"/>
        <v>0</v>
      </c>
      <c r="R343" s="408"/>
      <c r="S343" s="195">
        <f t="shared" si="368"/>
        <v>0</v>
      </c>
      <c r="T343" s="408" t="s">
        <v>764</v>
      </c>
      <c r="U343" s="195">
        <f t="shared" si="369"/>
        <v>0</v>
      </c>
      <c r="V343" s="408"/>
      <c r="W343" s="195">
        <f t="shared" si="370"/>
        <v>0</v>
      </c>
      <c r="X343" s="408"/>
      <c r="Y343" s="195">
        <f t="shared" si="371"/>
        <v>0</v>
      </c>
      <c r="Z343" s="408"/>
      <c r="AA343" s="195">
        <f t="shared" si="372"/>
        <v>0</v>
      </c>
      <c r="AB343" s="408"/>
      <c r="AC343" s="195">
        <f t="shared" si="373"/>
        <v>0</v>
      </c>
      <c r="AD343" s="408"/>
      <c r="AE343" s="195">
        <f t="shared" si="374"/>
        <v>0</v>
      </c>
      <c r="AF343" s="408"/>
      <c r="AG343" s="195">
        <f t="shared" si="375"/>
        <v>0</v>
      </c>
      <c r="AH343" s="408"/>
      <c r="AI343" s="195">
        <f t="shared" si="376"/>
        <v>0</v>
      </c>
      <c r="AJ343" s="408"/>
      <c r="AK343" s="195">
        <f t="shared" si="377"/>
        <v>0</v>
      </c>
      <c r="AL343" s="408"/>
      <c r="AM343" s="195">
        <f t="shared" si="378"/>
        <v>0</v>
      </c>
      <c r="AN343" s="408"/>
      <c r="AO343" s="195">
        <f t="shared" si="379"/>
        <v>0</v>
      </c>
      <c r="AP343" s="204">
        <f t="shared" si="380"/>
        <v>1</v>
      </c>
    </row>
    <row r="344" spans="1:42" x14ac:dyDescent="0.25">
      <c r="A344" s="205">
        <v>45994</v>
      </c>
      <c r="B344" s="206">
        <f t="shared" si="361"/>
        <v>45994</v>
      </c>
      <c r="C344" s="207">
        <f t="shared" si="362"/>
        <v>45994</v>
      </c>
      <c r="D344" s="271" t="s">
        <v>295</v>
      </c>
      <c r="E344" s="271" t="s">
        <v>423</v>
      </c>
      <c r="F344" s="209" t="str">
        <f>IF(NOT(ISNA(MATCH(A344,VV!$B$14:$B$26,0))),VLOOKUP(A344,VV!$B$14:$U$57,3),"n")</f>
        <v>n</v>
      </c>
      <c r="G344" s="208">
        <f>IF($F344="j",3,IF($F345="j",2,VLOOKUP(D344,VV!$T$41:$U$47,2)))</f>
        <v>1</v>
      </c>
      <c r="H344" s="408"/>
      <c r="I344" s="195">
        <f t="shared" si="363"/>
        <v>0</v>
      </c>
      <c r="J344" s="408"/>
      <c r="K344" s="195">
        <f t="shared" si="364"/>
        <v>0</v>
      </c>
      <c r="L344" s="408"/>
      <c r="M344" s="195">
        <f t="shared" si="365"/>
        <v>0</v>
      </c>
      <c r="N344" s="408"/>
      <c r="O344" s="195">
        <f t="shared" si="366"/>
        <v>0</v>
      </c>
      <c r="P344" s="408"/>
      <c r="Q344" s="195">
        <f t="shared" si="367"/>
        <v>0</v>
      </c>
      <c r="R344" s="408"/>
      <c r="S344" s="195">
        <f t="shared" si="368"/>
        <v>0</v>
      </c>
      <c r="T344" s="408" t="s">
        <v>764</v>
      </c>
      <c r="U344" s="195">
        <f t="shared" si="369"/>
        <v>0</v>
      </c>
      <c r="V344" s="408"/>
      <c r="W344" s="195">
        <f t="shared" si="370"/>
        <v>0</v>
      </c>
      <c r="X344" s="408"/>
      <c r="Y344" s="195">
        <f t="shared" si="371"/>
        <v>0</v>
      </c>
      <c r="Z344" s="408"/>
      <c r="AA344" s="195">
        <f t="shared" si="372"/>
        <v>0</v>
      </c>
      <c r="AB344" s="408"/>
      <c r="AC344" s="195">
        <f t="shared" si="373"/>
        <v>0</v>
      </c>
      <c r="AD344" s="408"/>
      <c r="AE344" s="195">
        <f t="shared" si="374"/>
        <v>0</v>
      </c>
      <c r="AF344" s="408"/>
      <c r="AG344" s="195">
        <f t="shared" si="375"/>
        <v>0</v>
      </c>
      <c r="AH344" s="408"/>
      <c r="AI344" s="195">
        <f t="shared" si="376"/>
        <v>0</v>
      </c>
      <c r="AJ344" s="408"/>
      <c r="AK344" s="195">
        <f t="shared" si="377"/>
        <v>0</v>
      </c>
      <c r="AL344" s="408"/>
      <c r="AM344" s="195">
        <f t="shared" si="378"/>
        <v>0</v>
      </c>
      <c r="AN344" s="408"/>
      <c r="AO344" s="195">
        <f t="shared" si="379"/>
        <v>0</v>
      </c>
      <c r="AP344" s="204">
        <f t="shared" si="380"/>
        <v>1</v>
      </c>
    </row>
    <row r="345" spans="1:42" x14ac:dyDescent="0.25">
      <c r="A345" s="205">
        <v>45995</v>
      </c>
      <c r="B345" s="206">
        <f t="shared" si="361"/>
        <v>45995</v>
      </c>
      <c r="C345" s="207">
        <f t="shared" si="362"/>
        <v>45995</v>
      </c>
      <c r="D345" s="271" t="s">
        <v>296</v>
      </c>
      <c r="E345" s="271" t="s">
        <v>423</v>
      </c>
      <c r="F345" s="209" t="str">
        <f>IF(NOT(ISNA(MATCH(A345,VV!$B$14:$B$26,0))),VLOOKUP(A345,VV!$B$14:$U$57,3),"n")</f>
        <v>n</v>
      </c>
      <c r="G345" s="208">
        <f>IF($F345="j",3,IF($F346="j",2,VLOOKUP(D345,VV!$T$41:$U$47,2)))</f>
        <v>1</v>
      </c>
      <c r="H345" s="408"/>
      <c r="I345" s="195">
        <f t="shared" si="363"/>
        <v>0</v>
      </c>
      <c r="J345" s="408"/>
      <c r="K345" s="195">
        <f t="shared" si="364"/>
        <v>0</v>
      </c>
      <c r="L345" s="408"/>
      <c r="M345" s="195">
        <f t="shared" si="365"/>
        <v>0</v>
      </c>
      <c r="N345" s="408"/>
      <c r="O345" s="195">
        <f t="shared" si="366"/>
        <v>0</v>
      </c>
      <c r="P345" s="408"/>
      <c r="Q345" s="195">
        <f t="shared" si="367"/>
        <v>0</v>
      </c>
      <c r="R345" s="408"/>
      <c r="S345" s="195">
        <f t="shared" si="368"/>
        <v>0</v>
      </c>
      <c r="T345" s="408"/>
      <c r="U345" s="195">
        <f t="shared" si="369"/>
        <v>0</v>
      </c>
      <c r="V345" s="408"/>
      <c r="W345" s="195">
        <f t="shared" si="370"/>
        <v>0</v>
      </c>
      <c r="X345" s="408"/>
      <c r="Y345" s="195">
        <f t="shared" si="371"/>
        <v>0</v>
      </c>
      <c r="Z345" s="408"/>
      <c r="AA345" s="195">
        <f t="shared" si="372"/>
        <v>0</v>
      </c>
      <c r="AB345" s="408"/>
      <c r="AC345" s="195">
        <f t="shared" si="373"/>
        <v>0</v>
      </c>
      <c r="AD345" s="408"/>
      <c r="AE345" s="195">
        <f t="shared" si="374"/>
        <v>0</v>
      </c>
      <c r="AF345" s="408"/>
      <c r="AG345" s="195">
        <f t="shared" si="375"/>
        <v>0</v>
      </c>
      <c r="AH345" s="408"/>
      <c r="AI345" s="195">
        <f t="shared" si="376"/>
        <v>0</v>
      </c>
      <c r="AJ345" s="408"/>
      <c r="AK345" s="195">
        <f t="shared" si="377"/>
        <v>0</v>
      </c>
      <c r="AL345" s="408"/>
      <c r="AM345" s="195">
        <f t="shared" si="378"/>
        <v>0</v>
      </c>
      <c r="AN345" s="408"/>
      <c r="AO345" s="195">
        <f t="shared" si="379"/>
        <v>0</v>
      </c>
      <c r="AP345" s="204">
        <f t="shared" si="380"/>
        <v>1</v>
      </c>
    </row>
    <row r="346" spans="1:42" x14ac:dyDescent="0.25">
      <c r="A346" s="205">
        <v>45996</v>
      </c>
      <c r="B346" s="206">
        <f t="shared" si="361"/>
        <v>45996</v>
      </c>
      <c r="C346" s="207">
        <f t="shared" si="362"/>
        <v>45996</v>
      </c>
      <c r="D346" s="271" t="s">
        <v>297</v>
      </c>
      <c r="E346" s="271" t="s">
        <v>423</v>
      </c>
      <c r="F346" s="209" t="str">
        <f>IF(NOT(ISNA(MATCH(A346,VV!$B$14:$B$26,0))),VLOOKUP(A346,VV!$B$14:$U$57,3),"n")</f>
        <v>n</v>
      </c>
      <c r="G346" s="208">
        <f>IF($F346="j",3,IF($F347="j",2,VLOOKUP(D346,VV!$T$41:$U$47,2)))</f>
        <v>2</v>
      </c>
      <c r="H346" s="408"/>
      <c r="I346" s="195">
        <f t="shared" si="363"/>
        <v>0</v>
      </c>
      <c r="J346" s="408" t="s">
        <v>766</v>
      </c>
      <c r="K346" s="195">
        <f t="shared" si="364"/>
        <v>0</v>
      </c>
      <c r="L346" s="408"/>
      <c r="M346" s="195">
        <f t="shared" si="365"/>
        <v>0</v>
      </c>
      <c r="N346" s="408"/>
      <c r="O346" s="195">
        <f t="shared" si="366"/>
        <v>0</v>
      </c>
      <c r="P346" s="408"/>
      <c r="Q346" s="195">
        <f t="shared" si="367"/>
        <v>0</v>
      </c>
      <c r="R346" s="408"/>
      <c r="S346" s="195">
        <f t="shared" si="368"/>
        <v>0</v>
      </c>
      <c r="T346" s="408"/>
      <c r="U346" s="195">
        <f t="shared" si="369"/>
        <v>0</v>
      </c>
      <c r="V346" s="408"/>
      <c r="W346" s="195">
        <f t="shared" si="370"/>
        <v>0</v>
      </c>
      <c r="X346" s="408"/>
      <c r="Y346" s="195">
        <f t="shared" si="371"/>
        <v>0</v>
      </c>
      <c r="Z346" s="408"/>
      <c r="AA346" s="195">
        <f t="shared" si="372"/>
        <v>0</v>
      </c>
      <c r="AB346" s="408"/>
      <c r="AC346" s="195">
        <f t="shared" si="373"/>
        <v>0</v>
      </c>
      <c r="AD346" s="408"/>
      <c r="AE346" s="195">
        <f t="shared" si="374"/>
        <v>0</v>
      </c>
      <c r="AF346" s="408" t="s">
        <v>309</v>
      </c>
      <c r="AG346" s="195">
        <f t="shared" si="375"/>
        <v>2</v>
      </c>
      <c r="AH346" s="408"/>
      <c r="AI346" s="195">
        <f t="shared" si="376"/>
        <v>0</v>
      </c>
      <c r="AJ346" s="408"/>
      <c r="AK346" s="195">
        <f t="shared" si="377"/>
        <v>0</v>
      </c>
      <c r="AL346" s="408"/>
      <c r="AM346" s="195">
        <f t="shared" si="378"/>
        <v>0</v>
      </c>
      <c r="AN346" s="408"/>
      <c r="AO346" s="195">
        <f t="shared" si="379"/>
        <v>0</v>
      </c>
      <c r="AP346" s="204">
        <f t="shared" si="380"/>
        <v>0</v>
      </c>
    </row>
    <row r="347" spans="1:42" x14ac:dyDescent="0.25">
      <c r="A347" s="205">
        <v>45997</v>
      </c>
      <c r="B347" s="206">
        <f t="shared" si="361"/>
        <v>45997</v>
      </c>
      <c r="C347" s="207">
        <f t="shared" si="362"/>
        <v>45997</v>
      </c>
      <c r="D347" s="271" t="s">
        <v>311</v>
      </c>
      <c r="E347" s="271" t="s">
        <v>423</v>
      </c>
      <c r="F347" s="209" t="str">
        <f>IF(NOT(ISNA(MATCH(A347,VV!$B$14:$B$26,0))),VLOOKUP(A347,VV!$B$14:$U$57,3),"n")</f>
        <v>n</v>
      </c>
      <c r="G347" s="208">
        <f>IF($F347="j",3,IF($F348="j",2,VLOOKUP(D347,VV!$T$41:$U$47,2)))</f>
        <v>3</v>
      </c>
      <c r="H347" s="408"/>
      <c r="I347" s="195">
        <f t="shared" si="363"/>
        <v>0</v>
      </c>
      <c r="J347" s="408"/>
      <c r="K347" s="195">
        <f t="shared" si="364"/>
        <v>0</v>
      </c>
      <c r="L347" s="408"/>
      <c r="M347" s="195">
        <f t="shared" si="365"/>
        <v>0</v>
      </c>
      <c r="N347" s="408"/>
      <c r="O347" s="195">
        <f t="shared" si="366"/>
        <v>0</v>
      </c>
      <c r="P347" s="408"/>
      <c r="Q347" s="195">
        <f t="shared" si="367"/>
        <v>0</v>
      </c>
      <c r="R347" s="408"/>
      <c r="S347" s="195">
        <f t="shared" si="368"/>
        <v>0</v>
      </c>
      <c r="T347" s="408"/>
      <c r="U347" s="195">
        <f t="shared" si="369"/>
        <v>0</v>
      </c>
      <c r="V347" s="408"/>
      <c r="W347" s="195">
        <f t="shared" si="370"/>
        <v>0</v>
      </c>
      <c r="X347" s="408"/>
      <c r="Y347" s="195">
        <f t="shared" si="371"/>
        <v>0</v>
      </c>
      <c r="Z347" s="408"/>
      <c r="AA347" s="195">
        <f t="shared" si="372"/>
        <v>0</v>
      </c>
      <c r="AB347" s="408"/>
      <c r="AC347" s="195">
        <f t="shared" si="373"/>
        <v>0</v>
      </c>
      <c r="AD347" s="408"/>
      <c r="AE347" s="195">
        <f t="shared" si="374"/>
        <v>0</v>
      </c>
      <c r="AF347" s="408" t="s">
        <v>309</v>
      </c>
      <c r="AG347" s="195">
        <f t="shared" si="375"/>
        <v>3</v>
      </c>
      <c r="AH347" s="408"/>
      <c r="AI347" s="195">
        <f t="shared" si="376"/>
        <v>0</v>
      </c>
      <c r="AJ347" s="408"/>
      <c r="AK347" s="195">
        <f t="shared" si="377"/>
        <v>0</v>
      </c>
      <c r="AL347" s="408"/>
      <c r="AM347" s="195">
        <f t="shared" si="378"/>
        <v>0</v>
      </c>
      <c r="AN347" s="408"/>
      <c r="AO347" s="195">
        <f t="shared" si="379"/>
        <v>0</v>
      </c>
      <c r="AP347" s="204">
        <f t="shared" si="380"/>
        <v>0</v>
      </c>
    </row>
    <row r="348" spans="1:42" x14ac:dyDescent="0.25">
      <c r="A348" s="205">
        <v>45998</v>
      </c>
      <c r="B348" s="206">
        <f t="shared" si="361"/>
        <v>45998</v>
      </c>
      <c r="C348" s="207">
        <f t="shared" si="362"/>
        <v>45998</v>
      </c>
      <c r="D348" s="271" t="s">
        <v>312</v>
      </c>
      <c r="E348" s="271" t="s">
        <v>423</v>
      </c>
      <c r="F348" s="209" t="str">
        <f>IF(NOT(ISNA(MATCH(A348,VV!$B$14:$B$26,0))),VLOOKUP(A348,VV!$B$14:$U$57,3),"n")</f>
        <v>n</v>
      </c>
      <c r="G348" s="208">
        <f>IF($F348="j",3,IF($F349="j",2,VLOOKUP(D348,VV!$T$41:$U$47,2)))</f>
        <v>2</v>
      </c>
      <c r="H348" s="408"/>
      <c r="I348" s="195">
        <f t="shared" si="363"/>
        <v>0</v>
      </c>
      <c r="J348" s="408"/>
      <c r="K348" s="195">
        <f t="shared" si="364"/>
        <v>0</v>
      </c>
      <c r="L348" s="408"/>
      <c r="M348" s="195">
        <f t="shared" si="365"/>
        <v>0</v>
      </c>
      <c r="N348" s="408"/>
      <c r="O348" s="195">
        <f t="shared" si="366"/>
        <v>0</v>
      </c>
      <c r="P348" s="408"/>
      <c r="Q348" s="195">
        <f t="shared" si="367"/>
        <v>0</v>
      </c>
      <c r="R348" s="408"/>
      <c r="S348" s="195">
        <f t="shared" si="368"/>
        <v>0</v>
      </c>
      <c r="T348" s="408"/>
      <c r="U348" s="195">
        <f t="shared" si="369"/>
        <v>0</v>
      </c>
      <c r="V348" s="408"/>
      <c r="W348" s="195">
        <f t="shared" si="370"/>
        <v>0</v>
      </c>
      <c r="X348" s="408"/>
      <c r="Y348" s="195">
        <f t="shared" si="371"/>
        <v>0</v>
      </c>
      <c r="Z348" s="408"/>
      <c r="AA348" s="195">
        <f t="shared" si="372"/>
        <v>0</v>
      </c>
      <c r="AB348" s="408"/>
      <c r="AC348" s="195">
        <f t="shared" si="373"/>
        <v>0</v>
      </c>
      <c r="AD348" s="408"/>
      <c r="AE348" s="195">
        <f t="shared" si="374"/>
        <v>0</v>
      </c>
      <c r="AF348" s="408" t="s">
        <v>309</v>
      </c>
      <c r="AG348" s="195">
        <f t="shared" si="375"/>
        <v>2</v>
      </c>
      <c r="AH348" s="408"/>
      <c r="AI348" s="195">
        <f t="shared" si="376"/>
        <v>0</v>
      </c>
      <c r="AJ348" s="408"/>
      <c r="AK348" s="195">
        <f t="shared" si="377"/>
        <v>0</v>
      </c>
      <c r="AL348" s="408"/>
      <c r="AM348" s="195">
        <f t="shared" si="378"/>
        <v>0</v>
      </c>
      <c r="AN348" s="408"/>
      <c r="AO348" s="195">
        <f t="shared" si="379"/>
        <v>0</v>
      </c>
      <c r="AP348" s="204">
        <f t="shared" si="380"/>
        <v>0</v>
      </c>
    </row>
    <row r="349" spans="1:42" x14ac:dyDescent="0.25">
      <c r="A349" s="205">
        <v>45999</v>
      </c>
      <c r="B349" s="206">
        <f t="shared" si="361"/>
        <v>45999</v>
      </c>
      <c r="C349" s="207">
        <f t="shared" si="362"/>
        <v>45999</v>
      </c>
      <c r="D349" s="271" t="s">
        <v>293</v>
      </c>
      <c r="E349" s="271" t="s">
        <v>423</v>
      </c>
      <c r="F349" s="209" t="str">
        <f>IF(NOT(ISNA(MATCH(A349,VV!$B$14:$B$26,0))),VLOOKUP(A349,VV!$B$14:$U$57,3),"n")</f>
        <v>n</v>
      </c>
      <c r="G349" s="208">
        <f>IF($F349="j",3,IF($F350="j",2,VLOOKUP(D349,VV!$T$41:$U$47,2)))</f>
        <v>1</v>
      </c>
      <c r="H349" s="408"/>
      <c r="I349" s="195">
        <f t="shared" si="363"/>
        <v>0</v>
      </c>
      <c r="J349" s="408"/>
      <c r="K349" s="195">
        <f t="shared" si="364"/>
        <v>0</v>
      </c>
      <c r="L349" s="408"/>
      <c r="M349" s="195">
        <f t="shared" si="365"/>
        <v>0</v>
      </c>
      <c r="N349" s="408"/>
      <c r="O349" s="195">
        <f t="shared" si="366"/>
        <v>0</v>
      </c>
      <c r="P349" s="408"/>
      <c r="Q349" s="195">
        <f t="shared" si="367"/>
        <v>0</v>
      </c>
      <c r="R349" s="408"/>
      <c r="S349" s="195">
        <f t="shared" si="368"/>
        <v>0</v>
      </c>
      <c r="T349" s="408"/>
      <c r="U349" s="195">
        <f t="shared" si="369"/>
        <v>0</v>
      </c>
      <c r="V349" s="408"/>
      <c r="W349" s="195">
        <f t="shared" si="370"/>
        <v>0</v>
      </c>
      <c r="X349" s="408"/>
      <c r="Y349" s="195">
        <f t="shared" si="371"/>
        <v>0</v>
      </c>
      <c r="Z349" s="408"/>
      <c r="AA349" s="195">
        <f t="shared" si="372"/>
        <v>0</v>
      </c>
      <c r="AB349" s="408"/>
      <c r="AC349" s="195">
        <f t="shared" si="373"/>
        <v>0</v>
      </c>
      <c r="AD349" s="408"/>
      <c r="AE349" s="195">
        <f t="shared" si="374"/>
        <v>0</v>
      </c>
      <c r="AF349" s="408"/>
      <c r="AG349" s="195">
        <f t="shared" si="375"/>
        <v>0</v>
      </c>
      <c r="AH349" s="408"/>
      <c r="AI349" s="195">
        <f t="shared" si="376"/>
        <v>0</v>
      </c>
      <c r="AJ349" s="408"/>
      <c r="AK349" s="195">
        <f t="shared" si="377"/>
        <v>0</v>
      </c>
      <c r="AL349" s="408"/>
      <c r="AM349" s="195">
        <f t="shared" si="378"/>
        <v>0</v>
      </c>
      <c r="AN349" s="408"/>
      <c r="AO349" s="195">
        <f t="shared" si="379"/>
        <v>0</v>
      </c>
      <c r="AP349" s="204">
        <f t="shared" si="380"/>
        <v>1</v>
      </c>
    </row>
    <row r="350" spans="1:42" x14ac:dyDescent="0.25">
      <c r="A350" s="205">
        <v>46000</v>
      </c>
      <c r="B350" s="206">
        <f t="shared" si="361"/>
        <v>46000</v>
      </c>
      <c r="C350" s="207">
        <f t="shared" si="362"/>
        <v>46000</v>
      </c>
      <c r="D350" s="271" t="s">
        <v>294</v>
      </c>
      <c r="E350" s="271" t="s">
        <v>423</v>
      </c>
      <c r="F350" s="209" t="str">
        <f>IF(NOT(ISNA(MATCH(A350,VV!$B$14:$B$26,0))),VLOOKUP(A350,VV!$B$14:$U$57,3),"n")</f>
        <v>n</v>
      </c>
      <c r="G350" s="208">
        <f>IF($F350="j",3,IF($F351="j",2,VLOOKUP(D350,VV!$T$41:$U$47,2)))</f>
        <v>1</v>
      </c>
      <c r="H350" s="408"/>
      <c r="I350" s="195">
        <f t="shared" si="363"/>
        <v>0</v>
      </c>
      <c r="J350" s="408"/>
      <c r="K350" s="195">
        <f t="shared" si="364"/>
        <v>0</v>
      </c>
      <c r="L350" s="408"/>
      <c r="M350" s="195">
        <f t="shared" si="365"/>
        <v>0</v>
      </c>
      <c r="N350" s="408"/>
      <c r="O350" s="195">
        <f t="shared" si="366"/>
        <v>0</v>
      </c>
      <c r="P350" s="408"/>
      <c r="Q350" s="195">
        <f t="shared" si="367"/>
        <v>0</v>
      </c>
      <c r="R350" s="408"/>
      <c r="S350" s="195">
        <f t="shared" si="368"/>
        <v>0</v>
      </c>
      <c r="T350" s="408"/>
      <c r="U350" s="195">
        <f t="shared" si="369"/>
        <v>0</v>
      </c>
      <c r="V350" s="408"/>
      <c r="W350" s="195">
        <f t="shared" si="370"/>
        <v>0</v>
      </c>
      <c r="X350" s="408"/>
      <c r="Y350" s="195">
        <f t="shared" si="371"/>
        <v>0</v>
      </c>
      <c r="Z350" s="408"/>
      <c r="AA350" s="195">
        <f t="shared" si="372"/>
        <v>0</v>
      </c>
      <c r="AB350" s="408"/>
      <c r="AC350" s="195">
        <f t="shared" si="373"/>
        <v>0</v>
      </c>
      <c r="AD350" s="408"/>
      <c r="AE350" s="195">
        <f t="shared" si="374"/>
        <v>0</v>
      </c>
      <c r="AF350" s="408"/>
      <c r="AG350" s="195">
        <f t="shared" si="375"/>
        <v>0</v>
      </c>
      <c r="AH350" s="408"/>
      <c r="AI350" s="195">
        <f t="shared" si="376"/>
        <v>0</v>
      </c>
      <c r="AJ350" s="408"/>
      <c r="AK350" s="195">
        <f t="shared" si="377"/>
        <v>0</v>
      </c>
      <c r="AL350" s="408"/>
      <c r="AM350" s="195">
        <f t="shared" si="378"/>
        <v>0</v>
      </c>
      <c r="AN350" s="408"/>
      <c r="AO350" s="195">
        <f t="shared" si="379"/>
        <v>0</v>
      </c>
      <c r="AP350" s="204">
        <f t="shared" si="380"/>
        <v>1</v>
      </c>
    </row>
    <row r="351" spans="1:42" x14ac:dyDescent="0.25">
      <c r="A351" s="205">
        <v>46001</v>
      </c>
      <c r="B351" s="206">
        <f t="shared" si="361"/>
        <v>46001</v>
      </c>
      <c r="C351" s="207">
        <f t="shared" si="362"/>
        <v>46001</v>
      </c>
      <c r="D351" s="271" t="s">
        <v>295</v>
      </c>
      <c r="E351" s="271" t="s">
        <v>423</v>
      </c>
      <c r="F351" s="209" t="str">
        <f>IF(NOT(ISNA(MATCH(A351,VV!$B$14:$B$26,0))),VLOOKUP(A351,VV!$B$14:$U$57,3),"n")</f>
        <v>n</v>
      </c>
      <c r="G351" s="208">
        <f>IF($F351="j",3,IF($F352="j",2,VLOOKUP(D351,VV!$T$41:$U$47,2)))</f>
        <v>1</v>
      </c>
      <c r="H351" s="408"/>
      <c r="I351" s="195">
        <f t="shared" si="363"/>
        <v>0</v>
      </c>
      <c r="J351" s="408" t="s">
        <v>309</v>
      </c>
      <c r="K351" s="195">
        <f t="shared" si="364"/>
        <v>1</v>
      </c>
      <c r="L351" s="408"/>
      <c r="M351" s="195">
        <f t="shared" si="365"/>
        <v>0</v>
      </c>
      <c r="N351" s="408"/>
      <c r="O351" s="195">
        <f t="shared" si="366"/>
        <v>0</v>
      </c>
      <c r="P351" s="408"/>
      <c r="Q351" s="195">
        <f t="shared" si="367"/>
        <v>0</v>
      </c>
      <c r="R351" s="408"/>
      <c r="S351" s="195">
        <f t="shared" si="368"/>
        <v>0</v>
      </c>
      <c r="T351" s="408"/>
      <c r="U351" s="195">
        <f t="shared" si="369"/>
        <v>0</v>
      </c>
      <c r="V351" s="408"/>
      <c r="W351" s="195">
        <f t="shared" si="370"/>
        <v>0</v>
      </c>
      <c r="X351" s="408"/>
      <c r="Y351" s="195">
        <f t="shared" si="371"/>
        <v>0</v>
      </c>
      <c r="Z351" s="408"/>
      <c r="AA351" s="195">
        <f t="shared" si="372"/>
        <v>0</v>
      </c>
      <c r="AB351" s="408"/>
      <c r="AC351" s="195">
        <f t="shared" si="373"/>
        <v>0</v>
      </c>
      <c r="AD351" s="408"/>
      <c r="AE351" s="195">
        <f t="shared" si="374"/>
        <v>0</v>
      </c>
      <c r="AF351" s="408"/>
      <c r="AG351" s="195">
        <f t="shared" si="375"/>
        <v>0</v>
      </c>
      <c r="AH351" s="408"/>
      <c r="AI351" s="195">
        <f t="shared" si="376"/>
        <v>0</v>
      </c>
      <c r="AJ351" s="408"/>
      <c r="AK351" s="195">
        <f t="shared" si="377"/>
        <v>0</v>
      </c>
      <c r="AL351" s="408"/>
      <c r="AM351" s="195">
        <f t="shared" si="378"/>
        <v>0</v>
      </c>
      <c r="AN351" s="408"/>
      <c r="AO351" s="195">
        <f t="shared" si="379"/>
        <v>0</v>
      </c>
      <c r="AP351" s="204">
        <f t="shared" si="380"/>
        <v>0</v>
      </c>
    </row>
    <row r="352" spans="1:42" x14ac:dyDescent="0.25">
      <c r="A352" s="205">
        <v>46002</v>
      </c>
      <c r="B352" s="206">
        <f t="shared" si="361"/>
        <v>46002</v>
      </c>
      <c r="C352" s="207">
        <f t="shared" si="362"/>
        <v>46002</v>
      </c>
      <c r="D352" s="271" t="s">
        <v>296</v>
      </c>
      <c r="E352" s="271" t="s">
        <v>423</v>
      </c>
      <c r="F352" s="209" t="str">
        <f>IF(NOT(ISNA(MATCH(A352,VV!$B$14:$B$26,0))),VLOOKUP(A352,VV!$B$14:$U$57,3),"n")</f>
        <v>n</v>
      </c>
      <c r="G352" s="208">
        <f>IF($F352="j",3,IF($F353="j",2,VLOOKUP(D352,VV!$T$41:$U$47,2)))</f>
        <v>1</v>
      </c>
      <c r="H352" s="408"/>
      <c r="I352" s="195">
        <f t="shared" si="363"/>
        <v>0</v>
      </c>
      <c r="J352" s="408"/>
      <c r="K352" s="195">
        <f t="shared" si="364"/>
        <v>0</v>
      </c>
      <c r="L352" s="408"/>
      <c r="M352" s="195">
        <f t="shared" si="365"/>
        <v>0</v>
      </c>
      <c r="N352" s="408"/>
      <c r="O352" s="195">
        <f t="shared" si="366"/>
        <v>0</v>
      </c>
      <c r="P352" s="408"/>
      <c r="Q352" s="195">
        <f t="shared" si="367"/>
        <v>0</v>
      </c>
      <c r="R352" s="408"/>
      <c r="S352" s="195">
        <f t="shared" si="368"/>
        <v>0</v>
      </c>
      <c r="T352" s="408"/>
      <c r="U352" s="195">
        <f t="shared" si="369"/>
        <v>0</v>
      </c>
      <c r="V352" s="408"/>
      <c r="W352" s="195">
        <f t="shared" si="370"/>
        <v>0</v>
      </c>
      <c r="X352" s="408"/>
      <c r="Y352" s="195">
        <f t="shared" si="371"/>
        <v>0</v>
      </c>
      <c r="Z352" s="408"/>
      <c r="AA352" s="195">
        <f t="shared" si="372"/>
        <v>0</v>
      </c>
      <c r="AB352" s="408"/>
      <c r="AC352" s="195">
        <f t="shared" si="373"/>
        <v>0</v>
      </c>
      <c r="AD352" s="408"/>
      <c r="AE352" s="195">
        <f t="shared" si="374"/>
        <v>0</v>
      </c>
      <c r="AF352" s="408"/>
      <c r="AG352" s="195">
        <f t="shared" si="375"/>
        <v>0</v>
      </c>
      <c r="AH352" s="408"/>
      <c r="AI352" s="195">
        <f t="shared" si="376"/>
        <v>0</v>
      </c>
      <c r="AJ352" s="408"/>
      <c r="AK352" s="195">
        <f t="shared" si="377"/>
        <v>0</v>
      </c>
      <c r="AL352" s="408"/>
      <c r="AM352" s="195">
        <f t="shared" si="378"/>
        <v>0</v>
      </c>
      <c r="AN352" s="408"/>
      <c r="AO352" s="195">
        <f t="shared" si="379"/>
        <v>0</v>
      </c>
      <c r="AP352" s="204">
        <f t="shared" si="380"/>
        <v>1</v>
      </c>
    </row>
    <row r="353" spans="1:42" x14ac:dyDescent="0.25">
      <c r="A353" s="205">
        <v>46003</v>
      </c>
      <c r="B353" s="206">
        <f t="shared" si="361"/>
        <v>46003</v>
      </c>
      <c r="C353" s="207">
        <f t="shared" si="362"/>
        <v>46003</v>
      </c>
      <c r="D353" s="271" t="s">
        <v>297</v>
      </c>
      <c r="E353" s="271" t="s">
        <v>423</v>
      </c>
      <c r="F353" s="209" t="str">
        <f>IF(NOT(ISNA(MATCH(A353,VV!$B$14:$B$26,0))),VLOOKUP(A353,VV!$B$14:$U$57,3),"n")</f>
        <v>n</v>
      </c>
      <c r="G353" s="208">
        <f>IF($F353="j",3,IF($F354="j",2,VLOOKUP(D353,VV!$T$41:$U$47,2)))</f>
        <v>2</v>
      </c>
      <c r="H353" s="408"/>
      <c r="I353" s="195">
        <f t="shared" si="363"/>
        <v>0</v>
      </c>
      <c r="J353" s="408"/>
      <c r="K353" s="195">
        <f t="shared" si="364"/>
        <v>0</v>
      </c>
      <c r="L353" s="408"/>
      <c r="M353" s="195">
        <f t="shared" si="365"/>
        <v>0</v>
      </c>
      <c r="N353" s="408"/>
      <c r="O353" s="195">
        <f t="shared" si="366"/>
        <v>0</v>
      </c>
      <c r="P353" s="408"/>
      <c r="Q353" s="195">
        <f t="shared" si="367"/>
        <v>0</v>
      </c>
      <c r="R353" s="408"/>
      <c r="S353" s="195">
        <f t="shared" si="368"/>
        <v>0</v>
      </c>
      <c r="T353" s="408"/>
      <c r="U353" s="195">
        <f t="shared" si="369"/>
        <v>0</v>
      </c>
      <c r="V353" s="408"/>
      <c r="W353" s="195">
        <f t="shared" si="370"/>
        <v>0</v>
      </c>
      <c r="X353" s="408"/>
      <c r="Y353" s="195">
        <f t="shared" si="371"/>
        <v>0</v>
      </c>
      <c r="Z353" s="408"/>
      <c r="AA353" s="195">
        <f t="shared" si="372"/>
        <v>0</v>
      </c>
      <c r="AB353" s="408"/>
      <c r="AC353" s="195">
        <f t="shared" si="373"/>
        <v>0</v>
      </c>
      <c r="AD353" s="408"/>
      <c r="AE353" s="195">
        <f t="shared" si="374"/>
        <v>0</v>
      </c>
      <c r="AF353" s="408" t="s">
        <v>309</v>
      </c>
      <c r="AG353" s="195">
        <f t="shared" si="375"/>
        <v>2</v>
      </c>
      <c r="AH353" s="408"/>
      <c r="AI353" s="195">
        <f t="shared" si="376"/>
        <v>0</v>
      </c>
      <c r="AJ353" s="408"/>
      <c r="AK353" s="195">
        <f t="shared" si="377"/>
        <v>0</v>
      </c>
      <c r="AL353" s="408"/>
      <c r="AM353" s="195">
        <f t="shared" si="378"/>
        <v>0</v>
      </c>
      <c r="AN353" s="408"/>
      <c r="AO353" s="195">
        <f t="shared" si="379"/>
        <v>0</v>
      </c>
      <c r="AP353" s="204">
        <f t="shared" si="380"/>
        <v>0</v>
      </c>
    </row>
    <row r="354" spans="1:42" x14ac:dyDescent="0.25">
      <c r="A354" s="205">
        <v>46004</v>
      </c>
      <c r="B354" s="206">
        <f t="shared" si="361"/>
        <v>46004</v>
      </c>
      <c r="C354" s="207">
        <f t="shared" si="362"/>
        <v>46004</v>
      </c>
      <c r="D354" s="271" t="s">
        <v>311</v>
      </c>
      <c r="E354" s="271" t="s">
        <v>423</v>
      </c>
      <c r="F354" s="209" t="str">
        <f>IF(NOT(ISNA(MATCH(A354,VV!$B$14:$B$26,0))),VLOOKUP(A354,VV!$B$14:$U$57,3),"n")</f>
        <v>n</v>
      </c>
      <c r="G354" s="208">
        <f>IF($F354="j",3,IF($F355="j",2,VLOOKUP(D354,VV!$T$41:$U$47,2)))</f>
        <v>3</v>
      </c>
      <c r="H354" s="408"/>
      <c r="I354" s="195">
        <f t="shared" si="363"/>
        <v>0</v>
      </c>
      <c r="J354" s="408"/>
      <c r="K354" s="195">
        <f t="shared" si="364"/>
        <v>0</v>
      </c>
      <c r="L354" s="408"/>
      <c r="M354" s="195">
        <f t="shared" si="365"/>
        <v>0</v>
      </c>
      <c r="N354" s="408"/>
      <c r="O354" s="195">
        <f t="shared" si="366"/>
        <v>0</v>
      </c>
      <c r="P354" s="408"/>
      <c r="Q354" s="195">
        <f t="shared" si="367"/>
        <v>0</v>
      </c>
      <c r="R354" s="408"/>
      <c r="S354" s="195">
        <f t="shared" si="368"/>
        <v>0</v>
      </c>
      <c r="T354" s="408"/>
      <c r="U354" s="195">
        <f t="shared" si="369"/>
        <v>0</v>
      </c>
      <c r="V354" s="408"/>
      <c r="W354" s="195">
        <f t="shared" si="370"/>
        <v>0</v>
      </c>
      <c r="X354" s="408"/>
      <c r="Y354" s="195">
        <f t="shared" si="371"/>
        <v>0</v>
      </c>
      <c r="Z354" s="408"/>
      <c r="AA354" s="195">
        <f t="shared" si="372"/>
        <v>0</v>
      </c>
      <c r="AB354" s="408"/>
      <c r="AC354" s="195">
        <f t="shared" si="373"/>
        <v>0</v>
      </c>
      <c r="AD354" s="408"/>
      <c r="AE354" s="195">
        <f t="shared" si="374"/>
        <v>0</v>
      </c>
      <c r="AF354" s="408" t="s">
        <v>309</v>
      </c>
      <c r="AG354" s="195">
        <f t="shared" si="375"/>
        <v>3</v>
      </c>
      <c r="AH354" s="408"/>
      <c r="AI354" s="195">
        <f t="shared" si="376"/>
        <v>0</v>
      </c>
      <c r="AJ354" s="408"/>
      <c r="AK354" s="195">
        <f t="shared" si="377"/>
        <v>0</v>
      </c>
      <c r="AL354" s="408"/>
      <c r="AM354" s="195">
        <f t="shared" si="378"/>
        <v>0</v>
      </c>
      <c r="AN354" s="408"/>
      <c r="AO354" s="195">
        <f t="shared" si="379"/>
        <v>0</v>
      </c>
      <c r="AP354" s="204">
        <f t="shared" si="380"/>
        <v>0</v>
      </c>
    </row>
    <row r="355" spans="1:42" x14ac:dyDescent="0.25">
      <c r="A355" s="205">
        <v>46005</v>
      </c>
      <c r="B355" s="206">
        <f t="shared" si="361"/>
        <v>46005</v>
      </c>
      <c r="C355" s="207">
        <f t="shared" si="362"/>
        <v>46005</v>
      </c>
      <c r="D355" s="271" t="s">
        <v>312</v>
      </c>
      <c r="E355" s="271" t="s">
        <v>423</v>
      </c>
      <c r="F355" s="209" t="str">
        <f>IF(NOT(ISNA(MATCH(A355,VV!$B$14:$B$26,0))),VLOOKUP(A355,VV!$B$14:$U$57,3),"n")</f>
        <v>n</v>
      </c>
      <c r="G355" s="208">
        <f>IF($F355="j",3,IF($F356="j",2,VLOOKUP(D355,VV!$T$41:$U$47,2)))</f>
        <v>2</v>
      </c>
      <c r="H355" s="408"/>
      <c r="I355" s="195">
        <f t="shared" si="363"/>
        <v>0</v>
      </c>
      <c r="J355" s="408"/>
      <c r="K355" s="195">
        <f t="shared" si="364"/>
        <v>0</v>
      </c>
      <c r="L355" s="408"/>
      <c r="M355" s="195">
        <f t="shared" si="365"/>
        <v>0</v>
      </c>
      <c r="N355" s="408"/>
      <c r="O355" s="195">
        <f t="shared" si="366"/>
        <v>0</v>
      </c>
      <c r="P355" s="408"/>
      <c r="Q355" s="195">
        <f t="shared" si="367"/>
        <v>0</v>
      </c>
      <c r="R355" s="408"/>
      <c r="S355" s="195">
        <f t="shared" si="368"/>
        <v>0</v>
      </c>
      <c r="T355" s="408"/>
      <c r="U355" s="195">
        <f t="shared" si="369"/>
        <v>0</v>
      </c>
      <c r="V355" s="408"/>
      <c r="W355" s="195">
        <f t="shared" si="370"/>
        <v>0</v>
      </c>
      <c r="X355" s="408"/>
      <c r="Y355" s="195">
        <f t="shared" si="371"/>
        <v>0</v>
      </c>
      <c r="Z355" s="408"/>
      <c r="AA355" s="195">
        <f t="shared" si="372"/>
        <v>0</v>
      </c>
      <c r="AB355" s="408"/>
      <c r="AC355" s="195">
        <f t="shared" si="373"/>
        <v>0</v>
      </c>
      <c r="AD355" s="408"/>
      <c r="AE355" s="195">
        <f t="shared" si="374"/>
        <v>0</v>
      </c>
      <c r="AF355" s="408" t="s">
        <v>309</v>
      </c>
      <c r="AG355" s="195">
        <f t="shared" si="375"/>
        <v>2</v>
      </c>
      <c r="AH355" s="408"/>
      <c r="AI355" s="195">
        <f t="shared" si="376"/>
        <v>0</v>
      </c>
      <c r="AJ355" s="408"/>
      <c r="AK355" s="195">
        <f t="shared" si="377"/>
        <v>0</v>
      </c>
      <c r="AL355" s="408"/>
      <c r="AM355" s="195">
        <f t="shared" si="378"/>
        <v>0</v>
      </c>
      <c r="AN355" s="408"/>
      <c r="AO355" s="195">
        <f t="shared" si="379"/>
        <v>0</v>
      </c>
      <c r="AP355" s="204">
        <f t="shared" si="380"/>
        <v>0</v>
      </c>
    </row>
    <row r="356" spans="1:42" x14ac:dyDescent="0.25">
      <c r="A356" s="205">
        <v>46006</v>
      </c>
      <c r="B356" s="206">
        <f t="shared" si="361"/>
        <v>46006</v>
      </c>
      <c r="C356" s="207">
        <f t="shared" si="362"/>
        <v>46006</v>
      </c>
      <c r="D356" s="271" t="s">
        <v>293</v>
      </c>
      <c r="E356" s="271" t="s">
        <v>423</v>
      </c>
      <c r="F356" s="209" t="str">
        <f>IF(NOT(ISNA(MATCH(A356,VV!$B$14:$B$26,0))),VLOOKUP(A356,VV!$B$14:$U$57,3),"n")</f>
        <v>n</v>
      </c>
      <c r="G356" s="208">
        <f>IF($F356="j",3,IF($F357="j",2,VLOOKUP(D356,VV!$T$41:$U$47,2)))</f>
        <v>1</v>
      </c>
      <c r="H356" s="408"/>
      <c r="I356" s="195">
        <f t="shared" si="363"/>
        <v>0</v>
      </c>
      <c r="J356" s="408"/>
      <c r="K356" s="195">
        <f t="shared" si="364"/>
        <v>0</v>
      </c>
      <c r="L356" s="408"/>
      <c r="M356" s="195">
        <f t="shared" si="365"/>
        <v>0</v>
      </c>
      <c r="N356" s="408"/>
      <c r="O356" s="195">
        <f t="shared" si="366"/>
        <v>0</v>
      </c>
      <c r="P356" s="408"/>
      <c r="Q356" s="195">
        <f t="shared" si="367"/>
        <v>0</v>
      </c>
      <c r="R356" s="408"/>
      <c r="S356" s="195">
        <f t="shared" si="368"/>
        <v>0</v>
      </c>
      <c r="T356" s="408"/>
      <c r="U356" s="195">
        <f t="shared" si="369"/>
        <v>0</v>
      </c>
      <c r="V356" s="408"/>
      <c r="W356" s="195">
        <f t="shared" si="370"/>
        <v>0</v>
      </c>
      <c r="X356" s="408"/>
      <c r="Y356" s="195">
        <f t="shared" si="371"/>
        <v>0</v>
      </c>
      <c r="Z356" s="408"/>
      <c r="AA356" s="195">
        <f t="shared" si="372"/>
        <v>0</v>
      </c>
      <c r="AB356" s="408"/>
      <c r="AC356" s="195">
        <f t="shared" si="373"/>
        <v>0</v>
      </c>
      <c r="AD356" s="408"/>
      <c r="AE356" s="195">
        <f t="shared" si="374"/>
        <v>0</v>
      </c>
      <c r="AF356" s="408"/>
      <c r="AG356" s="195">
        <f t="shared" si="375"/>
        <v>0</v>
      </c>
      <c r="AH356" s="408"/>
      <c r="AI356" s="195">
        <f t="shared" si="376"/>
        <v>0</v>
      </c>
      <c r="AJ356" s="408"/>
      <c r="AK356" s="195">
        <f t="shared" si="377"/>
        <v>0</v>
      </c>
      <c r="AL356" s="408"/>
      <c r="AM356" s="195">
        <f t="shared" si="378"/>
        <v>0</v>
      </c>
      <c r="AN356" s="408"/>
      <c r="AO356" s="195">
        <f t="shared" si="379"/>
        <v>0</v>
      </c>
      <c r="AP356" s="204">
        <f t="shared" si="380"/>
        <v>1</v>
      </c>
    </row>
    <row r="357" spans="1:42" x14ac:dyDescent="0.25">
      <c r="A357" s="205">
        <v>46007</v>
      </c>
      <c r="B357" s="206">
        <f t="shared" si="361"/>
        <v>46007</v>
      </c>
      <c r="C357" s="207">
        <f t="shared" si="362"/>
        <v>46007</v>
      </c>
      <c r="D357" s="271" t="s">
        <v>294</v>
      </c>
      <c r="E357" s="271" t="s">
        <v>423</v>
      </c>
      <c r="F357" s="209" t="str">
        <f>IF(NOT(ISNA(MATCH(A357,VV!$B$14:$B$26,0))),VLOOKUP(A357,VV!$B$14:$U$57,3),"n")</f>
        <v>n</v>
      </c>
      <c r="G357" s="208">
        <f>IF($F357="j",3,IF($F358="j",2,VLOOKUP(D357,VV!$T$41:$U$47,2)))</f>
        <v>1</v>
      </c>
      <c r="H357" s="408"/>
      <c r="I357" s="195">
        <f t="shared" si="363"/>
        <v>0</v>
      </c>
      <c r="J357" s="408" t="s">
        <v>764</v>
      </c>
      <c r="K357" s="195">
        <f t="shared" si="364"/>
        <v>0</v>
      </c>
      <c r="L357" s="408"/>
      <c r="M357" s="195">
        <f t="shared" si="365"/>
        <v>0</v>
      </c>
      <c r="N357" s="408"/>
      <c r="O357" s="195">
        <f t="shared" si="366"/>
        <v>0</v>
      </c>
      <c r="P357" s="408"/>
      <c r="Q357" s="195">
        <f t="shared" si="367"/>
        <v>0</v>
      </c>
      <c r="R357" s="408"/>
      <c r="S357" s="195">
        <f t="shared" si="368"/>
        <v>0</v>
      </c>
      <c r="T357" s="408" t="s">
        <v>764</v>
      </c>
      <c r="U357" s="195">
        <f t="shared" si="369"/>
        <v>0</v>
      </c>
      <c r="V357" s="408"/>
      <c r="W357" s="195">
        <f t="shared" si="370"/>
        <v>0</v>
      </c>
      <c r="X357" s="408"/>
      <c r="Y357" s="195">
        <f t="shared" si="371"/>
        <v>0</v>
      </c>
      <c r="Z357" s="408"/>
      <c r="AA357" s="195">
        <f t="shared" si="372"/>
        <v>0</v>
      </c>
      <c r="AB357" s="408"/>
      <c r="AC357" s="195">
        <f t="shared" si="373"/>
        <v>0</v>
      </c>
      <c r="AD357" s="408"/>
      <c r="AE357" s="195">
        <f t="shared" si="374"/>
        <v>0</v>
      </c>
      <c r="AF357" s="408"/>
      <c r="AG357" s="195">
        <f t="shared" si="375"/>
        <v>0</v>
      </c>
      <c r="AH357" s="408"/>
      <c r="AI357" s="195">
        <f t="shared" si="376"/>
        <v>0</v>
      </c>
      <c r="AJ357" s="408"/>
      <c r="AK357" s="195">
        <f t="shared" si="377"/>
        <v>0</v>
      </c>
      <c r="AL357" s="408"/>
      <c r="AM357" s="195">
        <f t="shared" si="378"/>
        <v>0</v>
      </c>
      <c r="AN357" s="408"/>
      <c r="AO357" s="195">
        <f t="shared" si="379"/>
        <v>0</v>
      </c>
      <c r="AP357" s="204">
        <f t="shared" si="380"/>
        <v>1</v>
      </c>
    </row>
    <row r="358" spans="1:42" x14ac:dyDescent="0.25">
      <c r="A358" s="205">
        <v>46008</v>
      </c>
      <c r="B358" s="206">
        <f t="shared" si="361"/>
        <v>46008</v>
      </c>
      <c r="C358" s="207">
        <f t="shared" si="362"/>
        <v>46008</v>
      </c>
      <c r="D358" s="271" t="s">
        <v>295</v>
      </c>
      <c r="E358" s="271" t="s">
        <v>423</v>
      </c>
      <c r="F358" s="209" t="str">
        <f>IF(NOT(ISNA(MATCH(A358,VV!$B$14:$B$26,0))),VLOOKUP(A358,VV!$B$14:$U$57,3),"n")</f>
        <v>n</v>
      </c>
      <c r="G358" s="208">
        <f>IF($F358="j",3,IF($F359="j",2,VLOOKUP(D358,VV!$T$41:$U$47,2)))</f>
        <v>1</v>
      </c>
      <c r="H358" s="408"/>
      <c r="I358" s="195">
        <f t="shared" si="363"/>
        <v>0</v>
      </c>
      <c r="J358" s="408" t="s">
        <v>764</v>
      </c>
      <c r="K358" s="195">
        <f t="shared" si="364"/>
        <v>0</v>
      </c>
      <c r="L358" s="408"/>
      <c r="M358" s="195">
        <f t="shared" si="365"/>
        <v>0</v>
      </c>
      <c r="N358" s="408"/>
      <c r="O358" s="195">
        <f t="shared" si="366"/>
        <v>0</v>
      </c>
      <c r="P358" s="408"/>
      <c r="Q358" s="195">
        <f t="shared" si="367"/>
        <v>0</v>
      </c>
      <c r="R358" s="408"/>
      <c r="S358" s="195">
        <f t="shared" si="368"/>
        <v>0</v>
      </c>
      <c r="T358" s="408" t="s">
        <v>764</v>
      </c>
      <c r="U358" s="195">
        <f t="shared" si="369"/>
        <v>0</v>
      </c>
      <c r="V358" s="408"/>
      <c r="W358" s="195">
        <f t="shared" si="370"/>
        <v>0</v>
      </c>
      <c r="X358" s="408"/>
      <c r="Y358" s="195">
        <f t="shared" si="371"/>
        <v>0</v>
      </c>
      <c r="Z358" s="408"/>
      <c r="AA358" s="195">
        <f t="shared" si="372"/>
        <v>0</v>
      </c>
      <c r="AB358" s="408"/>
      <c r="AC358" s="195">
        <f t="shared" si="373"/>
        <v>0</v>
      </c>
      <c r="AD358" s="408"/>
      <c r="AE358" s="195">
        <f t="shared" si="374"/>
        <v>0</v>
      </c>
      <c r="AF358" s="408"/>
      <c r="AG358" s="195">
        <f t="shared" si="375"/>
        <v>0</v>
      </c>
      <c r="AH358" s="408"/>
      <c r="AI358" s="195">
        <f t="shared" si="376"/>
        <v>0</v>
      </c>
      <c r="AJ358" s="408"/>
      <c r="AK358" s="195">
        <f t="shared" si="377"/>
        <v>0</v>
      </c>
      <c r="AL358" s="408"/>
      <c r="AM358" s="195">
        <f t="shared" si="378"/>
        <v>0</v>
      </c>
      <c r="AN358" s="408"/>
      <c r="AO358" s="195">
        <f t="shared" si="379"/>
        <v>0</v>
      </c>
      <c r="AP358" s="204">
        <f t="shared" si="380"/>
        <v>1</v>
      </c>
    </row>
    <row r="359" spans="1:42" x14ac:dyDescent="0.25">
      <c r="A359" s="205">
        <v>46009</v>
      </c>
      <c r="B359" s="206">
        <f t="shared" ref="B359:B374" si="381">A359</f>
        <v>46009</v>
      </c>
      <c r="C359" s="207">
        <f t="shared" ref="C359:C374" si="382">A359</f>
        <v>46009</v>
      </c>
      <c r="D359" s="271" t="s">
        <v>296</v>
      </c>
      <c r="E359" s="271" t="s">
        <v>423</v>
      </c>
      <c r="F359" s="209" t="str">
        <f>IF(NOT(ISNA(MATCH(A359,VV!$B$14:$B$26,0))),VLOOKUP(A359,VV!$B$14:$U$57,3),"n")</f>
        <v>n</v>
      </c>
      <c r="G359" s="208">
        <f>IF($F359="j",3,IF($F360="j",2,VLOOKUP(D359,VV!$T$41:$U$47,2)))</f>
        <v>1</v>
      </c>
      <c r="H359" s="408"/>
      <c r="I359" s="195">
        <f t="shared" ref="I359:I374" si="383">IF(H359="w",$G359,IF(H359="x",$G359,IF(H359="s",$G359 + 1,IF(H359="b",$G359,0))))</f>
        <v>0</v>
      </c>
      <c r="J359" s="408"/>
      <c r="K359" s="195">
        <f t="shared" ref="K359:K374" si="384">IF(J359="w",$G359,IF(J359="x",$G359,IF(J359="s",$G359 + 1,IF(J359="b",$G359,0))))</f>
        <v>0</v>
      </c>
      <c r="L359" s="408"/>
      <c r="M359" s="195">
        <f t="shared" ref="M359:M374" si="385">IF(L359="w",$G359,IF(L359="x",$G359,IF(L359="s",$G359 + 1,IF(L359="b",$G359,0))))</f>
        <v>0</v>
      </c>
      <c r="N359" s="408"/>
      <c r="O359" s="195">
        <f t="shared" ref="O359:O374" si="386">IF(N359="w",$G359,IF(N359="x",$G359,IF(N359="s",$G359 + 1,IF(N359="b",$G359,0))))</f>
        <v>0</v>
      </c>
      <c r="P359" s="408"/>
      <c r="Q359" s="195">
        <f t="shared" ref="Q359:Q374" si="387">IF(P359="w",$G359,IF(P359="x",$G359,IF(P359="s",$G359 + 1,IF(P359="b",$G359,0))))</f>
        <v>0</v>
      </c>
      <c r="R359" s="408"/>
      <c r="S359" s="195">
        <f t="shared" ref="S359:S374" si="388">IF(R359="w",$G359,IF(R359="x",$G359,IF(R359="s",$G359 + 1,IF(R359="b",$G359,0))))</f>
        <v>0</v>
      </c>
      <c r="T359" s="408" t="s">
        <v>764</v>
      </c>
      <c r="U359" s="195">
        <f t="shared" ref="U359:U374" si="389">IF(T359="w",$G359,IF(T359="x",$G359,IF(T359="s",$G359 + 1,IF(T359="b",$G359,0))))</f>
        <v>0</v>
      </c>
      <c r="V359" s="408"/>
      <c r="W359" s="195">
        <f t="shared" ref="W359:W374" si="390">IF(V359="w",$G359,IF(V359="x",$G359,IF(V359="s",$G359 + 1,IF(V359="b",$G359,0))))</f>
        <v>0</v>
      </c>
      <c r="X359" s="408"/>
      <c r="Y359" s="195">
        <f t="shared" ref="Y359:Y374" si="391">IF(X359="w",$G359,IF(X359="x",$G359,IF(X359="s",$G359 + 1,IF(X359="b",$G359,0))))</f>
        <v>0</v>
      </c>
      <c r="Z359" s="408"/>
      <c r="AA359" s="195">
        <f t="shared" ref="AA359:AA374" si="392">IF(Z359="w",$G359,IF(Z359="x",$G359,IF(Z359="s",$G359 + 1,IF(Z359="b",$G359,0))))</f>
        <v>0</v>
      </c>
      <c r="AB359" s="408"/>
      <c r="AC359" s="195">
        <f t="shared" ref="AC359:AC374" si="393">IF(AB359="w",$G359,IF(AB359="x",$G359,IF(AB359="s",$G359 + 1,IF(AB359="b",$G359,0))))</f>
        <v>0</v>
      </c>
      <c r="AD359" s="408"/>
      <c r="AE359" s="195">
        <f t="shared" ref="AE359:AE374" si="394">IF(AD359="w",$G359,IF(AD359="x",$G359,IF(AD359="s",$G359 + 1,IF(AD359="b",$G359,0))))</f>
        <v>0</v>
      </c>
      <c r="AF359" s="408"/>
      <c r="AG359" s="195">
        <f t="shared" ref="AG359:AG374" si="395">IF(AF359="w",$G359,IF(AF359="x",$G359,IF(AF359="s",$G359 + 1,IF(AF359="b",$G359,0))))</f>
        <v>0</v>
      </c>
      <c r="AH359" s="408"/>
      <c r="AI359" s="195">
        <f t="shared" ref="AI359:AI374" si="396">IF(AH359="w",$G359,IF(AH359="x",$G359,IF(AH359="s",$G359 + 1,IF(AH359="b",$G359,0))))</f>
        <v>0</v>
      </c>
      <c r="AJ359" s="408"/>
      <c r="AK359" s="195">
        <f t="shared" ref="AK359:AK374" si="397">IF(AJ359="w",$G359,IF(AJ359="x",$G359,IF(AJ359="s",$G359 + 1,IF(AJ359="b",$G359,0))))</f>
        <v>0</v>
      </c>
      <c r="AL359" s="408"/>
      <c r="AM359" s="195">
        <f t="shared" ref="AM359:AM374" si="398">IF(AL359="w",$G359,IF(AL359="x",$G359,IF(AL359="s",$G359 + 1,IF(AL359="b",$G359,0))))</f>
        <v>0</v>
      </c>
      <c r="AN359" s="408"/>
      <c r="AO359" s="195">
        <f t="shared" ref="AO359:AO374" si="399">IF(AN359="w",$G359,IF(AN359="x",$G359,IF(AN359="s",$G359 + 1,IF(AN359="b",$G359,0))))</f>
        <v>0</v>
      </c>
      <c r="AP359" s="204">
        <f t="shared" si="380"/>
        <v>1</v>
      </c>
    </row>
    <row r="360" spans="1:42" x14ac:dyDescent="0.25">
      <c r="A360" s="205">
        <v>46010</v>
      </c>
      <c r="B360" s="206">
        <f t="shared" si="381"/>
        <v>46010</v>
      </c>
      <c r="C360" s="207">
        <f t="shared" si="382"/>
        <v>46010</v>
      </c>
      <c r="D360" s="271" t="s">
        <v>297</v>
      </c>
      <c r="E360" s="271" t="s">
        <v>423</v>
      </c>
      <c r="F360" s="209" t="str">
        <f>IF(NOT(ISNA(MATCH(A360,VV!$B$14:$B$26,0))),VLOOKUP(A360,VV!$B$14:$U$57,3),"n")</f>
        <v>n</v>
      </c>
      <c r="G360" s="208">
        <f>IF($F360="j",3,IF($F361="j",2,VLOOKUP(D360,VV!$T$41:$U$47,2)))</f>
        <v>2</v>
      </c>
      <c r="H360" s="408"/>
      <c r="I360" s="195">
        <f t="shared" si="383"/>
        <v>0</v>
      </c>
      <c r="J360" s="408"/>
      <c r="K360" s="195">
        <f t="shared" si="384"/>
        <v>0</v>
      </c>
      <c r="L360" s="408"/>
      <c r="M360" s="195">
        <f t="shared" si="385"/>
        <v>0</v>
      </c>
      <c r="N360" s="408"/>
      <c r="O360" s="195">
        <f t="shared" si="386"/>
        <v>0</v>
      </c>
      <c r="P360" s="408"/>
      <c r="Q360" s="195">
        <f t="shared" si="387"/>
        <v>0</v>
      </c>
      <c r="R360" s="408"/>
      <c r="S360" s="195">
        <f t="shared" si="388"/>
        <v>0</v>
      </c>
      <c r="T360" s="408"/>
      <c r="U360" s="195">
        <f t="shared" si="389"/>
        <v>0</v>
      </c>
      <c r="V360" s="408"/>
      <c r="W360" s="195">
        <f t="shared" si="390"/>
        <v>0</v>
      </c>
      <c r="X360" s="408"/>
      <c r="Y360" s="195">
        <f t="shared" si="391"/>
        <v>0</v>
      </c>
      <c r="Z360" s="408"/>
      <c r="AA360" s="195">
        <f t="shared" si="392"/>
        <v>0</v>
      </c>
      <c r="AB360" s="408"/>
      <c r="AC360" s="195">
        <f t="shared" si="393"/>
        <v>0</v>
      </c>
      <c r="AD360" s="408"/>
      <c r="AE360" s="195">
        <f t="shared" si="394"/>
        <v>0</v>
      </c>
      <c r="AF360" s="408" t="s">
        <v>309</v>
      </c>
      <c r="AG360" s="195">
        <f t="shared" si="395"/>
        <v>2</v>
      </c>
      <c r="AH360" s="408"/>
      <c r="AI360" s="195">
        <f t="shared" si="396"/>
        <v>0</v>
      </c>
      <c r="AJ360" s="408"/>
      <c r="AK360" s="195">
        <f t="shared" si="397"/>
        <v>0</v>
      </c>
      <c r="AL360" s="408"/>
      <c r="AM360" s="195">
        <f t="shared" si="398"/>
        <v>0</v>
      </c>
      <c r="AN360" s="408"/>
      <c r="AO360" s="195">
        <f t="shared" si="399"/>
        <v>0</v>
      </c>
      <c r="AP360" s="204">
        <f t="shared" si="380"/>
        <v>0</v>
      </c>
    </row>
    <row r="361" spans="1:42" x14ac:dyDescent="0.25">
      <c r="A361" s="205">
        <v>46011</v>
      </c>
      <c r="B361" s="206">
        <f t="shared" si="381"/>
        <v>46011</v>
      </c>
      <c r="C361" s="207">
        <f t="shared" si="382"/>
        <v>46011</v>
      </c>
      <c r="D361" s="271" t="s">
        <v>311</v>
      </c>
      <c r="E361" s="271" t="s">
        <v>423</v>
      </c>
      <c r="F361" s="209" t="str">
        <f>IF(NOT(ISNA(MATCH(A361,VV!$B$14:$B$26,0))),VLOOKUP(A361,VV!$B$14:$U$57,3),"n")</f>
        <v>n</v>
      </c>
      <c r="G361" s="208">
        <f>IF($F361="j",3,IF($F362="j",2,VLOOKUP(D361,VV!$T$41:$U$47,2)))</f>
        <v>3</v>
      </c>
      <c r="H361" s="408"/>
      <c r="I361" s="195">
        <f t="shared" si="383"/>
        <v>0</v>
      </c>
      <c r="J361" s="408"/>
      <c r="K361" s="195">
        <f t="shared" si="384"/>
        <v>0</v>
      </c>
      <c r="L361" s="408"/>
      <c r="M361" s="195">
        <f t="shared" si="385"/>
        <v>0</v>
      </c>
      <c r="N361" s="408"/>
      <c r="O361" s="195">
        <f t="shared" si="386"/>
        <v>0</v>
      </c>
      <c r="P361" s="408"/>
      <c r="Q361" s="195">
        <f t="shared" si="387"/>
        <v>0</v>
      </c>
      <c r="R361" s="408"/>
      <c r="S361" s="195">
        <f t="shared" si="388"/>
        <v>0</v>
      </c>
      <c r="T361" s="408"/>
      <c r="U361" s="195">
        <f t="shared" si="389"/>
        <v>0</v>
      </c>
      <c r="V361" s="408"/>
      <c r="W361" s="195">
        <f t="shared" si="390"/>
        <v>0</v>
      </c>
      <c r="X361" s="408"/>
      <c r="Y361" s="195">
        <f t="shared" si="391"/>
        <v>0</v>
      </c>
      <c r="Z361" s="408"/>
      <c r="AA361" s="195">
        <f t="shared" si="392"/>
        <v>0</v>
      </c>
      <c r="AB361" s="408"/>
      <c r="AC361" s="195">
        <f t="shared" si="393"/>
        <v>0</v>
      </c>
      <c r="AD361" s="408"/>
      <c r="AE361" s="195">
        <f t="shared" si="394"/>
        <v>0</v>
      </c>
      <c r="AF361" s="408" t="s">
        <v>309</v>
      </c>
      <c r="AG361" s="195">
        <f t="shared" si="395"/>
        <v>3</v>
      </c>
      <c r="AH361" s="408"/>
      <c r="AI361" s="195">
        <f t="shared" si="396"/>
        <v>0</v>
      </c>
      <c r="AJ361" s="408"/>
      <c r="AK361" s="195">
        <f t="shared" si="397"/>
        <v>0</v>
      </c>
      <c r="AL361" s="408"/>
      <c r="AM361" s="195">
        <f t="shared" si="398"/>
        <v>0</v>
      </c>
      <c r="AN361" s="408"/>
      <c r="AO361" s="195">
        <f t="shared" si="399"/>
        <v>0</v>
      </c>
      <c r="AP361" s="204">
        <f t="shared" si="380"/>
        <v>0</v>
      </c>
    </row>
    <row r="362" spans="1:42" x14ac:dyDescent="0.25">
      <c r="A362" s="205">
        <v>46012</v>
      </c>
      <c r="B362" s="206">
        <f t="shared" si="381"/>
        <v>46012</v>
      </c>
      <c r="C362" s="207">
        <f t="shared" si="382"/>
        <v>46012</v>
      </c>
      <c r="D362" s="271" t="s">
        <v>312</v>
      </c>
      <c r="E362" s="271" t="s">
        <v>423</v>
      </c>
      <c r="F362" s="209" t="str">
        <f>IF(NOT(ISNA(MATCH(A362,VV!$B$14:$B$26,0))),VLOOKUP(A362,VV!$B$14:$U$57,3),"n")</f>
        <v>n</v>
      </c>
      <c r="G362" s="208">
        <f>IF($F362="j",3,IF($F363="j",2,VLOOKUP(D362,VV!$T$41:$U$47,2)))</f>
        <v>2</v>
      </c>
      <c r="H362" s="408"/>
      <c r="I362" s="195">
        <f t="shared" si="383"/>
        <v>0</v>
      </c>
      <c r="J362" s="408"/>
      <c r="K362" s="195">
        <f t="shared" si="384"/>
        <v>0</v>
      </c>
      <c r="L362" s="408"/>
      <c r="M362" s="195">
        <f t="shared" si="385"/>
        <v>0</v>
      </c>
      <c r="N362" s="408"/>
      <c r="O362" s="195">
        <f t="shared" si="386"/>
        <v>0</v>
      </c>
      <c r="P362" s="408"/>
      <c r="Q362" s="195">
        <f t="shared" si="387"/>
        <v>0</v>
      </c>
      <c r="R362" s="408"/>
      <c r="S362" s="195">
        <f t="shared" si="388"/>
        <v>0</v>
      </c>
      <c r="T362" s="408"/>
      <c r="U362" s="195">
        <f t="shared" si="389"/>
        <v>0</v>
      </c>
      <c r="V362" s="408"/>
      <c r="W362" s="195">
        <f t="shared" si="390"/>
        <v>0</v>
      </c>
      <c r="X362" s="408"/>
      <c r="Y362" s="195">
        <f t="shared" si="391"/>
        <v>0</v>
      </c>
      <c r="Z362" s="408"/>
      <c r="AA362" s="195">
        <f t="shared" si="392"/>
        <v>0</v>
      </c>
      <c r="AB362" s="408"/>
      <c r="AC362" s="195">
        <f t="shared" si="393"/>
        <v>0</v>
      </c>
      <c r="AD362" s="408"/>
      <c r="AE362" s="195">
        <f t="shared" si="394"/>
        <v>0</v>
      </c>
      <c r="AF362" s="408" t="s">
        <v>309</v>
      </c>
      <c r="AG362" s="195">
        <f t="shared" si="395"/>
        <v>2</v>
      </c>
      <c r="AH362" s="408"/>
      <c r="AI362" s="195">
        <f t="shared" si="396"/>
        <v>0</v>
      </c>
      <c r="AJ362" s="408"/>
      <c r="AK362" s="195">
        <f t="shared" si="397"/>
        <v>0</v>
      </c>
      <c r="AL362" s="408"/>
      <c r="AM362" s="195">
        <f t="shared" si="398"/>
        <v>0</v>
      </c>
      <c r="AN362" s="408"/>
      <c r="AO362" s="195">
        <f t="shared" si="399"/>
        <v>0</v>
      </c>
      <c r="AP362" s="204">
        <f t="shared" si="380"/>
        <v>0</v>
      </c>
    </row>
    <row r="363" spans="1:42" x14ac:dyDescent="0.25">
      <c r="A363" s="205">
        <v>46013</v>
      </c>
      <c r="B363" s="206">
        <f t="shared" si="381"/>
        <v>46013</v>
      </c>
      <c r="C363" s="207">
        <f t="shared" si="382"/>
        <v>46013</v>
      </c>
      <c r="D363" s="271" t="s">
        <v>293</v>
      </c>
      <c r="E363" s="271" t="s">
        <v>423</v>
      </c>
      <c r="F363" s="209" t="str">
        <f>IF(NOT(ISNA(MATCH(A363,VV!$B$14:$B$26,0))),VLOOKUP(A363,VV!$B$14:$U$57,3),"n")</f>
        <v>n</v>
      </c>
      <c r="G363" s="208">
        <f>IF($F363="j",3,IF($F364="j",2,VLOOKUP(D363,VV!$T$41:$U$47,2)))</f>
        <v>1</v>
      </c>
      <c r="H363" s="408"/>
      <c r="I363" s="195">
        <f t="shared" si="383"/>
        <v>0</v>
      </c>
      <c r="J363" s="408" t="s">
        <v>83</v>
      </c>
      <c r="K363" s="195">
        <f t="shared" si="384"/>
        <v>0</v>
      </c>
      <c r="L363" s="408"/>
      <c r="M363" s="195">
        <f t="shared" si="385"/>
        <v>0</v>
      </c>
      <c r="N363" s="408" t="s">
        <v>83</v>
      </c>
      <c r="O363" s="195">
        <f t="shared" si="386"/>
        <v>0</v>
      </c>
      <c r="P363" s="408"/>
      <c r="Q363" s="195">
        <f t="shared" si="387"/>
        <v>0</v>
      </c>
      <c r="R363" s="408"/>
      <c r="S363" s="195">
        <f t="shared" si="388"/>
        <v>0</v>
      </c>
      <c r="T363" s="408"/>
      <c r="U363" s="195">
        <f t="shared" si="389"/>
        <v>0</v>
      </c>
      <c r="V363" s="408"/>
      <c r="W363" s="195">
        <f t="shared" si="390"/>
        <v>0</v>
      </c>
      <c r="X363" s="408"/>
      <c r="Y363" s="195">
        <f t="shared" si="391"/>
        <v>0</v>
      </c>
      <c r="Z363" s="408"/>
      <c r="AA363" s="195">
        <f t="shared" si="392"/>
        <v>0</v>
      </c>
      <c r="AB363" s="408"/>
      <c r="AC363" s="195">
        <f t="shared" si="393"/>
        <v>0</v>
      </c>
      <c r="AD363" s="408"/>
      <c r="AE363" s="195">
        <f t="shared" si="394"/>
        <v>0</v>
      </c>
      <c r="AF363" s="408"/>
      <c r="AG363" s="195">
        <f t="shared" si="395"/>
        <v>0</v>
      </c>
      <c r="AH363" s="408"/>
      <c r="AI363" s="195">
        <f t="shared" si="396"/>
        <v>0</v>
      </c>
      <c r="AJ363" s="408"/>
      <c r="AK363" s="195">
        <f t="shared" si="397"/>
        <v>0</v>
      </c>
      <c r="AL363" s="408"/>
      <c r="AM363" s="195">
        <f t="shared" si="398"/>
        <v>0</v>
      </c>
      <c r="AN363" s="408" t="s">
        <v>83</v>
      </c>
      <c r="AO363" s="195">
        <f t="shared" si="399"/>
        <v>0</v>
      </c>
      <c r="AP363" s="204">
        <f t="shared" si="380"/>
        <v>1</v>
      </c>
    </row>
    <row r="364" spans="1:42" x14ac:dyDescent="0.25">
      <c r="A364" s="205">
        <v>46014</v>
      </c>
      <c r="B364" s="206">
        <f t="shared" si="381"/>
        <v>46014</v>
      </c>
      <c r="C364" s="207">
        <f t="shared" si="382"/>
        <v>46014</v>
      </c>
      <c r="D364" s="271" t="s">
        <v>294</v>
      </c>
      <c r="E364" s="271" t="s">
        <v>423</v>
      </c>
      <c r="F364" s="209" t="str">
        <f>IF(NOT(ISNA(MATCH(A364,VV!$B$14:$B$26,0))),VLOOKUP(A364,VV!$B$14:$U$57,3),"n")</f>
        <v>n</v>
      </c>
      <c r="G364" s="208">
        <f>IF($F364="j",3,IF($F365="j",2,VLOOKUP(D364,VV!$T$41:$U$47,2)))</f>
        <v>1</v>
      </c>
      <c r="H364" s="408"/>
      <c r="I364" s="195">
        <f t="shared" si="383"/>
        <v>0</v>
      </c>
      <c r="J364" s="408" t="s">
        <v>83</v>
      </c>
      <c r="K364" s="195">
        <f t="shared" si="384"/>
        <v>0</v>
      </c>
      <c r="L364" s="408"/>
      <c r="M364" s="195">
        <f t="shared" si="385"/>
        <v>0</v>
      </c>
      <c r="N364" s="408" t="s">
        <v>83</v>
      </c>
      <c r="O364" s="195">
        <f t="shared" si="386"/>
        <v>0</v>
      </c>
      <c r="P364" s="408"/>
      <c r="Q364" s="195">
        <f t="shared" si="387"/>
        <v>0</v>
      </c>
      <c r="R364" s="408"/>
      <c r="S364" s="195">
        <f t="shared" si="388"/>
        <v>0</v>
      </c>
      <c r="T364" s="408"/>
      <c r="U364" s="195">
        <f t="shared" si="389"/>
        <v>0</v>
      </c>
      <c r="V364" s="408"/>
      <c r="W364" s="195">
        <f t="shared" si="390"/>
        <v>0</v>
      </c>
      <c r="X364" s="408"/>
      <c r="Y364" s="195">
        <f t="shared" si="391"/>
        <v>0</v>
      </c>
      <c r="Z364" s="408"/>
      <c r="AA364" s="195">
        <f t="shared" si="392"/>
        <v>0</v>
      </c>
      <c r="AB364" s="408"/>
      <c r="AC364" s="195">
        <f t="shared" si="393"/>
        <v>0</v>
      </c>
      <c r="AD364" s="408"/>
      <c r="AE364" s="195">
        <f t="shared" si="394"/>
        <v>0</v>
      </c>
      <c r="AF364" s="408"/>
      <c r="AG364" s="195">
        <f t="shared" si="395"/>
        <v>0</v>
      </c>
      <c r="AH364" s="408"/>
      <c r="AI364" s="195">
        <f t="shared" si="396"/>
        <v>0</v>
      </c>
      <c r="AJ364" s="408"/>
      <c r="AK364" s="195">
        <f t="shared" si="397"/>
        <v>0</v>
      </c>
      <c r="AL364" s="408"/>
      <c r="AM364" s="195">
        <f t="shared" si="398"/>
        <v>0</v>
      </c>
      <c r="AN364" s="408" t="s">
        <v>83</v>
      </c>
      <c r="AO364" s="195">
        <f t="shared" si="399"/>
        <v>0</v>
      </c>
      <c r="AP364" s="204">
        <f t="shared" si="380"/>
        <v>1</v>
      </c>
    </row>
    <row r="365" spans="1:42" x14ac:dyDescent="0.25">
      <c r="A365" s="205">
        <v>46015</v>
      </c>
      <c r="B365" s="206">
        <f t="shared" si="381"/>
        <v>46015</v>
      </c>
      <c r="C365" s="207">
        <f t="shared" si="382"/>
        <v>46015</v>
      </c>
      <c r="D365" s="271" t="s">
        <v>295</v>
      </c>
      <c r="E365" s="271" t="s">
        <v>423</v>
      </c>
      <c r="F365" s="209" t="str">
        <f>IF(NOT(ISNA(MATCH(A365,VV!$B$14:$B$26,0))),VLOOKUP(A365,VV!$B$14:$U$57,3),"n")</f>
        <v>n</v>
      </c>
      <c r="G365" s="208">
        <f>IF($F365="j",3,IF($F366="j",2,VLOOKUP(D365,VV!$T$41:$U$47,2)))</f>
        <v>2</v>
      </c>
      <c r="H365" s="408"/>
      <c r="I365" s="195">
        <f t="shared" si="383"/>
        <v>0</v>
      </c>
      <c r="J365" s="408" t="s">
        <v>83</v>
      </c>
      <c r="K365" s="195">
        <f t="shared" si="384"/>
        <v>0</v>
      </c>
      <c r="L365" s="408"/>
      <c r="M365" s="195">
        <f t="shared" si="385"/>
        <v>0</v>
      </c>
      <c r="N365" s="408" t="s">
        <v>83</v>
      </c>
      <c r="O365" s="195">
        <f t="shared" si="386"/>
        <v>0</v>
      </c>
      <c r="P365" s="408"/>
      <c r="Q365" s="195">
        <f t="shared" si="387"/>
        <v>0</v>
      </c>
      <c r="R365" s="408"/>
      <c r="S365" s="195">
        <f t="shared" si="388"/>
        <v>0</v>
      </c>
      <c r="T365" s="408"/>
      <c r="U365" s="195">
        <f t="shared" si="389"/>
        <v>0</v>
      </c>
      <c r="V365" s="408"/>
      <c r="W365" s="195">
        <f t="shared" si="390"/>
        <v>0</v>
      </c>
      <c r="X365" s="408"/>
      <c r="Y365" s="195">
        <f t="shared" si="391"/>
        <v>0</v>
      </c>
      <c r="Z365" s="408"/>
      <c r="AA365" s="195">
        <f t="shared" si="392"/>
        <v>0</v>
      </c>
      <c r="AB365" s="408"/>
      <c r="AC365" s="195">
        <f t="shared" si="393"/>
        <v>0</v>
      </c>
      <c r="AD365" s="408"/>
      <c r="AE365" s="195">
        <f t="shared" si="394"/>
        <v>0</v>
      </c>
      <c r="AF365" s="408" t="s">
        <v>309</v>
      </c>
      <c r="AG365" s="195">
        <f t="shared" si="395"/>
        <v>2</v>
      </c>
      <c r="AH365" s="408"/>
      <c r="AI365" s="195">
        <f t="shared" si="396"/>
        <v>0</v>
      </c>
      <c r="AJ365" s="408"/>
      <c r="AK365" s="195">
        <f t="shared" si="397"/>
        <v>0</v>
      </c>
      <c r="AL365" s="408"/>
      <c r="AM365" s="195">
        <f t="shared" si="398"/>
        <v>0</v>
      </c>
      <c r="AN365" s="408" t="s">
        <v>83</v>
      </c>
      <c r="AO365" s="195">
        <f t="shared" si="399"/>
        <v>0</v>
      </c>
      <c r="AP365" s="204">
        <f t="shared" si="380"/>
        <v>0</v>
      </c>
    </row>
    <row r="366" spans="1:42" x14ac:dyDescent="0.25">
      <c r="A366" s="205">
        <v>46016</v>
      </c>
      <c r="B366" s="206">
        <f t="shared" si="381"/>
        <v>46016</v>
      </c>
      <c r="C366" s="207">
        <f t="shared" si="382"/>
        <v>46016</v>
      </c>
      <c r="D366" s="271" t="s">
        <v>296</v>
      </c>
      <c r="E366" s="271" t="s">
        <v>423</v>
      </c>
      <c r="F366" s="209" t="str">
        <f>IF(NOT(ISNA(MATCH(A366,VV!$B$14:$B$26,0))),VLOOKUP(A366,VV!$B$14:$U$57,3),"n")</f>
        <v>j</v>
      </c>
      <c r="G366" s="208">
        <f>IF($F366="j",3,IF($F367="j",2,VLOOKUP(D366,VV!$T$41:$U$47,2)))</f>
        <v>3</v>
      </c>
      <c r="H366" s="408"/>
      <c r="I366" s="195">
        <f t="shared" si="383"/>
        <v>0</v>
      </c>
      <c r="J366" s="408" t="s">
        <v>83</v>
      </c>
      <c r="K366" s="195">
        <f t="shared" si="384"/>
        <v>0</v>
      </c>
      <c r="L366" s="408"/>
      <c r="M366" s="195">
        <f t="shared" si="385"/>
        <v>0</v>
      </c>
      <c r="N366" s="408" t="s">
        <v>83</v>
      </c>
      <c r="O366" s="195">
        <f t="shared" si="386"/>
        <v>0</v>
      </c>
      <c r="P366" s="408"/>
      <c r="Q366" s="195">
        <f t="shared" si="387"/>
        <v>0</v>
      </c>
      <c r="R366" s="408"/>
      <c r="S366" s="195">
        <f t="shared" si="388"/>
        <v>0</v>
      </c>
      <c r="T366" s="408"/>
      <c r="U366" s="195">
        <f t="shared" si="389"/>
        <v>0</v>
      </c>
      <c r="V366" s="408"/>
      <c r="W366" s="195">
        <f t="shared" si="390"/>
        <v>0</v>
      </c>
      <c r="X366" s="408"/>
      <c r="Y366" s="195">
        <f t="shared" si="391"/>
        <v>0</v>
      </c>
      <c r="Z366" s="408"/>
      <c r="AA366" s="195">
        <f t="shared" si="392"/>
        <v>0</v>
      </c>
      <c r="AB366" s="408"/>
      <c r="AC366" s="195">
        <f t="shared" si="393"/>
        <v>0</v>
      </c>
      <c r="AD366" s="408"/>
      <c r="AE366" s="195">
        <f t="shared" si="394"/>
        <v>0</v>
      </c>
      <c r="AF366" s="408" t="s">
        <v>309</v>
      </c>
      <c r="AG366" s="195">
        <f t="shared" si="395"/>
        <v>3</v>
      </c>
      <c r="AH366" s="408"/>
      <c r="AI366" s="195">
        <f t="shared" si="396"/>
        <v>0</v>
      </c>
      <c r="AJ366" s="408"/>
      <c r="AK366" s="195">
        <f t="shared" si="397"/>
        <v>0</v>
      </c>
      <c r="AL366" s="408"/>
      <c r="AM366" s="195">
        <f t="shared" si="398"/>
        <v>0</v>
      </c>
      <c r="AN366" s="408" t="s">
        <v>83</v>
      </c>
      <c r="AO366" s="195">
        <f t="shared" si="399"/>
        <v>0</v>
      </c>
      <c r="AP366" s="204">
        <f t="shared" si="380"/>
        <v>0</v>
      </c>
    </row>
    <row r="367" spans="1:42" x14ac:dyDescent="0.25">
      <c r="A367" s="205">
        <v>46017</v>
      </c>
      <c r="B367" s="206">
        <f t="shared" si="381"/>
        <v>46017</v>
      </c>
      <c r="C367" s="207">
        <f t="shared" si="382"/>
        <v>46017</v>
      </c>
      <c r="D367" s="271" t="s">
        <v>297</v>
      </c>
      <c r="E367" s="271" t="s">
        <v>423</v>
      </c>
      <c r="F367" s="209" t="str">
        <f>IF(NOT(ISNA(MATCH(A367,VV!$B$14:$B$26,0))),VLOOKUP(A367,VV!$B$14:$U$57,3),"n")</f>
        <v>j</v>
      </c>
      <c r="G367" s="208">
        <f>IF($F367="j",3,IF($F368="j",2,VLOOKUP(D367,VV!$T$41:$U$47,2)))</f>
        <v>3</v>
      </c>
      <c r="H367" s="408"/>
      <c r="I367" s="195">
        <f t="shared" si="383"/>
        <v>0</v>
      </c>
      <c r="J367" s="408" t="s">
        <v>83</v>
      </c>
      <c r="K367" s="195">
        <f t="shared" si="384"/>
        <v>0</v>
      </c>
      <c r="L367" s="408"/>
      <c r="M367" s="195">
        <f t="shared" si="385"/>
        <v>0</v>
      </c>
      <c r="N367" s="408" t="s">
        <v>83</v>
      </c>
      <c r="O367" s="195">
        <f t="shared" si="386"/>
        <v>0</v>
      </c>
      <c r="P367" s="408"/>
      <c r="Q367" s="195">
        <f t="shared" si="387"/>
        <v>0</v>
      </c>
      <c r="R367" s="408"/>
      <c r="S367" s="195">
        <f t="shared" si="388"/>
        <v>0</v>
      </c>
      <c r="T367" s="408"/>
      <c r="U367" s="195">
        <f t="shared" si="389"/>
        <v>0</v>
      </c>
      <c r="V367" s="408"/>
      <c r="W367" s="195">
        <f t="shared" si="390"/>
        <v>0</v>
      </c>
      <c r="X367" s="408"/>
      <c r="Y367" s="195">
        <f t="shared" si="391"/>
        <v>0</v>
      </c>
      <c r="Z367" s="408"/>
      <c r="AA367" s="195">
        <f t="shared" si="392"/>
        <v>0</v>
      </c>
      <c r="AB367" s="408"/>
      <c r="AC367" s="195">
        <f t="shared" si="393"/>
        <v>0</v>
      </c>
      <c r="AD367" s="408"/>
      <c r="AE367" s="195">
        <f t="shared" si="394"/>
        <v>0</v>
      </c>
      <c r="AF367" s="408" t="s">
        <v>309</v>
      </c>
      <c r="AG367" s="195">
        <f t="shared" si="395"/>
        <v>3</v>
      </c>
      <c r="AH367" s="408"/>
      <c r="AI367" s="195">
        <f t="shared" si="396"/>
        <v>0</v>
      </c>
      <c r="AJ367" s="408"/>
      <c r="AK367" s="195">
        <f t="shared" si="397"/>
        <v>0</v>
      </c>
      <c r="AL367" s="408"/>
      <c r="AM367" s="195">
        <f t="shared" si="398"/>
        <v>0</v>
      </c>
      <c r="AN367" s="408" t="s">
        <v>83</v>
      </c>
      <c r="AO367" s="195">
        <f t="shared" si="399"/>
        <v>0</v>
      </c>
      <c r="AP367" s="204">
        <f t="shared" si="380"/>
        <v>0</v>
      </c>
    </row>
    <row r="368" spans="1:42" x14ac:dyDescent="0.25">
      <c r="A368" s="205">
        <v>46018</v>
      </c>
      <c r="B368" s="206">
        <f t="shared" si="381"/>
        <v>46018</v>
      </c>
      <c r="C368" s="207">
        <f t="shared" si="382"/>
        <v>46018</v>
      </c>
      <c r="D368" s="271" t="s">
        <v>311</v>
      </c>
      <c r="E368" s="271" t="s">
        <v>423</v>
      </c>
      <c r="F368" s="209" t="str">
        <f>IF(NOT(ISNA(MATCH(A368,VV!$B$14:$B$26,0))),VLOOKUP(A368,VV!$B$14:$U$57,3),"n")</f>
        <v>n</v>
      </c>
      <c r="G368" s="208">
        <f>IF($F368="j",3,IF($F369="j",2,VLOOKUP(D368,VV!$T$41:$U$47,2)))</f>
        <v>3</v>
      </c>
      <c r="H368" s="408"/>
      <c r="I368" s="195">
        <f t="shared" si="383"/>
        <v>0</v>
      </c>
      <c r="J368" s="408" t="s">
        <v>83</v>
      </c>
      <c r="K368" s="195">
        <f t="shared" si="384"/>
        <v>0</v>
      </c>
      <c r="L368" s="408"/>
      <c r="M368" s="195">
        <f t="shared" si="385"/>
        <v>0</v>
      </c>
      <c r="N368" s="408" t="s">
        <v>83</v>
      </c>
      <c r="O368" s="195">
        <f t="shared" si="386"/>
        <v>0</v>
      </c>
      <c r="P368" s="408"/>
      <c r="Q368" s="195">
        <f t="shared" si="387"/>
        <v>0</v>
      </c>
      <c r="R368" s="408"/>
      <c r="S368" s="195">
        <f t="shared" si="388"/>
        <v>0</v>
      </c>
      <c r="T368" s="408"/>
      <c r="U368" s="195">
        <f t="shared" si="389"/>
        <v>0</v>
      </c>
      <c r="V368" s="408"/>
      <c r="W368" s="195">
        <f t="shared" si="390"/>
        <v>0</v>
      </c>
      <c r="X368" s="408"/>
      <c r="Y368" s="195">
        <f t="shared" si="391"/>
        <v>0</v>
      </c>
      <c r="Z368" s="408"/>
      <c r="AA368" s="195">
        <f t="shared" si="392"/>
        <v>0</v>
      </c>
      <c r="AB368" s="408"/>
      <c r="AC368" s="195">
        <f t="shared" si="393"/>
        <v>0</v>
      </c>
      <c r="AD368" s="408"/>
      <c r="AE368" s="195">
        <f t="shared" si="394"/>
        <v>0</v>
      </c>
      <c r="AF368" s="408" t="s">
        <v>309</v>
      </c>
      <c r="AG368" s="195">
        <f t="shared" si="395"/>
        <v>3</v>
      </c>
      <c r="AH368" s="408"/>
      <c r="AI368" s="195">
        <f t="shared" si="396"/>
        <v>0</v>
      </c>
      <c r="AJ368" s="408"/>
      <c r="AK368" s="195">
        <f t="shared" si="397"/>
        <v>0</v>
      </c>
      <c r="AL368" s="408"/>
      <c r="AM368" s="195">
        <f t="shared" si="398"/>
        <v>0</v>
      </c>
      <c r="AN368" s="408" t="s">
        <v>83</v>
      </c>
      <c r="AO368" s="195">
        <f t="shared" si="399"/>
        <v>0</v>
      </c>
      <c r="AP368" s="204">
        <f t="shared" si="380"/>
        <v>0</v>
      </c>
    </row>
    <row r="369" spans="1:42" x14ac:dyDescent="0.25">
      <c r="A369" s="205">
        <v>46019</v>
      </c>
      <c r="B369" s="206">
        <f t="shared" si="381"/>
        <v>46019</v>
      </c>
      <c r="C369" s="207">
        <f t="shared" si="382"/>
        <v>46019</v>
      </c>
      <c r="D369" s="271" t="s">
        <v>312</v>
      </c>
      <c r="E369" s="271" t="s">
        <v>423</v>
      </c>
      <c r="F369" s="209" t="str">
        <f>IF(NOT(ISNA(MATCH(A369,VV!$B$14:$B$26,0))),VLOOKUP(A369,VV!$B$14:$U$57,3),"n")</f>
        <v>n</v>
      </c>
      <c r="G369" s="208">
        <f>IF($F369="j",3,IF($F370="j",2,VLOOKUP(D369,VV!$T$41:$U$47,2)))</f>
        <v>2</v>
      </c>
      <c r="H369" s="408"/>
      <c r="I369" s="195">
        <f t="shared" si="383"/>
        <v>0</v>
      </c>
      <c r="J369" s="408" t="s">
        <v>83</v>
      </c>
      <c r="K369" s="195">
        <f t="shared" si="384"/>
        <v>0</v>
      </c>
      <c r="L369" s="408"/>
      <c r="M369" s="195">
        <f t="shared" si="385"/>
        <v>0</v>
      </c>
      <c r="N369" s="408" t="s">
        <v>83</v>
      </c>
      <c r="O369" s="195">
        <f t="shared" si="386"/>
        <v>0</v>
      </c>
      <c r="P369" s="408"/>
      <c r="Q369" s="195">
        <f t="shared" si="387"/>
        <v>0</v>
      </c>
      <c r="R369" s="408"/>
      <c r="S369" s="195">
        <f t="shared" si="388"/>
        <v>0</v>
      </c>
      <c r="T369" s="408"/>
      <c r="U369" s="195">
        <f t="shared" si="389"/>
        <v>0</v>
      </c>
      <c r="V369" s="408"/>
      <c r="W369" s="195">
        <f t="shared" si="390"/>
        <v>0</v>
      </c>
      <c r="X369" s="408"/>
      <c r="Y369" s="195">
        <f t="shared" si="391"/>
        <v>0</v>
      </c>
      <c r="Z369" s="408"/>
      <c r="AA369" s="195">
        <f t="shared" si="392"/>
        <v>0</v>
      </c>
      <c r="AB369" s="408"/>
      <c r="AC369" s="195">
        <f t="shared" si="393"/>
        <v>0</v>
      </c>
      <c r="AD369" s="408"/>
      <c r="AE369" s="195">
        <f t="shared" si="394"/>
        <v>0</v>
      </c>
      <c r="AF369" s="408" t="s">
        <v>309</v>
      </c>
      <c r="AG369" s="195">
        <f t="shared" si="395"/>
        <v>2</v>
      </c>
      <c r="AH369" s="408"/>
      <c r="AI369" s="195">
        <f t="shared" si="396"/>
        <v>0</v>
      </c>
      <c r="AJ369" s="408"/>
      <c r="AK369" s="195">
        <f t="shared" si="397"/>
        <v>0</v>
      </c>
      <c r="AL369" s="408"/>
      <c r="AM369" s="195">
        <f t="shared" si="398"/>
        <v>0</v>
      </c>
      <c r="AN369" s="408" t="s">
        <v>83</v>
      </c>
      <c r="AO369" s="195">
        <f t="shared" si="399"/>
        <v>0</v>
      </c>
      <c r="AP369" s="204">
        <f t="shared" si="380"/>
        <v>0</v>
      </c>
    </row>
    <row r="370" spans="1:42" x14ac:dyDescent="0.25">
      <c r="A370" s="205">
        <v>46020</v>
      </c>
      <c r="B370" s="206">
        <f t="shared" si="381"/>
        <v>46020</v>
      </c>
      <c r="C370" s="207">
        <f t="shared" si="382"/>
        <v>46020</v>
      </c>
      <c r="D370" s="271" t="s">
        <v>293</v>
      </c>
      <c r="E370" s="271" t="s">
        <v>423</v>
      </c>
      <c r="F370" s="209" t="str">
        <f>IF(NOT(ISNA(MATCH(A370,VV!$B$14:$B$26,0))),VLOOKUP(A370,VV!$B$14:$U$57,3),"n")</f>
        <v>n</v>
      </c>
      <c r="G370" s="208">
        <f>IF($F370="j",3,IF($F371="j",2,VLOOKUP(D370,VV!$T$41:$U$47,2)))</f>
        <v>1</v>
      </c>
      <c r="H370" s="408"/>
      <c r="I370" s="195">
        <f t="shared" si="383"/>
        <v>0</v>
      </c>
      <c r="J370" s="408" t="s">
        <v>83</v>
      </c>
      <c r="K370" s="195">
        <f t="shared" si="384"/>
        <v>0</v>
      </c>
      <c r="L370" s="408"/>
      <c r="M370" s="195">
        <f t="shared" si="385"/>
        <v>0</v>
      </c>
      <c r="N370" s="408" t="s">
        <v>83</v>
      </c>
      <c r="O370" s="195">
        <f t="shared" si="386"/>
        <v>0</v>
      </c>
      <c r="P370" s="408"/>
      <c r="Q370" s="195">
        <f t="shared" si="387"/>
        <v>0</v>
      </c>
      <c r="R370" s="408"/>
      <c r="S370" s="195">
        <f t="shared" si="388"/>
        <v>0</v>
      </c>
      <c r="T370" s="408"/>
      <c r="U370" s="195">
        <f t="shared" si="389"/>
        <v>0</v>
      </c>
      <c r="V370" s="408"/>
      <c r="W370" s="195">
        <f t="shared" si="390"/>
        <v>0</v>
      </c>
      <c r="X370" s="408"/>
      <c r="Y370" s="195">
        <f t="shared" si="391"/>
        <v>0</v>
      </c>
      <c r="Z370" s="408"/>
      <c r="AA370" s="195">
        <f t="shared" si="392"/>
        <v>0</v>
      </c>
      <c r="AB370" s="408"/>
      <c r="AC370" s="195">
        <f t="shared" si="393"/>
        <v>0</v>
      </c>
      <c r="AD370" s="408"/>
      <c r="AE370" s="195">
        <f t="shared" si="394"/>
        <v>0</v>
      </c>
      <c r="AF370" s="408"/>
      <c r="AG370" s="195">
        <f t="shared" si="395"/>
        <v>0</v>
      </c>
      <c r="AH370" s="408"/>
      <c r="AI370" s="195">
        <f t="shared" si="396"/>
        <v>0</v>
      </c>
      <c r="AJ370" s="408"/>
      <c r="AK370" s="195">
        <f t="shared" si="397"/>
        <v>0</v>
      </c>
      <c r="AL370" s="408"/>
      <c r="AM370" s="195">
        <f t="shared" si="398"/>
        <v>0</v>
      </c>
      <c r="AN370" s="408" t="s">
        <v>83</v>
      </c>
      <c r="AO370" s="195">
        <f t="shared" si="399"/>
        <v>0</v>
      </c>
      <c r="AP370" s="204">
        <f t="shared" si="380"/>
        <v>1</v>
      </c>
    </row>
    <row r="371" spans="1:42" x14ac:dyDescent="0.25">
      <c r="A371" s="205">
        <v>46021</v>
      </c>
      <c r="B371" s="206">
        <f t="shared" si="381"/>
        <v>46021</v>
      </c>
      <c r="C371" s="207">
        <f t="shared" si="382"/>
        <v>46021</v>
      </c>
      <c r="D371" s="271" t="s">
        <v>294</v>
      </c>
      <c r="E371" s="271" t="s">
        <v>423</v>
      </c>
      <c r="F371" s="209" t="str">
        <f>IF(NOT(ISNA(MATCH(A371,VV!$B$14:$B$26,0))),VLOOKUP(A371,VV!$B$14:$U$57,3),"n")</f>
        <v>n</v>
      </c>
      <c r="G371" s="208">
        <f>IF($F371="j",3,IF($F372="j",2,VLOOKUP(D371,VV!$T$41:$U$47,2)))</f>
        <v>1</v>
      </c>
      <c r="H371" s="408"/>
      <c r="I371" s="195">
        <f t="shared" si="383"/>
        <v>0</v>
      </c>
      <c r="J371" s="408" t="s">
        <v>83</v>
      </c>
      <c r="K371" s="195">
        <f t="shared" si="384"/>
        <v>0</v>
      </c>
      <c r="L371" s="408"/>
      <c r="M371" s="195">
        <f t="shared" si="385"/>
        <v>0</v>
      </c>
      <c r="N371" s="408" t="s">
        <v>83</v>
      </c>
      <c r="O371" s="195">
        <f t="shared" si="386"/>
        <v>0</v>
      </c>
      <c r="P371" s="408"/>
      <c r="Q371" s="195">
        <f t="shared" si="387"/>
        <v>0</v>
      </c>
      <c r="R371" s="408"/>
      <c r="S371" s="195">
        <f t="shared" si="388"/>
        <v>0</v>
      </c>
      <c r="T371" s="408"/>
      <c r="U371" s="195">
        <f t="shared" si="389"/>
        <v>0</v>
      </c>
      <c r="V371" s="408"/>
      <c r="W371" s="195">
        <f t="shared" si="390"/>
        <v>0</v>
      </c>
      <c r="X371" s="408"/>
      <c r="Y371" s="195">
        <f t="shared" si="391"/>
        <v>0</v>
      </c>
      <c r="Z371" s="408"/>
      <c r="AA371" s="195">
        <f t="shared" si="392"/>
        <v>0</v>
      </c>
      <c r="AB371" s="408"/>
      <c r="AC371" s="195">
        <f t="shared" si="393"/>
        <v>0</v>
      </c>
      <c r="AD371" s="408"/>
      <c r="AE371" s="195">
        <f t="shared" si="394"/>
        <v>0</v>
      </c>
      <c r="AF371" s="408"/>
      <c r="AG371" s="195">
        <f t="shared" si="395"/>
        <v>0</v>
      </c>
      <c r="AH371" s="408"/>
      <c r="AI371" s="195">
        <f t="shared" si="396"/>
        <v>0</v>
      </c>
      <c r="AJ371" s="408"/>
      <c r="AK371" s="195">
        <f t="shared" si="397"/>
        <v>0</v>
      </c>
      <c r="AL371" s="408"/>
      <c r="AM371" s="195">
        <f t="shared" si="398"/>
        <v>0</v>
      </c>
      <c r="AN371" s="408" t="s">
        <v>83</v>
      </c>
      <c r="AO371" s="195">
        <f t="shared" si="399"/>
        <v>0</v>
      </c>
      <c r="AP371" s="204">
        <f t="shared" si="380"/>
        <v>1</v>
      </c>
    </row>
    <row r="372" spans="1:42" x14ac:dyDescent="0.25">
      <c r="A372" s="205">
        <v>46022</v>
      </c>
      <c r="B372" s="206">
        <f t="shared" si="381"/>
        <v>46022</v>
      </c>
      <c r="C372" s="207">
        <f t="shared" si="382"/>
        <v>46022</v>
      </c>
      <c r="D372" s="271" t="s">
        <v>295</v>
      </c>
      <c r="E372" s="271" t="s">
        <v>423</v>
      </c>
      <c r="F372" s="209" t="str">
        <f>IF(NOT(ISNA(MATCH(A372,VV!$B$14:$B$26,0))),VLOOKUP(A372,VV!$B$14:$U$57,3),"n")</f>
        <v>n</v>
      </c>
      <c r="G372" s="208">
        <f>IF($F372="j",3,IF($F373="j",2,VLOOKUP(D372,VV!$T$41:$U$47,2)))</f>
        <v>1</v>
      </c>
      <c r="H372" s="408"/>
      <c r="I372" s="195">
        <f t="shared" si="383"/>
        <v>0</v>
      </c>
      <c r="J372" s="408" t="s">
        <v>83</v>
      </c>
      <c r="K372" s="195">
        <f t="shared" si="384"/>
        <v>0</v>
      </c>
      <c r="L372" s="408"/>
      <c r="M372" s="195">
        <f t="shared" si="385"/>
        <v>0</v>
      </c>
      <c r="N372" s="408" t="s">
        <v>83</v>
      </c>
      <c r="O372" s="195">
        <f t="shared" si="386"/>
        <v>0</v>
      </c>
      <c r="P372" s="408"/>
      <c r="Q372" s="195">
        <f t="shared" si="387"/>
        <v>0</v>
      </c>
      <c r="R372" s="408"/>
      <c r="S372" s="195">
        <f t="shared" si="388"/>
        <v>0</v>
      </c>
      <c r="T372" s="408"/>
      <c r="U372" s="195">
        <f t="shared" si="389"/>
        <v>0</v>
      </c>
      <c r="V372" s="408"/>
      <c r="W372" s="195">
        <f t="shared" si="390"/>
        <v>0</v>
      </c>
      <c r="X372" s="408"/>
      <c r="Y372" s="195">
        <f t="shared" si="391"/>
        <v>0</v>
      </c>
      <c r="Z372" s="408"/>
      <c r="AA372" s="195">
        <f t="shared" si="392"/>
        <v>0</v>
      </c>
      <c r="AB372" s="408"/>
      <c r="AC372" s="195">
        <f t="shared" si="393"/>
        <v>0</v>
      </c>
      <c r="AD372" s="408"/>
      <c r="AE372" s="195">
        <f t="shared" si="394"/>
        <v>0</v>
      </c>
      <c r="AF372" s="408" t="s">
        <v>309</v>
      </c>
      <c r="AG372" s="195">
        <f t="shared" si="395"/>
        <v>1</v>
      </c>
      <c r="AH372" s="408"/>
      <c r="AI372" s="195">
        <f t="shared" si="396"/>
        <v>0</v>
      </c>
      <c r="AJ372" s="408"/>
      <c r="AK372" s="195">
        <f t="shared" si="397"/>
        <v>0</v>
      </c>
      <c r="AL372" s="408"/>
      <c r="AM372" s="195">
        <f t="shared" si="398"/>
        <v>0</v>
      </c>
      <c r="AN372" s="408" t="s">
        <v>83</v>
      </c>
      <c r="AO372" s="195">
        <f t="shared" si="399"/>
        <v>0</v>
      </c>
      <c r="AP372" s="204">
        <f t="shared" si="380"/>
        <v>0</v>
      </c>
    </row>
    <row r="373" spans="1:42" x14ac:dyDescent="0.25">
      <c r="A373" s="205">
        <v>46023</v>
      </c>
      <c r="B373" s="206">
        <f t="shared" si="381"/>
        <v>46023</v>
      </c>
      <c r="C373" s="207">
        <f t="shared" si="382"/>
        <v>46023</v>
      </c>
      <c r="D373" s="271" t="s">
        <v>296</v>
      </c>
      <c r="E373" s="271" t="s">
        <v>423</v>
      </c>
      <c r="F373" s="209" t="str">
        <f>IF(NOT(ISNA(MATCH(A373,VV!$B$14:$B$26,0))),VLOOKUP(A373,VV!$B$14:$U$57,3),"n")</f>
        <v>n</v>
      </c>
      <c r="G373" s="208">
        <f>IF($F373="j",3,IF($F374="j",2,VLOOKUP(D373,VV!$T$41:$U$47,2)))</f>
        <v>1</v>
      </c>
      <c r="H373" s="408"/>
      <c r="I373" s="195">
        <f t="shared" si="383"/>
        <v>0</v>
      </c>
      <c r="J373" s="408" t="s">
        <v>83</v>
      </c>
      <c r="K373" s="195">
        <f t="shared" si="384"/>
        <v>0</v>
      </c>
      <c r="L373" s="408"/>
      <c r="M373" s="195">
        <f t="shared" si="385"/>
        <v>0</v>
      </c>
      <c r="N373" s="408" t="s">
        <v>83</v>
      </c>
      <c r="O373" s="195">
        <f t="shared" si="386"/>
        <v>0</v>
      </c>
      <c r="P373" s="408"/>
      <c r="Q373" s="195">
        <f t="shared" si="387"/>
        <v>0</v>
      </c>
      <c r="R373" s="408"/>
      <c r="S373" s="195">
        <f t="shared" si="388"/>
        <v>0</v>
      </c>
      <c r="T373" s="408"/>
      <c r="U373" s="195">
        <f t="shared" si="389"/>
        <v>0</v>
      </c>
      <c r="V373" s="408"/>
      <c r="W373" s="195">
        <f t="shared" si="390"/>
        <v>0</v>
      </c>
      <c r="X373" s="408"/>
      <c r="Y373" s="195">
        <f t="shared" si="391"/>
        <v>0</v>
      </c>
      <c r="Z373" s="408"/>
      <c r="AA373" s="195">
        <f t="shared" si="392"/>
        <v>0</v>
      </c>
      <c r="AB373" s="408"/>
      <c r="AC373" s="195">
        <f t="shared" si="393"/>
        <v>0</v>
      </c>
      <c r="AD373" s="408"/>
      <c r="AE373" s="195">
        <f t="shared" si="394"/>
        <v>0</v>
      </c>
      <c r="AF373" s="408" t="s">
        <v>309</v>
      </c>
      <c r="AG373" s="195">
        <f t="shared" si="395"/>
        <v>1</v>
      </c>
      <c r="AH373" s="408"/>
      <c r="AI373" s="195">
        <f t="shared" si="396"/>
        <v>0</v>
      </c>
      <c r="AJ373" s="408"/>
      <c r="AK373" s="195">
        <f t="shared" si="397"/>
        <v>0</v>
      </c>
      <c r="AL373" s="408"/>
      <c r="AM373" s="195">
        <f t="shared" si="398"/>
        <v>0</v>
      </c>
      <c r="AN373" s="408" t="s">
        <v>83</v>
      </c>
      <c r="AO373" s="195">
        <f t="shared" si="399"/>
        <v>0</v>
      </c>
      <c r="AP373" s="204">
        <f t="shared" si="380"/>
        <v>0</v>
      </c>
    </row>
    <row r="374" spans="1:42" x14ac:dyDescent="0.25">
      <c r="A374" s="205">
        <v>46024</v>
      </c>
      <c r="B374" s="206">
        <f t="shared" si="381"/>
        <v>46024</v>
      </c>
      <c r="C374" s="207">
        <f t="shared" si="382"/>
        <v>46024</v>
      </c>
      <c r="D374" s="271" t="s">
        <v>297</v>
      </c>
      <c r="E374" s="271" t="s">
        <v>423</v>
      </c>
      <c r="F374" s="209" t="str">
        <f>IF(NOT(ISNA(MATCH(A374,VV!$B$14:$B$26,0))),VLOOKUP(A374,VV!$B$14:$U$57,3),"n")</f>
        <v>n</v>
      </c>
      <c r="G374" s="208">
        <f>IF($F374="j",3,IF($F375="j",2,VLOOKUP(D374,VV!$T$41:$U$47,2)))</f>
        <v>2</v>
      </c>
      <c r="H374" s="408"/>
      <c r="I374" s="195">
        <f t="shared" si="383"/>
        <v>0</v>
      </c>
      <c r="J374" s="408" t="s">
        <v>83</v>
      </c>
      <c r="K374" s="195">
        <f t="shared" si="384"/>
        <v>0</v>
      </c>
      <c r="L374" s="408"/>
      <c r="M374" s="195">
        <f t="shared" si="385"/>
        <v>0</v>
      </c>
      <c r="N374" s="408" t="s">
        <v>83</v>
      </c>
      <c r="O374" s="195">
        <f t="shared" si="386"/>
        <v>0</v>
      </c>
      <c r="P374" s="408"/>
      <c r="Q374" s="195">
        <f t="shared" si="387"/>
        <v>0</v>
      </c>
      <c r="R374" s="408"/>
      <c r="S374" s="195">
        <f t="shared" si="388"/>
        <v>0</v>
      </c>
      <c r="T374" s="408"/>
      <c r="U374" s="195">
        <f t="shared" si="389"/>
        <v>0</v>
      </c>
      <c r="V374" s="408"/>
      <c r="W374" s="195">
        <f t="shared" si="390"/>
        <v>0</v>
      </c>
      <c r="X374" s="408"/>
      <c r="Y374" s="195">
        <f t="shared" si="391"/>
        <v>0</v>
      </c>
      <c r="Z374" s="408"/>
      <c r="AA374" s="195">
        <f t="shared" si="392"/>
        <v>0</v>
      </c>
      <c r="AB374" s="408"/>
      <c r="AC374" s="195">
        <f t="shared" si="393"/>
        <v>0</v>
      </c>
      <c r="AD374" s="408"/>
      <c r="AE374" s="195">
        <f t="shared" si="394"/>
        <v>0</v>
      </c>
      <c r="AF374" s="408" t="s">
        <v>309</v>
      </c>
      <c r="AG374" s="195">
        <f t="shared" si="395"/>
        <v>2</v>
      </c>
      <c r="AH374" s="408"/>
      <c r="AI374" s="195">
        <f t="shared" si="396"/>
        <v>0</v>
      </c>
      <c r="AJ374" s="408"/>
      <c r="AK374" s="195">
        <f t="shared" si="397"/>
        <v>0</v>
      </c>
      <c r="AL374" s="408"/>
      <c r="AM374" s="195">
        <f t="shared" si="398"/>
        <v>0</v>
      </c>
      <c r="AN374" s="408" t="s">
        <v>83</v>
      </c>
      <c r="AO374" s="195">
        <f t="shared" si="399"/>
        <v>0</v>
      </c>
      <c r="AP374" s="204">
        <f t="shared" si="380"/>
        <v>0</v>
      </c>
    </row>
  </sheetData>
  <sheetProtection selectLockedCells="1"/>
  <autoFilter ref="A6:AP374"/>
  <mergeCells count="1">
    <mergeCell ref="AP1:AU1"/>
  </mergeCells>
  <conditionalFormatting sqref="AP7:AP374">
    <cfRule type="cellIs" dxfId="179" priority="9491" operator="lessThan">
      <formula>0</formula>
    </cfRule>
    <cfRule type="colorScale" priority="9494">
      <colorScale>
        <cfvo type="num" val="0"/>
        <cfvo type="num" val="1"/>
        <cfvo type="num" val="3"/>
        <color rgb="FF63BE7B"/>
        <color rgb="FFFFEB84"/>
        <color rgb="FFF8696B"/>
      </colorScale>
    </cfRule>
  </conditionalFormatting>
  <conditionalFormatting sqref="H7:H374 R7:R44 X7:X374 AD7:AD374 AF224:AF374 R72 N7:N59 R74:R374 T7:T102 T106:T374 Z7:Z159 Z161:Z374 AB160 AH38:AH140 AH151:AH374 AJ138:AJ150 P7:P196 P198:P374 N67:N374">
    <cfRule type="cellIs" dxfId="178" priority="4484" operator="equal">
      <formula>"t"</formula>
    </cfRule>
    <cfRule type="cellIs" dxfId="177" priority="4485" operator="equal">
      <formula>"u"</formula>
    </cfRule>
  </conditionalFormatting>
  <conditionalFormatting sqref="A1:A1048576">
    <cfRule type="cellIs" dxfId="176" priority="3585" operator="equal">
      <formula>TODAY()</formula>
    </cfRule>
  </conditionalFormatting>
  <conditionalFormatting sqref="R4:S4">
    <cfRule type="dataBar" priority="33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{3389D117-5E15-4752-91EB-B6189566492B}</x14:id>
        </ext>
      </extLst>
    </cfRule>
  </conditionalFormatting>
  <conditionalFormatting sqref="R4:AE6 AF4:AG5 H7:I374 AI7:AI374 K7:K374 M7:M374 AG7:AG223 AM7:AM374 AO7:AO374 J1:Q6 AC224:AG374 AF6:AO6 R1:AO3 K5:AO5 J375:AO1048576 I4:AP4 Q7:U44 N7:N59 Q72:U72 Q73 S73:U73 Q45:Q71 S45:U71 Q74:U102 Q103:S105 U103:U105 W7:AA159 W162:AA374 W160:Y160 AB160 W161:Z161 AA160:AA161 AC7:AE223 AH38:AH140 AH151:AH374 AK7:AK374 AJ138:AJ150 P7:P196 P198:P374 N67:N374 O7:O374 Q106:U374">
    <cfRule type="cellIs" dxfId="175" priority="2306" operator="equal">
      <formula>"x"</formula>
    </cfRule>
  </conditionalFormatting>
  <conditionalFormatting sqref="R5:S5">
    <cfRule type="dataBar" priority="23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{E6187BC0-28EA-42B1-A895-C7584D828FD7}</x14:id>
        </ext>
      </extLst>
    </cfRule>
  </conditionalFormatting>
  <conditionalFormatting sqref="S5">
    <cfRule type="cellIs" dxfId="174" priority="626" operator="equal">
      <formula>"x"</formula>
    </cfRule>
  </conditionalFormatting>
  <conditionalFormatting sqref="S4">
    <cfRule type="dataBar" priority="6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{001A38AA-2933-42F7-8960-BCA2DA92A130}</x14:id>
        </ext>
      </extLst>
    </cfRule>
  </conditionalFormatting>
  <conditionalFormatting sqref="H1:I3 H4:H5">
    <cfRule type="cellIs" dxfId="173" priority="269" operator="equal">
      <formula>"x"</formula>
    </cfRule>
  </conditionalFormatting>
  <conditionalFormatting sqref="H4">
    <cfRule type="dataBar" priority="2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{F2D058F7-6D67-4AEA-87FB-365F0D10436A}</x14:id>
        </ext>
      </extLst>
    </cfRule>
  </conditionalFormatting>
  <conditionalFormatting sqref="H5">
    <cfRule type="dataBar" priority="2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{2163482A-53CE-4817-8FDD-4380630300D3}</x14:id>
        </ext>
      </extLst>
    </cfRule>
  </conditionalFormatting>
  <conditionalFormatting sqref="I4:I5">
    <cfRule type="cellIs" dxfId="172" priority="265" operator="equal">
      <formula>"x"</formula>
    </cfRule>
  </conditionalFormatting>
  <conditionalFormatting sqref="H7:H374 R7:R44 X7:X374 AD7:AD374 AF224:AF374 R72 N7:N59 R74:R374 T7:T102 T106:T374 Z7:Z159 Z161:Z374 AB160 AH38:AH140 AH151:AH374 AJ138:AJ150 P7:P196 P198:P374 N67:N374">
    <cfRule type="containsText" dxfId="171" priority="226" operator="containsText" text="b">
      <formula>NOT(ISERROR(SEARCH("b",H7)))</formula>
    </cfRule>
    <cfRule type="cellIs" dxfId="170" priority="260" operator="equal">
      <formula>"W"</formula>
    </cfRule>
  </conditionalFormatting>
  <conditionalFormatting sqref="J7:J374">
    <cfRule type="cellIs" dxfId="169" priority="104" operator="equal">
      <formula>"t"</formula>
    </cfRule>
    <cfRule type="cellIs" dxfId="168" priority="105" operator="equal">
      <formula>"u"</formula>
    </cfRule>
  </conditionalFormatting>
  <conditionalFormatting sqref="J7:J374">
    <cfRule type="cellIs" dxfId="167" priority="103" operator="equal">
      <formula>"x"</formula>
    </cfRule>
  </conditionalFormatting>
  <conditionalFormatting sqref="J7:J374">
    <cfRule type="containsText" dxfId="166" priority="101" operator="containsText" text="b">
      <formula>NOT(ISERROR(SEARCH("b",J7)))</formula>
    </cfRule>
    <cfRule type="cellIs" dxfId="165" priority="102" operator="equal">
      <formula>"W"</formula>
    </cfRule>
  </conditionalFormatting>
  <conditionalFormatting sqref="L7:L374">
    <cfRule type="cellIs" dxfId="164" priority="99" operator="equal">
      <formula>"t"</formula>
    </cfRule>
    <cfRule type="cellIs" dxfId="163" priority="100" operator="equal">
      <formula>"u"</formula>
    </cfRule>
  </conditionalFormatting>
  <conditionalFormatting sqref="L7:L374">
    <cfRule type="cellIs" dxfId="162" priority="98" operator="equal">
      <formula>"x"</formula>
    </cfRule>
  </conditionalFormatting>
  <conditionalFormatting sqref="L7:L374">
    <cfRule type="containsText" dxfId="161" priority="96" operator="containsText" text="b">
      <formula>NOT(ISERROR(SEARCH("b",L7)))</formula>
    </cfRule>
    <cfRule type="cellIs" dxfId="160" priority="97" operator="equal">
      <formula>"W"</formula>
    </cfRule>
  </conditionalFormatting>
  <conditionalFormatting sqref="AN7:AN44 AN74:AN374">
    <cfRule type="containsText" dxfId="159" priority="46" operator="containsText" text="b">
      <formula>NOT(ISERROR(SEARCH("b",AN7)))</formula>
    </cfRule>
    <cfRule type="cellIs" dxfId="158" priority="47" operator="equal">
      <formula>"W"</formula>
    </cfRule>
  </conditionalFormatting>
  <conditionalFormatting sqref="V7:V374">
    <cfRule type="cellIs" dxfId="157" priority="84" operator="equal">
      <formula>"t"</formula>
    </cfRule>
    <cfRule type="cellIs" dxfId="156" priority="85" operator="equal">
      <formula>"u"</formula>
    </cfRule>
  </conditionalFormatting>
  <conditionalFormatting sqref="V7:V374">
    <cfRule type="cellIs" dxfId="155" priority="83" operator="equal">
      <formula>"x"</formula>
    </cfRule>
  </conditionalFormatting>
  <conditionalFormatting sqref="V7:V374">
    <cfRule type="containsText" dxfId="154" priority="81" operator="containsText" text="b">
      <formula>NOT(ISERROR(SEARCH("b",V7)))</formula>
    </cfRule>
    <cfRule type="cellIs" dxfId="153" priority="82" operator="equal">
      <formula>"W"</formula>
    </cfRule>
  </conditionalFormatting>
  <conditionalFormatting sqref="AB7:AB159 AB161:AB374">
    <cfRule type="cellIs" dxfId="152" priority="79" operator="equal">
      <formula>"t"</formula>
    </cfRule>
    <cfRule type="cellIs" dxfId="151" priority="80" operator="equal">
      <formula>"u"</formula>
    </cfRule>
  </conditionalFormatting>
  <conditionalFormatting sqref="AB7:AB159 AB161:AB374">
    <cfRule type="cellIs" dxfId="150" priority="78" operator="equal">
      <formula>"x"</formula>
    </cfRule>
  </conditionalFormatting>
  <conditionalFormatting sqref="AB7:AB159 AB161:AB374">
    <cfRule type="containsText" dxfId="149" priority="76" operator="containsText" text="b">
      <formula>NOT(ISERROR(SEARCH("b",AB7)))</formula>
    </cfRule>
    <cfRule type="cellIs" dxfId="148" priority="77" operator="equal">
      <formula>"W"</formula>
    </cfRule>
  </conditionalFormatting>
  <conditionalFormatting sqref="AF7:AF223">
    <cfRule type="cellIs" dxfId="147" priority="74" operator="equal">
      <formula>"t"</formula>
    </cfRule>
    <cfRule type="cellIs" dxfId="146" priority="75" operator="equal">
      <formula>"u"</formula>
    </cfRule>
  </conditionalFormatting>
  <conditionalFormatting sqref="AF7:AF223">
    <cfRule type="cellIs" dxfId="145" priority="73" operator="equal">
      <formula>"x"</formula>
    </cfRule>
  </conditionalFormatting>
  <conditionalFormatting sqref="AF7:AF223">
    <cfRule type="containsText" dxfId="144" priority="71" operator="containsText" text="b">
      <formula>NOT(ISERROR(SEARCH("b",AF7)))</formula>
    </cfRule>
    <cfRule type="cellIs" dxfId="143" priority="72" operator="equal">
      <formula>"W"</formula>
    </cfRule>
  </conditionalFormatting>
  <conditionalFormatting sqref="AH7:AH37">
    <cfRule type="cellIs" dxfId="142" priority="69" operator="equal">
      <formula>"t"</formula>
    </cfRule>
    <cfRule type="cellIs" dxfId="141" priority="70" operator="equal">
      <formula>"u"</formula>
    </cfRule>
  </conditionalFormatting>
  <conditionalFormatting sqref="AH7:AH37">
    <cfRule type="cellIs" dxfId="140" priority="68" operator="equal">
      <formula>"x"</formula>
    </cfRule>
  </conditionalFormatting>
  <conditionalFormatting sqref="AH7:AH37">
    <cfRule type="containsText" dxfId="139" priority="66" operator="containsText" text="b">
      <formula>NOT(ISERROR(SEARCH("b",AH7)))</formula>
    </cfRule>
    <cfRule type="cellIs" dxfId="138" priority="67" operator="equal">
      <formula>"W"</formula>
    </cfRule>
  </conditionalFormatting>
  <conditionalFormatting sqref="AJ7:AJ137 AJ151:AJ374">
    <cfRule type="cellIs" dxfId="137" priority="59" operator="equal">
      <formula>"t"</formula>
    </cfRule>
    <cfRule type="cellIs" dxfId="136" priority="60" operator="equal">
      <formula>"u"</formula>
    </cfRule>
  </conditionalFormatting>
  <conditionalFormatting sqref="AJ7:AJ137 AJ151:AJ374">
    <cfRule type="cellIs" dxfId="135" priority="58" operator="equal">
      <formula>"x"</formula>
    </cfRule>
  </conditionalFormatting>
  <conditionalFormatting sqref="AJ7:AJ137 AJ151:AJ374">
    <cfRule type="containsText" dxfId="134" priority="56" operator="containsText" text="b">
      <formula>NOT(ISERROR(SEARCH("b",AJ7)))</formula>
    </cfRule>
    <cfRule type="cellIs" dxfId="133" priority="57" operator="equal">
      <formula>"W"</formula>
    </cfRule>
  </conditionalFormatting>
  <conditionalFormatting sqref="AL7:AL80 AL90:AL184 AL209:AL374">
    <cfRule type="cellIs" dxfId="132" priority="54" operator="equal">
      <formula>"t"</formula>
    </cfRule>
    <cfRule type="cellIs" dxfId="131" priority="55" operator="equal">
      <formula>"u"</formula>
    </cfRule>
  </conditionalFormatting>
  <conditionalFormatting sqref="AL7:AL80 AL90:AL184 AL209:AL374">
    <cfRule type="cellIs" dxfId="130" priority="53" operator="equal">
      <formula>"x"</formula>
    </cfRule>
  </conditionalFormatting>
  <conditionalFormatting sqref="AL7:AL80 AL90:AL184 AL209:AL374">
    <cfRule type="containsText" dxfId="129" priority="51" operator="containsText" text="b">
      <formula>NOT(ISERROR(SEARCH("b",AL7)))</formula>
    </cfRule>
    <cfRule type="cellIs" dxfId="128" priority="52" operator="equal">
      <formula>"W"</formula>
    </cfRule>
  </conditionalFormatting>
  <conditionalFormatting sqref="AN7:AN44 AN74:AN374">
    <cfRule type="cellIs" dxfId="127" priority="49" operator="equal">
      <formula>"t"</formula>
    </cfRule>
    <cfRule type="cellIs" dxfId="126" priority="50" operator="equal">
      <formula>"u"</formula>
    </cfRule>
  </conditionalFormatting>
  <conditionalFormatting sqref="AN7:AN44 AN74:AN374">
    <cfRule type="cellIs" dxfId="125" priority="48" operator="equal">
      <formula>"x"</formula>
    </cfRule>
  </conditionalFormatting>
  <conditionalFormatting sqref="AH4:AO4 T4:AE4 J4:Q4">
    <cfRule type="dataBar" priority="119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{1F1272C1-DFDD-4538-A522-63A1C8C8BD18}</x14:id>
        </ext>
      </extLst>
    </cfRule>
  </conditionalFormatting>
  <conditionalFormatting sqref="J5:AO5">
    <cfRule type="dataBar" priority="119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{9749D5B9-6C9E-493F-9514-E5DC99D4674D}</x14:id>
        </ext>
      </extLst>
    </cfRule>
  </conditionalFormatting>
  <conditionalFormatting sqref="AF4:AG4">
    <cfRule type="dataBar" priority="120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{CE1C6FFE-9A51-414F-BC4E-84C1447E5A44}</x14:id>
        </ext>
      </extLst>
    </cfRule>
  </conditionalFormatting>
  <conditionalFormatting sqref="AF5:AG5">
    <cfRule type="dataBar" priority="120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{090571BB-A9E0-4CC6-B1C7-EEDC4ACFCFC5}</x14:id>
        </ext>
      </extLst>
    </cfRule>
  </conditionalFormatting>
  <conditionalFormatting sqref="I4:AP4">
    <cfRule type="dataBar" priority="120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{AB900B9A-ED61-4F78-9061-950DA7085682}</x14:id>
        </ext>
      </extLst>
    </cfRule>
  </conditionalFormatting>
  <conditionalFormatting sqref="I5:AO5">
    <cfRule type="dataBar" priority="120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{85CA999A-169C-451D-B915-1A0045B06FCA}</x14:id>
        </ext>
      </extLst>
    </cfRule>
  </conditionalFormatting>
  <conditionalFormatting sqref="AN45:AN61">
    <cfRule type="cellIs" dxfId="124" priority="44" operator="equal">
      <formula>"t"</formula>
    </cfRule>
    <cfRule type="cellIs" dxfId="123" priority="45" operator="equal">
      <formula>"u"</formula>
    </cfRule>
  </conditionalFormatting>
  <conditionalFormatting sqref="AN45:AN61">
    <cfRule type="cellIs" dxfId="122" priority="43" operator="equal">
      <formula>"x"</formula>
    </cfRule>
  </conditionalFormatting>
  <conditionalFormatting sqref="AN45:AN61">
    <cfRule type="containsText" dxfId="121" priority="41" operator="containsText" text="b">
      <formula>NOT(ISERROR(SEARCH("b",AN45)))</formula>
    </cfRule>
    <cfRule type="cellIs" dxfId="120" priority="42" operator="equal">
      <formula>"W"</formula>
    </cfRule>
  </conditionalFormatting>
  <conditionalFormatting sqref="R45:R61">
    <cfRule type="cellIs" dxfId="119" priority="39" operator="equal">
      <formula>"t"</formula>
    </cfRule>
    <cfRule type="cellIs" dxfId="118" priority="40" operator="equal">
      <formula>"u"</formula>
    </cfRule>
  </conditionalFormatting>
  <conditionalFormatting sqref="R45:R61">
    <cfRule type="cellIs" dxfId="117" priority="38" operator="equal">
      <formula>"x"</formula>
    </cfRule>
  </conditionalFormatting>
  <conditionalFormatting sqref="R45:R61">
    <cfRule type="containsText" dxfId="116" priority="36" operator="containsText" text="b">
      <formula>NOT(ISERROR(SEARCH("b",R45)))</formula>
    </cfRule>
    <cfRule type="cellIs" dxfId="115" priority="37" operator="equal">
      <formula>"W"</formula>
    </cfRule>
  </conditionalFormatting>
  <conditionalFormatting sqref="AL83:AL87">
    <cfRule type="containsText" dxfId="114" priority="31" operator="containsText" text="b">
      <formula>NOT(ISERROR(SEARCH("b",AL83)))</formula>
    </cfRule>
    <cfRule type="cellIs" dxfId="113" priority="32" operator="equal">
      <formula>"W"</formula>
    </cfRule>
  </conditionalFormatting>
  <conditionalFormatting sqref="AL83:AL87">
    <cfRule type="cellIs" dxfId="112" priority="34" operator="equal">
      <formula>"t"</formula>
    </cfRule>
    <cfRule type="cellIs" dxfId="111" priority="35" operator="equal">
      <formula>"u"</formula>
    </cfRule>
  </conditionalFormatting>
  <conditionalFormatting sqref="AL83:AL87">
    <cfRule type="cellIs" dxfId="110" priority="33" operator="equal">
      <formula>"x"</formula>
    </cfRule>
  </conditionalFormatting>
  <conditionalFormatting sqref="AL88:AL89">
    <cfRule type="containsText" dxfId="109" priority="26" operator="containsText" text="b">
      <formula>NOT(ISERROR(SEARCH("b",AL88)))</formula>
    </cfRule>
    <cfRule type="cellIs" dxfId="108" priority="27" operator="equal">
      <formula>"W"</formula>
    </cfRule>
  </conditionalFormatting>
  <conditionalFormatting sqref="AL88:AL89">
    <cfRule type="cellIs" dxfId="107" priority="29" operator="equal">
      <formula>"t"</formula>
    </cfRule>
    <cfRule type="cellIs" dxfId="106" priority="30" operator="equal">
      <formula>"u"</formula>
    </cfRule>
  </conditionalFormatting>
  <conditionalFormatting sqref="AL88:AL89">
    <cfRule type="cellIs" dxfId="105" priority="28" operator="equal">
      <formula>"x"</formula>
    </cfRule>
  </conditionalFormatting>
  <conditionalFormatting sqref="AL81:AL82">
    <cfRule type="containsText" dxfId="104" priority="21" operator="containsText" text="b">
      <formula>NOT(ISERROR(SEARCH("b",AL81)))</formula>
    </cfRule>
    <cfRule type="cellIs" dxfId="103" priority="22" operator="equal">
      <formula>"W"</formula>
    </cfRule>
  </conditionalFormatting>
  <conditionalFormatting sqref="AL81:AL82">
    <cfRule type="cellIs" dxfId="102" priority="24" operator="equal">
      <formula>"t"</formula>
    </cfRule>
    <cfRule type="cellIs" dxfId="101" priority="25" operator="equal">
      <formula>"u"</formula>
    </cfRule>
  </conditionalFormatting>
  <conditionalFormatting sqref="AL81:AL82">
    <cfRule type="cellIs" dxfId="100" priority="23" operator="equal">
      <formula>"x"</formula>
    </cfRule>
  </conditionalFormatting>
  <conditionalFormatting sqref="AN62:AN73">
    <cfRule type="cellIs" dxfId="99" priority="19" operator="equal">
      <formula>"t"</formula>
    </cfRule>
    <cfRule type="cellIs" dxfId="98" priority="20" operator="equal">
      <formula>"u"</formula>
    </cfRule>
  </conditionalFormatting>
  <conditionalFormatting sqref="AN62:AN73">
    <cfRule type="cellIs" dxfId="97" priority="18" operator="equal">
      <formula>"x"</formula>
    </cfRule>
  </conditionalFormatting>
  <conditionalFormatting sqref="AN62:AN73">
    <cfRule type="containsText" dxfId="96" priority="16" operator="containsText" text="b">
      <formula>NOT(ISERROR(SEARCH("b",AN62)))</formula>
    </cfRule>
    <cfRule type="cellIs" dxfId="95" priority="17" operator="equal">
      <formula>"W"</formula>
    </cfRule>
  </conditionalFormatting>
  <conditionalFormatting sqref="R73">
    <cfRule type="cellIs" dxfId="94" priority="14" operator="equal">
      <formula>"t"</formula>
    </cfRule>
    <cfRule type="cellIs" dxfId="93" priority="15" operator="equal">
      <formula>"u"</formula>
    </cfRule>
  </conditionalFormatting>
  <conditionalFormatting sqref="R73">
    <cfRule type="cellIs" dxfId="92" priority="13" operator="equal">
      <formula>"x"</formula>
    </cfRule>
  </conditionalFormatting>
  <conditionalFormatting sqref="R73">
    <cfRule type="containsText" dxfId="91" priority="11" operator="containsText" text="b">
      <formula>NOT(ISERROR(SEARCH("b",R73)))</formula>
    </cfRule>
    <cfRule type="cellIs" dxfId="90" priority="12" operator="equal">
      <formula>"W"</formula>
    </cfRule>
  </conditionalFormatting>
  <conditionalFormatting sqref="R62:R71">
    <cfRule type="cellIs" dxfId="89" priority="9" operator="equal">
      <formula>"t"</formula>
    </cfRule>
    <cfRule type="cellIs" dxfId="88" priority="10" operator="equal">
      <formula>"u"</formula>
    </cfRule>
  </conditionalFormatting>
  <conditionalFormatting sqref="R62:R71">
    <cfRule type="cellIs" dxfId="87" priority="8" operator="equal">
      <formula>"x"</formula>
    </cfRule>
  </conditionalFormatting>
  <conditionalFormatting sqref="R62:R71">
    <cfRule type="containsText" dxfId="86" priority="6" operator="containsText" text="b">
      <formula>NOT(ISERROR(SEARCH("b",R62)))</formula>
    </cfRule>
    <cfRule type="cellIs" dxfId="85" priority="7" operator="equal">
      <formula>"W"</formula>
    </cfRule>
  </conditionalFormatting>
  <conditionalFormatting sqref="AL185:AL208">
    <cfRule type="containsText" dxfId="84" priority="1" operator="containsText" text="b">
      <formula>NOT(ISERROR(SEARCH("b",AL185)))</formula>
    </cfRule>
    <cfRule type="cellIs" dxfId="83" priority="2" operator="equal">
      <formula>"W"</formula>
    </cfRule>
  </conditionalFormatting>
  <conditionalFormatting sqref="AL185:AL208">
    <cfRule type="cellIs" dxfId="82" priority="4" operator="equal">
      <formula>"t"</formula>
    </cfRule>
    <cfRule type="cellIs" dxfId="81" priority="5" operator="equal">
      <formula>"u"</formula>
    </cfRule>
  </conditionalFormatting>
  <conditionalFormatting sqref="AL185:AL208">
    <cfRule type="cellIs" dxfId="80" priority="3" operator="equal">
      <formula>"x"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89D117-5E15-4752-91EB-B618956649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R4:S4</xm:sqref>
        </x14:conditionalFormatting>
        <x14:conditionalFormatting xmlns:xm="http://schemas.microsoft.com/office/excel/2006/main">
          <x14:cfRule type="dataBar" id="{E6187BC0-28EA-42B1-A895-C7584D828F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R5:S5</xm:sqref>
        </x14:conditionalFormatting>
        <x14:conditionalFormatting xmlns:xm="http://schemas.microsoft.com/office/excel/2006/main">
          <x14:cfRule type="dataBar" id="{001A38AA-2933-42F7-8960-BCA2DA92A1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S4</xm:sqref>
        </x14:conditionalFormatting>
        <x14:conditionalFormatting xmlns:xm="http://schemas.microsoft.com/office/excel/2006/main">
          <x14:cfRule type="dataBar" id="{F2D058F7-6D67-4AEA-87FB-365F0D1043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2163482A-53CE-4817-8FDD-4380630300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1F1272C1-DFDD-4538-A522-63A1C8C8BD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AH4:AO4 T4:AE4 J4:Q4</xm:sqref>
        </x14:conditionalFormatting>
        <x14:conditionalFormatting xmlns:xm="http://schemas.microsoft.com/office/excel/2006/main">
          <x14:cfRule type="dataBar" id="{9749D5B9-6C9E-493F-9514-E5DC99D467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J5:AO5</xm:sqref>
        </x14:conditionalFormatting>
        <x14:conditionalFormatting xmlns:xm="http://schemas.microsoft.com/office/excel/2006/main">
          <x14:cfRule type="dataBar" id="{CE1C6FFE-9A51-414F-BC4E-84C1447E5A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AF4:AG4</xm:sqref>
        </x14:conditionalFormatting>
        <x14:conditionalFormatting xmlns:xm="http://schemas.microsoft.com/office/excel/2006/main">
          <x14:cfRule type="dataBar" id="{090571BB-A9E0-4CC6-B1C7-EEDC4ACFCF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AF5:AG5</xm:sqref>
        </x14:conditionalFormatting>
        <x14:conditionalFormatting xmlns:xm="http://schemas.microsoft.com/office/excel/2006/main">
          <x14:cfRule type="dataBar" id="{AB900B9A-ED61-4F78-9061-950DA70856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I4:AP4</xm:sqref>
        </x14:conditionalFormatting>
        <x14:conditionalFormatting xmlns:xm="http://schemas.microsoft.com/office/excel/2006/main">
          <x14:cfRule type="dataBar" id="{85CA999A-169C-451D-B915-1A0045B06F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I5:AO5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D50"/>
  <sheetViews>
    <sheetView topLeftCell="A4" workbookViewId="0">
      <selection activeCell="U32" sqref="U32"/>
    </sheetView>
  </sheetViews>
  <sheetFormatPr baseColWidth="10" defaultColWidth="3.54296875" defaultRowHeight="14" x14ac:dyDescent="0.3"/>
  <cols>
    <col min="1" max="1" width="4.453125" style="1" customWidth="1"/>
    <col min="2" max="2" width="29.453125" style="1" customWidth="1"/>
    <col min="3" max="3" width="34.453125" style="1" hidden="1" customWidth="1"/>
    <col min="4" max="4" width="17.453125" style="1" customWidth="1"/>
    <col min="5" max="14" width="5" style="1" customWidth="1"/>
    <col min="15" max="15" width="11" style="1" customWidth="1"/>
    <col min="16" max="16" width="5" style="1" customWidth="1"/>
    <col min="17" max="17" width="12.54296875" style="1" customWidth="1"/>
    <col min="18" max="18" width="5" style="1" customWidth="1"/>
    <col min="19" max="19" width="16.54296875" style="1" customWidth="1"/>
    <col min="20" max="59" width="5" style="1" customWidth="1"/>
    <col min="60" max="16384" width="3.54296875" style="1"/>
  </cols>
  <sheetData>
    <row r="1" spans="2:30" ht="33.75" customHeight="1" x14ac:dyDescent="0.3">
      <c r="B1" s="45" t="s">
        <v>268</v>
      </c>
      <c r="C1" s="142"/>
      <c r="D1" s="142"/>
      <c r="E1" s="140"/>
      <c r="Z1" s="2"/>
    </row>
    <row r="2" spans="2:30" ht="13.5" customHeight="1" thickBot="1" x14ac:dyDescent="0.35">
      <c r="B2" s="111">
        <v>43860</v>
      </c>
      <c r="C2" s="5"/>
      <c r="D2" s="5"/>
      <c r="AB2" s="8"/>
      <c r="AD2" s="8"/>
    </row>
    <row r="3" spans="2:30" ht="21" customHeight="1" thickBot="1" x14ac:dyDescent="0.35">
      <c r="B3" s="4"/>
      <c r="C3" s="4"/>
      <c r="D3" s="183"/>
      <c r="E3" s="141"/>
      <c r="F3" s="6" t="s">
        <v>0</v>
      </c>
      <c r="G3" s="423">
        <v>45658</v>
      </c>
      <c r="H3" s="424"/>
      <c r="I3" s="424"/>
      <c r="J3" s="425"/>
      <c r="O3" s="1" t="e">
        <f ca="1">IF(#REF!=WEEKNUM(TODAY()),"X","")</f>
        <v>#REF!</v>
      </c>
      <c r="R3" s="1" t="e">
        <f ca="1">IF(#REF!=WEEKNUM(TODAY()),"X","")</f>
        <v>#REF!</v>
      </c>
    </row>
    <row r="4" spans="2:30" ht="14.5" thickBot="1" x14ac:dyDescent="0.35"/>
    <row r="5" spans="2:30" x14ac:dyDescent="0.3">
      <c r="B5" s="9" t="s">
        <v>1</v>
      </c>
      <c r="C5" s="29"/>
      <c r="D5" s="29"/>
      <c r="G5" s="420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</row>
    <row r="6" spans="2:30" x14ac:dyDescent="0.3">
      <c r="B6" s="10" t="s">
        <v>300</v>
      </c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</row>
    <row r="7" spans="2:30" x14ac:dyDescent="0.3">
      <c r="B7" s="182" t="s">
        <v>301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</row>
    <row r="8" spans="2:30" x14ac:dyDescent="0.3">
      <c r="B8" s="11" t="s">
        <v>79</v>
      </c>
    </row>
    <row r="12" spans="2:30" ht="14.5" thickBot="1" x14ac:dyDescent="0.35"/>
    <row r="13" spans="2:30" x14ac:dyDescent="0.3">
      <c r="B13" s="30" t="s">
        <v>404</v>
      </c>
      <c r="C13" s="31"/>
      <c r="D13" s="31"/>
      <c r="E13" s="31"/>
      <c r="F13" s="32"/>
    </row>
    <row r="14" spans="2:30" x14ac:dyDescent="0.3">
      <c r="B14" s="36">
        <v>45658</v>
      </c>
      <c r="C14" s="19"/>
      <c r="D14" s="19" t="s">
        <v>308</v>
      </c>
      <c r="E14" s="37" t="s">
        <v>280</v>
      </c>
      <c r="F14" s="38"/>
    </row>
    <row r="15" spans="2:30" x14ac:dyDescent="0.3">
      <c r="B15" s="36">
        <v>45663</v>
      </c>
      <c r="C15" s="19"/>
      <c r="D15" s="19" t="s">
        <v>308</v>
      </c>
      <c r="E15" s="37" t="s">
        <v>279</v>
      </c>
      <c r="F15" s="38"/>
    </row>
    <row r="16" spans="2:30" x14ac:dyDescent="0.3">
      <c r="B16" s="36">
        <v>45765</v>
      </c>
      <c r="C16" s="19"/>
      <c r="D16" s="19" t="s">
        <v>308</v>
      </c>
      <c r="E16" s="37" t="s">
        <v>278</v>
      </c>
      <c r="F16" s="38"/>
    </row>
    <row r="17" spans="2:22" x14ac:dyDescent="0.3">
      <c r="B17" s="36">
        <v>45768</v>
      </c>
      <c r="C17" s="19"/>
      <c r="D17" s="19" t="s">
        <v>308</v>
      </c>
      <c r="E17" s="37" t="s">
        <v>277</v>
      </c>
      <c r="F17" s="38"/>
    </row>
    <row r="18" spans="2:22" x14ac:dyDescent="0.3">
      <c r="B18" s="36">
        <v>45778</v>
      </c>
      <c r="C18" s="19"/>
      <c r="D18" s="19" t="s">
        <v>308</v>
      </c>
      <c r="E18" s="37" t="s">
        <v>269</v>
      </c>
      <c r="F18" s="38"/>
    </row>
    <row r="19" spans="2:22" x14ac:dyDescent="0.3">
      <c r="B19" s="36">
        <v>45806</v>
      </c>
      <c r="C19" s="19"/>
      <c r="D19" s="19" t="s">
        <v>308</v>
      </c>
      <c r="E19" s="37" t="s">
        <v>270</v>
      </c>
      <c r="F19" s="38"/>
      <c r="Q19" s="1" t="e">
        <f>EXACT(#REF!,"x")</f>
        <v>#REF!</v>
      </c>
    </row>
    <row r="20" spans="2:22" x14ac:dyDescent="0.3">
      <c r="B20" s="36">
        <v>45817</v>
      </c>
      <c r="C20" s="19"/>
      <c r="D20" s="19" t="s">
        <v>308</v>
      </c>
      <c r="E20" s="37" t="s">
        <v>271</v>
      </c>
      <c r="F20" s="38"/>
    </row>
    <row r="21" spans="2:22" x14ac:dyDescent="0.3">
      <c r="B21" s="36">
        <v>45827</v>
      </c>
      <c r="C21" s="19"/>
      <c r="D21" s="19" t="s">
        <v>308</v>
      </c>
      <c r="E21" s="37" t="s">
        <v>272</v>
      </c>
      <c r="F21" s="38"/>
    </row>
    <row r="22" spans="2:22" x14ac:dyDescent="0.3">
      <c r="B22" s="36">
        <v>45884</v>
      </c>
      <c r="C22" s="19"/>
      <c r="D22" s="19" t="s">
        <v>308</v>
      </c>
      <c r="E22" s="37" t="s">
        <v>273</v>
      </c>
      <c r="F22" s="38"/>
    </row>
    <row r="23" spans="2:22" x14ac:dyDescent="0.3">
      <c r="B23" s="36">
        <v>45933</v>
      </c>
      <c r="C23" s="19"/>
      <c r="D23" s="19" t="s">
        <v>308</v>
      </c>
      <c r="E23" s="37" t="s">
        <v>274</v>
      </c>
      <c r="F23" s="38"/>
      <c r="Q23" s="239">
        <v>44201</v>
      </c>
      <c r="S23" s="1" t="b">
        <f>NOT(ISNA(MATCH(Einsatzplan!#REF!,VV!B14:B26,0)))</f>
        <v>1</v>
      </c>
      <c r="V23" s="1" t="e">
        <f>ist</f>
        <v>#NAME?</v>
      </c>
    </row>
    <row r="24" spans="2:22" x14ac:dyDescent="0.3">
      <c r="B24" s="36">
        <v>45962</v>
      </c>
      <c r="C24" s="19"/>
      <c r="D24" s="19" t="s">
        <v>308</v>
      </c>
      <c r="E24" s="167" t="s">
        <v>275</v>
      </c>
      <c r="F24" s="38"/>
    </row>
    <row r="25" spans="2:22" x14ac:dyDescent="0.3">
      <c r="B25" s="36">
        <v>46016</v>
      </c>
      <c r="C25" s="19"/>
      <c r="D25" s="19" t="s">
        <v>308</v>
      </c>
      <c r="E25" s="37" t="s">
        <v>276</v>
      </c>
      <c r="F25" s="38"/>
    </row>
    <row r="26" spans="2:22" ht="14.5" thickBot="1" x14ac:dyDescent="0.35">
      <c r="B26" s="39">
        <v>46017</v>
      </c>
      <c r="C26" s="40"/>
      <c r="D26" s="40" t="s">
        <v>308</v>
      </c>
      <c r="E26" s="41" t="s">
        <v>276</v>
      </c>
      <c r="F26" s="35"/>
    </row>
    <row r="32" spans="2:22" x14ac:dyDescent="0.3">
      <c r="Q32" s="185" t="s">
        <v>291</v>
      </c>
      <c r="R32" s="186"/>
      <c r="S32" s="186"/>
      <c r="T32" s="186">
        <v>1</v>
      </c>
      <c r="U32" s="187" t="s">
        <v>292</v>
      </c>
    </row>
    <row r="33" spans="17:21" x14ac:dyDescent="0.3">
      <c r="Q33" s="188"/>
      <c r="R33" s="143"/>
      <c r="S33" s="143"/>
      <c r="T33" s="143">
        <v>2</v>
      </c>
      <c r="U33" s="189" t="s">
        <v>293</v>
      </c>
    </row>
    <row r="34" spans="17:21" x14ac:dyDescent="0.3">
      <c r="Q34" s="188"/>
      <c r="R34" s="143"/>
      <c r="S34" s="143"/>
      <c r="T34" s="143">
        <v>3</v>
      </c>
      <c r="U34" s="189" t="s">
        <v>294</v>
      </c>
    </row>
    <row r="35" spans="17:21" x14ac:dyDescent="0.3">
      <c r="Q35" s="188"/>
      <c r="R35" s="143"/>
      <c r="S35" s="143"/>
      <c r="T35" s="143">
        <v>4</v>
      </c>
      <c r="U35" s="189" t="s">
        <v>295</v>
      </c>
    </row>
    <row r="36" spans="17:21" x14ac:dyDescent="0.3">
      <c r="Q36" s="188"/>
      <c r="R36" s="143"/>
      <c r="S36" s="143"/>
      <c r="T36" s="143">
        <v>5</v>
      </c>
      <c r="U36" s="189" t="s">
        <v>296</v>
      </c>
    </row>
    <row r="37" spans="17:21" x14ac:dyDescent="0.3">
      <c r="Q37" s="188"/>
      <c r="R37" s="143"/>
      <c r="S37" s="143"/>
      <c r="T37" s="143">
        <v>6</v>
      </c>
      <c r="U37" s="189" t="s">
        <v>297</v>
      </c>
    </row>
    <row r="38" spans="17:21" x14ac:dyDescent="0.3">
      <c r="Q38" s="190"/>
      <c r="R38" s="191"/>
      <c r="S38" s="191"/>
      <c r="T38" s="191">
        <v>7</v>
      </c>
      <c r="U38" s="192" t="s">
        <v>93</v>
      </c>
    </row>
    <row r="41" spans="17:21" x14ac:dyDescent="0.3">
      <c r="Q41" s="185" t="s">
        <v>307</v>
      </c>
      <c r="R41" s="186"/>
      <c r="S41" s="186"/>
      <c r="T41" s="186" t="s">
        <v>294</v>
      </c>
      <c r="U41" s="187">
        <v>1</v>
      </c>
    </row>
    <row r="42" spans="17:21" x14ac:dyDescent="0.3">
      <c r="Q42" s="188"/>
      <c r="R42" s="143"/>
      <c r="S42" s="143"/>
      <c r="T42" s="1" t="s">
        <v>296</v>
      </c>
      <c r="U42" s="189">
        <v>1</v>
      </c>
    </row>
    <row r="43" spans="17:21" x14ac:dyDescent="0.3">
      <c r="Q43" s="188"/>
      <c r="R43" s="143"/>
      <c r="S43" s="143"/>
      <c r="T43" s="1" t="s">
        <v>297</v>
      </c>
      <c r="U43" s="189">
        <v>2</v>
      </c>
    </row>
    <row r="44" spans="17:21" x14ac:dyDescent="0.3">
      <c r="Q44" s="188"/>
      <c r="R44" s="143"/>
      <c r="S44" s="143"/>
      <c r="T44" s="1" t="s">
        <v>295</v>
      </c>
      <c r="U44" s="189">
        <v>1</v>
      </c>
    </row>
    <row r="45" spans="17:21" x14ac:dyDescent="0.3">
      <c r="Q45" s="188"/>
      <c r="R45" s="143"/>
      <c r="S45" s="143"/>
      <c r="T45" s="1" t="s">
        <v>293</v>
      </c>
      <c r="U45" s="189">
        <v>1</v>
      </c>
    </row>
    <row r="46" spans="17:21" x14ac:dyDescent="0.3">
      <c r="Q46" s="188"/>
      <c r="R46" s="143"/>
      <c r="S46" s="143"/>
      <c r="T46" s="1" t="s">
        <v>311</v>
      </c>
      <c r="U46" s="189">
        <v>3</v>
      </c>
    </row>
    <row r="47" spans="17:21" x14ac:dyDescent="0.3">
      <c r="Q47" s="188"/>
      <c r="R47" s="143"/>
      <c r="S47" s="143"/>
      <c r="T47" s="1" t="s">
        <v>312</v>
      </c>
      <c r="U47" s="189">
        <v>2</v>
      </c>
    </row>
    <row r="48" spans="17:21" x14ac:dyDescent="0.3">
      <c r="Q48" s="188"/>
      <c r="R48" s="143"/>
      <c r="S48" s="143"/>
      <c r="T48" s="143"/>
      <c r="U48" s="189"/>
    </row>
    <row r="49" spans="17:21" x14ac:dyDescent="0.3">
      <c r="Q49" s="188"/>
      <c r="R49" s="143"/>
      <c r="S49" s="143" t="s">
        <v>310</v>
      </c>
      <c r="T49" s="143"/>
      <c r="U49" s="189">
        <v>0.2</v>
      </c>
    </row>
    <row r="50" spans="17:21" x14ac:dyDescent="0.3">
      <c r="Q50" s="190"/>
      <c r="R50" s="191"/>
      <c r="S50" s="191"/>
      <c r="T50" s="191"/>
      <c r="U50" s="192"/>
    </row>
  </sheetData>
  <mergeCells count="1">
    <mergeCell ref="G3:J3"/>
  </mergeCells>
  <printOptions horizontalCentered="1"/>
  <pageMargins left="0.35433070866141736" right="0.35433070866141736" top="0.35433070866141736" bottom="0.35433070866141736" header="0.23622047244094491" footer="0.23622047244094491"/>
  <pageSetup paperSize="9" scale="48" orientation="landscape" r:id="rId1"/>
  <headerFooter>
    <oddHeader>&amp;A</oddHeader>
    <oddFooter>&amp;L&amp;B Vertraulich&amp;B&amp;C&amp;D&amp;RSeite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I212"/>
  <sheetViews>
    <sheetView zoomScale="70" zoomScaleNormal="70" zoomScaleSheetLayoutView="25" workbookViewId="0">
      <selection activeCell="AM15" sqref="AM15"/>
    </sheetView>
  </sheetViews>
  <sheetFormatPr baseColWidth="10" defaultColWidth="10.54296875" defaultRowHeight="12.5" x14ac:dyDescent="0.25"/>
  <cols>
    <col min="1" max="1" width="14.453125" customWidth="1"/>
    <col min="2" max="2" width="29.453125" customWidth="1"/>
    <col min="3" max="3" width="7.453125" style="21" bestFit="1" customWidth="1"/>
    <col min="4" max="4" width="12.453125" style="21" customWidth="1"/>
    <col min="5" max="5" width="15.54296875" style="21" customWidth="1"/>
    <col min="6" max="13" width="8.54296875" style="21" bestFit="1" customWidth="1"/>
    <col min="14" max="14" width="10.54296875" style="21" customWidth="1"/>
    <col min="15" max="15" width="8.54296875" style="21" bestFit="1" customWidth="1"/>
    <col min="16" max="16" width="6.453125" style="21" bestFit="1" customWidth="1"/>
    <col min="17" max="17" width="10.453125" style="21" bestFit="1" customWidth="1"/>
    <col min="18" max="22" width="6.453125" style="21" bestFit="1" customWidth="1"/>
    <col min="23" max="23" width="6.54296875" style="21" bestFit="1" customWidth="1"/>
    <col min="24" max="24" width="6.453125" style="21" bestFit="1" customWidth="1"/>
    <col min="25" max="26" width="6.54296875" style="21" bestFit="1" customWidth="1"/>
    <col min="27" max="27" width="24" style="25" customWidth="1"/>
    <col min="28" max="28" width="5.453125" customWidth="1"/>
    <col min="30" max="30" width="29.453125" customWidth="1"/>
    <col min="31" max="34" width="5.453125" style="21" bestFit="1" customWidth="1"/>
    <col min="35" max="35" width="6.54296875" style="21" customWidth="1"/>
    <col min="36" max="54" width="5.453125" style="21" bestFit="1" customWidth="1"/>
    <col min="55" max="55" width="8.453125" style="25" bestFit="1" customWidth="1"/>
  </cols>
  <sheetData>
    <row r="1" spans="1:55" ht="25.5" thickBot="1" x14ac:dyDescent="0.3">
      <c r="A1" s="45" t="s">
        <v>349</v>
      </c>
    </row>
    <row r="2" spans="1:55" ht="18.5" thickBot="1" x14ac:dyDescent="0.45">
      <c r="A2" s="118">
        <v>44641</v>
      </c>
      <c r="D2" s="357" t="s">
        <v>162</v>
      </c>
      <c r="E2" s="358"/>
      <c r="F2" s="358"/>
      <c r="G2" s="358"/>
      <c r="H2" s="358"/>
      <c r="I2" s="358"/>
      <c r="J2" s="358"/>
      <c r="K2" s="358"/>
      <c r="L2" s="357"/>
      <c r="M2" s="359" t="s">
        <v>724</v>
      </c>
      <c r="N2" s="360"/>
      <c r="O2" s="360"/>
      <c r="P2" s="224"/>
      <c r="Q2" s="225"/>
      <c r="S2" s="226" t="s">
        <v>162</v>
      </c>
      <c r="T2" s="212"/>
      <c r="U2" s="212"/>
      <c r="V2" s="212"/>
      <c r="W2" s="212"/>
      <c r="X2" s="212"/>
      <c r="Y2" s="212"/>
      <c r="Z2" s="212"/>
      <c r="AA2" s="227"/>
      <c r="AD2" s="99" t="s">
        <v>1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</row>
    <row r="3" spans="1:55" ht="20.5" thickBot="1" x14ac:dyDescent="0.35">
      <c r="A3" s="43"/>
      <c r="B3" s="136"/>
      <c r="C3" s="137"/>
      <c r="D3" s="361"/>
      <c r="E3" s="362"/>
      <c r="F3" s="444" t="s">
        <v>711</v>
      </c>
      <c r="G3" s="445"/>
      <c r="H3" s="444" t="s">
        <v>712</v>
      </c>
      <c r="I3" s="445"/>
      <c r="J3" s="444" t="s">
        <v>713</v>
      </c>
      <c r="K3" s="445"/>
      <c r="L3" s="444" t="s">
        <v>714</v>
      </c>
      <c r="M3" s="445"/>
      <c r="N3" s="444" t="s">
        <v>715</v>
      </c>
      <c r="O3" s="445"/>
      <c r="P3" s="212"/>
      <c r="Q3" s="217"/>
      <c r="S3" s="213"/>
      <c r="T3" s="20"/>
      <c r="U3" s="20"/>
      <c r="V3" s="20"/>
      <c r="W3" s="20"/>
      <c r="X3" s="20"/>
      <c r="Y3" s="20"/>
      <c r="Z3" s="20"/>
      <c r="AA3" s="228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</row>
    <row r="4" spans="1:55" ht="20.5" thickBot="1" x14ac:dyDescent="0.45">
      <c r="A4" s="199"/>
      <c r="D4" s="363"/>
      <c r="E4" s="364"/>
      <c r="F4" s="365" t="s">
        <v>676</v>
      </c>
      <c r="G4" s="365" t="s">
        <v>716</v>
      </c>
      <c r="H4" s="365" t="s">
        <v>676</v>
      </c>
      <c r="I4" s="365" t="s">
        <v>716</v>
      </c>
      <c r="J4" s="365" t="s">
        <v>676</v>
      </c>
      <c r="K4" s="365" t="s">
        <v>716</v>
      </c>
      <c r="L4" s="365" t="s">
        <v>676</v>
      </c>
      <c r="M4" s="365" t="s">
        <v>716</v>
      </c>
      <c r="N4" s="365" t="s">
        <v>676</v>
      </c>
      <c r="O4" s="365" t="s">
        <v>716</v>
      </c>
      <c r="P4" s="20"/>
      <c r="Q4" s="218"/>
      <c r="S4" s="229"/>
      <c r="T4" s="20"/>
      <c r="U4" s="230"/>
      <c r="V4" s="20"/>
      <c r="W4" s="20"/>
      <c r="X4" s="20"/>
      <c r="Y4" s="20"/>
      <c r="Z4" s="20"/>
      <c r="AA4" s="228"/>
      <c r="AD4">
        <v>0.5</v>
      </c>
      <c r="AE4" s="438" t="s">
        <v>200</v>
      </c>
      <c r="AF4" s="438"/>
      <c r="AG4" s="438"/>
      <c r="AH4" s="438"/>
      <c r="AI4" s="438"/>
      <c r="AJ4" s="438"/>
      <c r="AK4" s="438"/>
      <c r="AL4" s="438"/>
      <c r="AM4" s="438"/>
      <c r="AN4" s="438"/>
      <c r="AO4" s="438"/>
      <c r="AP4" s="438"/>
      <c r="AQ4" s="438"/>
      <c r="AR4" s="438"/>
      <c r="AS4" s="438"/>
      <c r="AT4" s="438"/>
      <c r="AU4" s="438"/>
      <c r="AV4" s="438"/>
    </row>
    <row r="5" spans="1:55" ht="20.5" thickBot="1" x14ac:dyDescent="0.35">
      <c r="A5" s="169"/>
      <c r="B5" s="170"/>
      <c r="C5" s="171"/>
      <c r="D5" s="363" t="s">
        <v>717</v>
      </c>
      <c r="E5" s="366">
        <v>44889</v>
      </c>
      <c r="F5" s="367">
        <v>0.22916666666666666</v>
      </c>
      <c r="G5" s="367">
        <v>0.97916666666666663</v>
      </c>
      <c r="H5" s="367">
        <v>0.22916666666666666</v>
      </c>
      <c r="I5" s="367">
        <v>0.97916666666666663</v>
      </c>
      <c r="J5" s="365"/>
      <c r="K5" s="365"/>
      <c r="L5" s="365"/>
      <c r="M5" s="365"/>
      <c r="N5" s="367">
        <v>0.91666666666666663</v>
      </c>
      <c r="O5" s="367">
        <v>0.94444444444444453</v>
      </c>
      <c r="P5" s="214"/>
      <c r="Q5" s="215"/>
      <c r="R5" s="172"/>
      <c r="S5" s="231"/>
      <c r="T5" s="214"/>
      <c r="U5" s="20"/>
      <c r="V5" s="20"/>
      <c r="W5" s="20"/>
      <c r="X5" s="20"/>
      <c r="Y5" s="20"/>
      <c r="Z5" s="20"/>
      <c r="AA5" s="22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</row>
    <row r="6" spans="1:55" ht="20.5" thickBot="1" x14ac:dyDescent="0.35">
      <c r="A6" s="169"/>
      <c r="B6" s="169"/>
      <c r="C6" s="169"/>
      <c r="D6" s="363" t="s">
        <v>718</v>
      </c>
      <c r="E6" s="366">
        <v>44890</v>
      </c>
      <c r="F6" s="367">
        <v>0.14583333333333334</v>
      </c>
      <c r="G6" s="367">
        <v>0</v>
      </c>
      <c r="H6" s="367">
        <v>0.14583333333333334</v>
      </c>
      <c r="I6" s="367">
        <v>0</v>
      </c>
      <c r="J6" s="367">
        <v>0.91666666666666663</v>
      </c>
      <c r="K6" s="367">
        <v>0.9375</v>
      </c>
      <c r="L6" s="365"/>
      <c r="M6" s="365"/>
      <c r="N6" s="367">
        <v>0.91666666666666663</v>
      </c>
      <c r="O6" s="367">
        <v>0.94444444444444453</v>
      </c>
      <c r="P6" s="214"/>
      <c r="Q6" s="215"/>
      <c r="R6" s="172"/>
      <c r="S6" s="231"/>
      <c r="T6" s="214"/>
      <c r="U6" s="20"/>
      <c r="V6" s="20"/>
      <c r="W6" s="20"/>
      <c r="X6" s="20"/>
      <c r="Y6" s="20"/>
      <c r="Z6" s="20"/>
      <c r="AA6" s="228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</row>
    <row r="7" spans="1:55" ht="20.5" thickBot="1" x14ac:dyDescent="0.4">
      <c r="A7" s="200"/>
      <c r="C7" s="216"/>
      <c r="D7" s="363" t="s">
        <v>719</v>
      </c>
      <c r="E7" s="366">
        <v>44891</v>
      </c>
      <c r="F7" s="367">
        <v>0</v>
      </c>
      <c r="G7" s="367">
        <v>6.25E-2</v>
      </c>
      <c r="H7" s="367">
        <v>0</v>
      </c>
      <c r="I7" s="367">
        <v>6.25E-2</v>
      </c>
      <c r="J7" s="367">
        <v>0.27083333333333331</v>
      </c>
      <c r="K7" s="367">
        <v>0.64583333333333337</v>
      </c>
      <c r="L7" s="367">
        <v>0.25</v>
      </c>
      <c r="M7" s="367">
        <v>0.58333333333333337</v>
      </c>
      <c r="N7" s="367">
        <v>0.25</v>
      </c>
      <c r="O7" s="367">
        <v>0.58333333333333337</v>
      </c>
      <c r="P7" s="214"/>
      <c r="Q7" s="215"/>
      <c r="R7" s="172"/>
      <c r="S7" s="232"/>
      <c r="T7" s="233"/>
      <c r="U7" s="234"/>
      <c r="V7" s="234"/>
      <c r="W7" s="235"/>
      <c r="X7" s="234"/>
      <c r="Y7" s="20"/>
      <c r="Z7" s="20"/>
      <c r="AA7" s="228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</row>
    <row r="8" spans="1:55" ht="20.5" thickBot="1" x14ac:dyDescent="0.4">
      <c r="A8" s="169"/>
      <c r="B8" s="170"/>
      <c r="C8" s="20"/>
      <c r="D8" s="363" t="s">
        <v>720</v>
      </c>
      <c r="E8" s="366">
        <v>44892</v>
      </c>
      <c r="F8" s="367">
        <v>0.14583333333333334</v>
      </c>
      <c r="G8" s="367">
        <v>0</v>
      </c>
      <c r="H8" s="367">
        <v>0.14583333333333334</v>
      </c>
      <c r="I8" s="367">
        <v>0</v>
      </c>
      <c r="J8" s="365"/>
      <c r="K8" s="365"/>
      <c r="L8" s="365"/>
      <c r="M8" s="365"/>
      <c r="N8" s="365"/>
      <c r="O8" s="365"/>
      <c r="P8" s="214"/>
      <c r="Q8" s="215"/>
      <c r="R8" s="172"/>
      <c r="S8" s="232"/>
      <c r="T8" s="233"/>
      <c r="U8" s="234"/>
      <c r="V8" s="234"/>
      <c r="W8" s="235"/>
      <c r="X8" s="234"/>
      <c r="Y8" s="20"/>
      <c r="Z8" s="20"/>
      <c r="AA8" s="228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</row>
    <row r="9" spans="1:55" ht="20.5" thickBot="1" x14ac:dyDescent="0.35">
      <c r="A9" s="169"/>
      <c r="B9" s="123"/>
      <c r="C9" s="216"/>
      <c r="D9" s="363" t="s">
        <v>721</v>
      </c>
      <c r="E9" s="366">
        <v>44893</v>
      </c>
      <c r="F9" s="367">
        <v>0</v>
      </c>
      <c r="G9" s="367">
        <v>6.25E-2</v>
      </c>
      <c r="H9" s="367">
        <v>0</v>
      </c>
      <c r="I9" s="367">
        <v>6.25E-2</v>
      </c>
      <c r="J9" s="365"/>
      <c r="K9" s="365"/>
      <c r="L9" s="365"/>
      <c r="M9" s="365"/>
      <c r="N9" s="367">
        <v>0.91666666666666663</v>
      </c>
      <c r="O9" s="367">
        <v>0.94444444444444453</v>
      </c>
      <c r="P9" s="214"/>
      <c r="Q9" s="215"/>
      <c r="R9" s="172"/>
      <c r="S9" s="231"/>
      <c r="T9" s="214"/>
      <c r="U9" s="20"/>
      <c r="V9" s="20"/>
      <c r="W9" s="20"/>
      <c r="X9" s="20"/>
      <c r="Y9" s="20"/>
      <c r="Z9" s="20"/>
      <c r="AA9" s="228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</row>
    <row r="10" spans="1:55" ht="20.5" thickBot="1" x14ac:dyDescent="0.35">
      <c r="A10" s="43"/>
      <c r="B10" s="123"/>
      <c r="C10" s="216"/>
      <c r="D10" s="363" t="s">
        <v>722</v>
      </c>
      <c r="E10" s="366">
        <v>44894</v>
      </c>
      <c r="F10" s="367">
        <v>0.14583333333333334</v>
      </c>
      <c r="G10" s="367">
        <v>0</v>
      </c>
      <c r="H10" s="367">
        <v>0.14583333333333334</v>
      </c>
      <c r="I10" s="367">
        <v>0</v>
      </c>
      <c r="J10" s="365"/>
      <c r="K10" s="365"/>
      <c r="L10" s="365"/>
      <c r="M10" s="365"/>
      <c r="N10" s="367">
        <v>0.91666666666666663</v>
      </c>
      <c r="O10" s="367">
        <v>0.94444444444444453</v>
      </c>
      <c r="P10" s="214"/>
      <c r="Q10" s="215"/>
      <c r="R10" s="172"/>
      <c r="S10" s="236"/>
      <c r="T10" s="237"/>
      <c r="U10" s="222"/>
      <c r="V10" s="222"/>
      <c r="W10" s="222"/>
      <c r="X10" s="222"/>
      <c r="Y10" s="222"/>
      <c r="Z10" s="222"/>
      <c r="AA10" s="238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</row>
    <row r="11" spans="1:55" ht="20.5" thickBot="1" x14ac:dyDescent="0.35">
      <c r="B11" s="123"/>
      <c r="C11" s="216"/>
      <c r="D11" s="363" t="s">
        <v>723</v>
      </c>
      <c r="E11" s="366">
        <v>44895</v>
      </c>
      <c r="F11" s="367">
        <v>0</v>
      </c>
      <c r="G11" s="367">
        <v>6.25E-2</v>
      </c>
      <c r="H11" s="367">
        <v>0</v>
      </c>
      <c r="I11" s="367">
        <v>6.25E-2</v>
      </c>
      <c r="J11" s="365"/>
      <c r="K11" s="365"/>
      <c r="L11" s="365"/>
      <c r="M11" s="365"/>
      <c r="N11" s="367">
        <v>0.91666666666666663</v>
      </c>
      <c r="O11" s="367">
        <v>0.94444444444444453</v>
      </c>
      <c r="P11" s="214"/>
      <c r="Q11" s="215"/>
      <c r="R11" s="172"/>
      <c r="S11" s="172"/>
      <c r="T11" s="172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</row>
    <row r="12" spans="1:55" ht="20.5" thickBot="1" x14ac:dyDescent="0.45">
      <c r="A12" s="123"/>
      <c r="B12" s="123"/>
      <c r="C12" s="216"/>
      <c r="D12" s="363" t="s">
        <v>717</v>
      </c>
      <c r="E12" s="366">
        <v>44896</v>
      </c>
      <c r="F12" s="367">
        <v>0.14583333333333334</v>
      </c>
      <c r="G12" s="367">
        <v>0</v>
      </c>
      <c r="H12" s="367">
        <v>0.14583333333333334</v>
      </c>
      <c r="I12" s="367">
        <v>0</v>
      </c>
      <c r="J12" s="365"/>
      <c r="K12" s="365"/>
      <c r="L12" s="365"/>
      <c r="M12" s="365"/>
      <c r="N12" s="367">
        <v>0.91666666666666663</v>
      </c>
      <c r="O12" s="367">
        <v>0.94444444444444453</v>
      </c>
      <c r="P12" s="214"/>
      <c r="Q12" s="215"/>
      <c r="R12" s="172"/>
      <c r="S12" s="226" t="s">
        <v>162</v>
      </c>
      <c r="T12" s="212"/>
      <c r="U12" s="212"/>
      <c r="V12" s="212"/>
      <c r="W12" s="212"/>
      <c r="X12" s="212"/>
      <c r="Y12" s="212"/>
      <c r="Z12" s="212"/>
      <c r="AA12" s="227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</row>
    <row r="13" spans="1:55" ht="20.5" thickBot="1" x14ac:dyDescent="0.35">
      <c r="A13" s="123"/>
      <c r="B13" s="123"/>
      <c r="C13" s="216"/>
      <c r="D13" s="363" t="s">
        <v>718</v>
      </c>
      <c r="E13" s="366">
        <v>44897</v>
      </c>
      <c r="F13" s="367">
        <v>0</v>
      </c>
      <c r="G13" s="367">
        <v>6.25E-2</v>
      </c>
      <c r="H13" s="367">
        <v>0</v>
      </c>
      <c r="I13" s="367">
        <v>6.25E-2</v>
      </c>
      <c r="J13" s="365"/>
      <c r="K13" s="365"/>
      <c r="L13" s="365"/>
      <c r="M13" s="365"/>
      <c r="N13" s="367">
        <v>0.91666666666666663</v>
      </c>
      <c r="O13" s="367">
        <v>0.94444444444444453</v>
      </c>
      <c r="P13" s="214"/>
      <c r="Q13" s="215"/>
      <c r="R13" s="172"/>
      <c r="S13" s="213"/>
      <c r="T13" s="20"/>
      <c r="U13" s="20"/>
      <c r="V13" s="20"/>
      <c r="W13" s="20"/>
      <c r="X13" s="20"/>
      <c r="Y13" s="20"/>
      <c r="Z13" s="20"/>
      <c r="AA13" s="228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</row>
    <row r="14" spans="1:55" ht="20.5" thickBot="1" x14ac:dyDescent="0.45">
      <c r="A14" s="123"/>
      <c r="B14" s="123"/>
      <c r="C14" s="139"/>
      <c r="D14" s="363" t="s">
        <v>719</v>
      </c>
      <c r="E14" s="366">
        <v>44898</v>
      </c>
      <c r="F14" s="367">
        <v>0.14583333333333334</v>
      </c>
      <c r="G14" s="367">
        <v>0</v>
      </c>
      <c r="H14" s="367">
        <v>0.14583333333333334</v>
      </c>
      <c r="I14" s="367">
        <v>0</v>
      </c>
      <c r="J14" s="365"/>
      <c r="K14" s="365"/>
      <c r="L14" s="365"/>
      <c r="M14" s="365"/>
      <c r="N14" s="367">
        <v>0.25</v>
      </c>
      <c r="O14" s="367">
        <v>0.58333333333333337</v>
      </c>
      <c r="P14" s="20"/>
      <c r="Q14" s="218"/>
      <c r="S14" s="229"/>
      <c r="T14" s="20"/>
      <c r="U14" s="230"/>
      <c r="V14" s="20"/>
      <c r="W14" s="20"/>
      <c r="X14" s="20"/>
      <c r="Y14" s="20"/>
      <c r="Z14" s="20"/>
      <c r="AA14" s="22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</row>
    <row r="15" spans="1:55" s="201" customFormat="1" ht="20.5" thickBot="1" x14ac:dyDescent="0.35">
      <c r="A15" s="123"/>
      <c r="B15" s="123"/>
      <c r="C15" s="139"/>
      <c r="D15" s="363" t="s">
        <v>720</v>
      </c>
      <c r="E15" s="366">
        <v>44899</v>
      </c>
      <c r="F15" s="367">
        <v>0</v>
      </c>
      <c r="G15" s="367">
        <v>6.25E-2</v>
      </c>
      <c r="H15" s="367">
        <v>0</v>
      </c>
      <c r="I15" s="367">
        <v>6.25E-2</v>
      </c>
      <c r="J15" s="365"/>
      <c r="K15" s="365"/>
      <c r="L15" s="365"/>
      <c r="M15" s="365"/>
      <c r="N15" s="365"/>
      <c r="O15" s="365"/>
      <c r="P15" s="20"/>
      <c r="Q15" s="218"/>
      <c r="R15" s="21"/>
      <c r="S15" s="231"/>
      <c r="T15" s="214"/>
      <c r="U15" s="20"/>
      <c r="V15" s="20"/>
      <c r="W15" s="20"/>
      <c r="X15" s="20"/>
      <c r="Y15" s="20"/>
      <c r="Z15" s="20"/>
      <c r="AA15" s="228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1"/>
      <c r="AX15" s="21"/>
      <c r="AY15" s="21"/>
      <c r="AZ15" s="21"/>
      <c r="BA15" s="21"/>
      <c r="BB15" s="21"/>
      <c r="BC15" s="25"/>
    </row>
    <row r="16" spans="1:55" s="201" customFormat="1" ht="14" x14ac:dyDescent="0.3">
      <c r="A16" s="123"/>
      <c r="B16" s="123"/>
      <c r="C16" s="139"/>
      <c r="D16" s="21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8"/>
      <c r="R16" s="21"/>
      <c r="S16" s="231"/>
      <c r="T16" s="214"/>
      <c r="U16" s="20"/>
      <c r="V16" s="20"/>
      <c r="W16" s="20"/>
      <c r="X16" s="20"/>
      <c r="Y16" s="20"/>
      <c r="Z16" s="20"/>
      <c r="AA16" s="228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1"/>
      <c r="AX16" s="21"/>
      <c r="AY16" s="21"/>
      <c r="AZ16" s="21"/>
      <c r="BA16" s="21"/>
      <c r="BB16" s="21"/>
      <c r="BC16" s="25"/>
    </row>
    <row r="17" spans="1:55" s="201" customFormat="1" ht="15.5" x14ac:dyDescent="0.35">
      <c r="A17" s="123"/>
      <c r="B17" s="123"/>
      <c r="C17" s="139"/>
      <c r="D17" s="2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8"/>
      <c r="R17" s="21"/>
      <c r="S17" s="232"/>
      <c r="T17" s="233"/>
      <c r="U17" s="234"/>
      <c r="V17" s="234"/>
      <c r="W17" s="235"/>
      <c r="X17" s="234"/>
      <c r="Y17" s="20"/>
      <c r="Z17" s="20"/>
      <c r="AA17" s="228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"/>
      <c r="AX17" s="21"/>
      <c r="AY17" s="21"/>
      <c r="AZ17" s="21"/>
      <c r="BA17" s="21"/>
      <c r="BB17" s="21"/>
      <c r="BC17" s="25"/>
    </row>
    <row r="18" spans="1:55" s="201" customFormat="1" ht="15.5" x14ac:dyDescent="0.35">
      <c r="A18" s="123"/>
      <c r="B18" s="123"/>
      <c r="C18" s="139"/>
      <c r="D18" s="2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8"/>
      <c r="R18" s="21"/>
      <c r="S18" s="232"/>
      <c r="T18" s="233"/>
      <c r="U18" s="234"/>
      <c r="V18" s="234"/>
      <c r="W18" s="235"/>
      <c r="X18" s="234"/>
      <c r="Y18" s="20"/>
      <c r="Z18" s="20"/>
      <c r="AA18" s="228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1"/>
      <c r="AX18" s="21"/>
      <c r="AY18" s="21"/>
      <c r="AZ18" s="21"/>
      <c r="BA18" s="21"/>
      <c r="BB18" s="21"/>
      <c r="BC18" s="25"/>
    </row>
    <row r="19" spans="1:55" ht="14.5" thickBot="1" x14ac:dyDescent="0.35">
      <c r="A19" s="123"/>
      <c r="B19" s="123"/>
      <c r="C19" s="139"/>
      <c r="D19" s="220"/>
      <c r="E19" s="221"/>
      <c r="F19" s="221"/>
      <c r="G19" s="221"/>
      <c r="H19" s="222"/>
      <c r="I19" s="222"/>
      <c r="J19" s="222"/>
      <c r="K19" s="222"/>
      <c r="L19" s="222"/>
      <c r="M19" s="222"/>
      <c r="N19" s="222"/>
      <c r="O19" s="222"/>
      <c r="P19" s="222"/>
      <c r="Q19" s="223"/>
      <c r="S19" s="231"/>
      <c r="T19" s="214"/>
      <c r="U19" s="20"/>
      <c r="V19" s="20"/>
      <c r="W19" s="20"/>
      <c r="X19" s="20"/>
      <c r="Y19" s="20"/>
      <c r="Z19" s="20"/>
      <c r="AA19" s="22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</row>
    <row r="20" spans="1:55" ht="14.5" thickBot="1" x14ac:dyDescent="0.35">
      <c r="S20" s="236"/>
      <c r="T20" s="237"/>
      <c r="U20" s="222"/>
      <c r="V20" s="222"/>
      <c r="W20" s="222"/>
      <c r="X20" s="222"/>
      <c r="Y20" s="222"/>
      <c r="Z20" s="222"/>
      <c r="AA20" s="2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</row>
    <row r="21" spans="1:55" ht="14" x14ac:dyDescent="0.3">
      <c r="B21" s="130"/>
    </row>
    <row r="22" spans="1:55" ht="15.5" x14ac:dyDescent="0.35">
      <c r="A22" s="86" t="s">
        <v>92</v>
      </c>
      <c r="AG22" s="23"/>
    </row>
    <row r="23" spans="1:55" ht="13.5" thickBot="1" x14ac:dyDescent="0.35">
      <c r="A23" s="47"/>
      <c r="AG23" s="23"/>
    </row>
    <row r="24" spans="1:55" ht="15" customHeight="1" thickBot="1" x14ac:dyDescent="0.35">
      <c r="A24" s="61"/>
      <c r="B24" s="38"/>
      <c r="C24" s="91">
        <v>0</v>
      </c>
      <c r="D24" s="62">
        <v>1</v>
      </c>
      <c r="E24" s="62">
        <v>2</v>
      </c>
      <c r="F24" s="62">
        <v>3</v>
      </c>
      <c r="G24" s="62">
        <v>4</v>
      </c>
      <c r="H24" s="62">
        <v>5</v>
      </c>
      <c r="I24" s="62">
        <v>6</v>
      </c>
      <c r="J24" s="62">
        <v>7</v>
      </c>
      <c r="K24" s="62">
        <v>8</v>
      </c>
      <c r="L24" s="62">
        <v>9</v>
      </c>
      <c r="M24" s="62">
        <v>10</v>
      </c>
      <c r="N24" s="62">
        <v>11</v>
      </c>
      <c r="O24" s="62">
        <v>12</v>
      </c>
      <c r="P24" s="62">
        <v>13</v>
      </c>
      <c r="Q24" s="62">
        <v>14</v>
      </c>
      <c r="R24" s="62">
        <v>15</v>
      </c>
      <c r="S24" s="62">
        <v>16</v>
      </c>
      <c r="T24" s="62">
        <v>17</v>
      </c>
      <c r="U24" s="62">
        <v>18</v>
      </c>
      <c r="V24" s="62">
        <v>19</v>
      </c>
      <c r="W24" s="62">
        <v>20</v>
      </c>
      <c r="X24" s="62">
        <v>21</v>
      </c>
      <c r="Y24" s="62">
        <v>22</v>
      </c>
      <c r="Z24" s="92">
        <v>23</v>
      </c>
      <c r="AC24" s="22"/>
      <c r="AD24" s="22"/>
      <c r="AE24" s="20"/>
      <c r="AF24" s="20"/>
      <c r="AG24" s="23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44"/>
    </row>
    <row r="25" spans="1:55" ht="15" customHeight="1" thickBot="1" x14ac:dyDescent="0.3">
      <c r="A25" s="60"/>
      <c r="B25" s="93" t="s">
        <v>85</v>
      </c>
      <c r="C25" s="94">
        <f t="shared" ref="C25:Z25" si="0">COUNT(C$129:C$167)</f>
        <v>5</v>
      </c>
      <c r="D25" s="94">
        <f t="shared" si="0"/>
        <v>4</v>
      </c>
      <c r="E25" s="94">
        <f t="shared" si="0"/>
        <v>4</v>
      </c>
      <c r="F25" s="94">
        <f t="shared" si="0"/>
        <v>4</v>
      </c>
      <c r="G25" s="94">
        <f t="shared" si="0"/>
        <v>4</v>
      </c>
      <c r="H25" s="94">
        <f t="shared" si="0"/>
        <v>4</v>
      </c>
      <c r="I25" s="94">
        <f t="shared" si="0"/>
        <v>22</v>
      </c>
      <c r="J25" s="84">
        <f t="shared" si="0"/>
        <v>23</v>
      </c>
      <c r="K25" s="149">
        <f t="shared" si="0"/>
        <v>36</v>
      </c>
      <c r="L25" s="149">
        <f t="shared" si="0"/>
        <v>39</v>
      </c>
      <c r="M25" s="149">
        <f t="shared" si="0"/>
        <v>39</v>
      </c>
      <c r="N25" s="149">
        <f t="shared" si="0"/>
        <v>39</v>
      </c>
      <c r="O25" s="149">
        <f t="shared" si="0"/>
        <v>39</v>
      </c>
      <c r="P25" s="149">
        <f t="shared" si="0"/>
        <v>38</v>
      </c>
      <c r="Q25" s="149">
        <f t="shared" si="0"/>
        <v>38</v>
      </c>
      <c r="R25" s="149">
        <f t="shared" si="0"/>
        <v>37</v>
      </c>
      <c r="S25" s="149">
        <f t="shared" si="0"/>
        <v>37</v>
      </c>
      <c r="T25" s="149">
        <f t="shared" si="0"/>
        <v>26</v>
      </c>
      <c r="U25" s="84">
        <f t="shared" si="0"/>
        <v>19</v>
      </c>
      <c r="V25" s="94">
        <f t="shared" si="0"/>
        <v>18</v>
      </c>
      <c r="W25" s="94">
        <f t="shared" si="0"/>
        <v>17</v>
      </c>
      <c r="X25" s="94">
        <f t="shared" si="0"/>
        <v>17</v>
      </c>
      <c r="Y25" s="94">
        <f t="shared" si="0"/>
        <v>5</v>
      </c>
      <c r="Z25" s="94">
        <f t="shared" si="0"/>
        <v>5</v>
      </c>
    </row>
    <row r="26" spans="1:55" ht="15" customHeight="1" thickBot="1" x14ac:dyDescent="0.3">
      <c r="A26" s="60"/>
      <c r="B26" s="95" t="s">
        <v>86</v>
      </c>
      <c r="C26" s="94">
        <f t="shared" ref="C26:Z26" si="1">COUNT(AE$130:AE$141)</f>
        <v>1</v>
      </c>
      <c r="D26" s="94">
        <f t="shared" si="1"/>
        <v>0</v>
      </c>
      <c r="E26" s="94">
        <f t="shared" si="1"/>
        <v>0</v>
      </c>
      <c r="F26" s="94">
        <f t="shared" si="1"/>
        <v>0</v>
      </c>
      <c r="G26" s="94">
        <f t="shared" si="1"/>
        <v>0</v>
      </c>
      <c r="H26" s="94">
        <f t="shared" si="1"/>
        <v>0</v>
      </c>
      <c r="I26" s="94">
        <f t="shared" si="1"/>
        <v>4</v>
      </c>
      <c r="J26" s="94">
        <f t="shared" si="1"/>
        <v>6</v>
      </c>
      <c r="K26" s="94">
        <f t="shared" si="1"/>
        <v>6</v>
      </c>
      <c r="L26" s="94">
        <f t="shared" si="1"/>
        <v>6</v>
      </c>
      <c r="M26" s="94">
        <f t="shared" si="1"/>
        <v>7</v>
      </c>
      <c r="N26" s="94">
        <f t="shared" si="1"/>
        <v>7</v>
      </c>
      <c r="O26" s="94">
        <f t="shared" si="1"/>
        <v>7</v>
      </c>
      <c r="P26" s="94">
        <f t="shared" si="1"/>
        <v>7</v>
      </c>
      <c r="Q26" s="94">
        <f t="shared" si="1"/>
        <v>1</v>
      </c>
      <c r="R26" s="94">
        <f t="shared" si="1"/>
        <v>0</v>
      </c>
      <c r="S26" s="94">
        <f t="shared" si="1"/>
        <v>0</v>
      </c>
      <c r="T26" s="94">
        <f t="shared" si="1"/>
        <v>0</v>
      </c>
      <c r="U26" s="94">
        <f t="shared" si="1"/>
        <v>0</v>
      </c>
      <c r="V26" s="94">
        <f t="shared" si="1"/>
        <v>0</v>
      </c>
      <c r="W26" s="94">
        <f t="shared" si="1"/>
        <v>0</v>
      </c>
      <c r="X26" s="94">
        <f t="shared" si="1"/>
        <v>0</v>
      </c>
      <c r="Y26" s="94">
        <f t="shared" si="1"/>
        <v>0</v>
      </c>
      <c r="Z26" s="94">
        <f t="shared" si="1"/>
        <v>0</v>
      </c>
    </row>
    <row r="27" spans="1:55" ht="15" customHeight="1" thickBot="1" x14ac:dyDescent="0.3">
      <c r="A27" s="60"/>
      <c r="B27" s="93" t="s">
        <v>87</v>
      </c>
      <c r="C27" s="94">
        <f t="shared" ref="C27:Z27" si="2">COUNT(AE$143:AE$148)</f>
        <v>1</v>
      </c>
      <c r="D27" s="94">
        <f t="shared" si="2"/>
        <v>1</v>
      </c>
      <c r="E27" s="94">
        <f t="shared" si="2"/>
        <v>1</v>
      </c>
      <c r="F27" s="94">
        <f t="shared" si="2"/>
        <v>1</v>
      </c>
      <c r="G27" s="94">
        <f t="shared" si="2"/>
        <v>1</v>
      </c>
      <c r="H27" s="94">
        <f t="shared" si="2"/>
        <v>1</v>
      </c>
      <c r="I27" s="94">
        <f t="shared" si="2"/>
        <v>1</v>
      </c>
      <c r="J27" s="94">
        <f t="shared" si="2"/>
        <v>1</v>
      </c>
      <c r="K27" s="94">
        <f t="shared" si="2"/>
        <v>1</v>
      </c>
      <c r="L27" s="94">
        <f t="shared" si="2"/>
        <v>1</v>
      </c>
      <c r="M27" s="94">
        <f t="shared" si="2"/>
        <v>1</v>
      </c>
      <c r="N27" s="94">
        <f t="shared" si="2"/>
        <v>1</v>
      </c>
      <c r="O27" s="94">
        <f t="shared" si="2"/>
        <v>1</v>
      </c>
      <c r="P27" s="94">
        <f t="shared" si="2"/>
        <v>1</v>
      </c>
      <c r="Q27" s="94">
        <f t="shared" si="2"/>
        <v>2</v>
      </c>
      <c r="R27" s="94">
        <f t="shared" si="2"/>
        <v>2</v>
      </c>
      <c r="S27" s="94">
        <f t="shared" si="2"/>
        <v>2</v>
      </c>
      <c r="T27" s="94">
        <f t="shared" si="2"/>
        <v>2</v>
      </c>
      <c r="U27" s="94">
        <f t="shared" si="2"/>
        <v>2</v>
      </c>
      <c r="V27" s="94">
        <f t="shared" si="2"/>
        <v>2</v>
      </c>
      <c r="W27" s="94">
        <f t="shared" si="2"/>
        <v>2</v>
      </c>
      <c r="X27" s="94">
        <f t="shared" si="2"/>
        <v>2</v>
      </c>
      <c r="Y27" s="94">
        <f t="shared" si="2"/>
        <v>2</v>
      </c>
      <c r="Z27" s="94">
        <f t="shared" si="2"/>
        <v>2</v>
      </c>
    </row>
    <row r="28" spans="1:55" ht="15" customHeight="1" thickBot="1" x14ac:dyDescent="0.3">
      <c r="A28" s="60"/>
      <c r="B28" s="93" t="s">
        <v>89</v>
      </c>
      <c r="C28" s="94">
        <f t="shared" ref="C28:Z28" si="3">COUNT(C$36:C$73)</f>
        <v>5</v>
      </c>
      <c r="D28" s="94">
        <f t="shared" si="3"/>
        <v>5</v>
      </c>
      <c r="E28" s="94">
        <f t="shared" si="3"/>
        <v>5</v>
      </c>
      <c r="F28" s="94">
        <f t="shared" si="3"/>
        <v>5</v>
      </c>
      <c r="G28" s="94">
        <f t="shared" si="3"/>
        <v>5</v>
      </c>
      <c r="H28" s="94">
        <f t="shared" si="3"/>
        <v>5</v>
      </c>
      <c r="I28" s="94">
        <f t="shared" si="3"/>
        <v>21</v>
      </c>
      <c r="J28" s="84">
        <f t="shared" si="3"/>
        <v>22</v>
      </c>
      <c r="K28" s="149">
        <f t="shared" si="3"/>
        <v>35</v>
      </c>
      <c r="L28" s="149">
        <f t="shared" si="3"/>
        <v>38</v>
      </c>
      <c r="M28" s="149">
        <f t="shared" si="3"/>
        <v>38</v>
      </c>
      <c r="N28" s="149">
        <f t="shared" si="3"/>
        <v>38</v>
      </c>
      <c r="O28" s="149">
        <f t="shared" si="3"/>
        <v>38</v>
      </c>
      <c r="P28" s="149">
        <f t="shared" si="3"/>
        <v>38</v>
      </c>
      <c r="Q28" s="149">
        <f t="shared" si="3"/>
        <v>38</v>
      </c>
      <c r="R28" s="149">
        <f t="shared" si="3"/>
        <v>37</v>
      </c>
      <c r="S28" s="149">
        <f t="shared" si="3"/>
        <v>36</v>
      </c>
      <c r="T28" s="149">
        <f t="shared" si="3"/>
        <v>26</v>
      </c>
      <c r="U28" s="84">
        <f t="shared" si="3"/>
        <v>19</v>
      </c>
      <c r="V28" s="94">
        <f t="shared" si="3"/>
        <v>18</v>
      </c>
      <c r="W28" s="94">
        <f t="shared" si="3"/>
        <v>17</v>
      </c>
      <c r="X28" s="94">
        <f t="shared" si="3"/>
        <v>17</v>
      </c>
      <c r="Y28" s="94">
        <f t="shared" si="3"/>
        <v>6</v>
      </c>
      <c r="Z28" s="94">
        <f t="shared" si="3"/>
        <v>6</v>
      </c>
    </row>
    <row r="29" spans="1:55" ht="15" customHeight="1" thickBot="1" x14ac:dyDescent="0.3">
      <c r="A29" s="60"/>
      <c r="B29" s="93" t="s">
        <v>88</v>
      </c>
      <c r="C29" s="94">
        <f t="shared" ref="C29:Z29" si="4">COUNT(AE$36:AE$73)</f>
        <v>5</v>
      </c>
      <c r="D29" s="94">
        <f t="shared" si="4"/>
        <v>4</v>
      </c>
      <c r="E29" s="94">
        <f t="shared" si="4"/>
        <v>4</v>
      </c>
      <c r="F29" s="94">
        <f t="shared" si="4"/>
        <v>4</v>
      </c>
      <c r="G29" s="94">
        <f t="shared" si="4"/>
        <v>4</v>
      </c>
      <c r="H29" s="94">
        <f t="shared" si="4"/>
        <v>4</v>
      </c>
      <c r="I29" s="94">
        <f t="shared" si="4"/>
        <v>21</v>
      </c>
      <c r="J29" s="84">
        <f t="shared" si="4"/>
        <v>22</v>
      </c>
      <c r="K29" s="149">
        <f t="shared" si="4"/>
        <v>35</v>
      </c>
      <c r="L29" s="149">
        <f t="shared" si="4"/>
        <v>38</v>
      </c>
      <c r="M29" s="149">
        <f t="shared" si="4"/>
        <v>38</v>
      </c>
      <c r="N29" s="149">
        <f t="shared" si="4"/>
        <v>38</v>
      </c>
      <c r="O29" s="149">
        <f t="shared" si="4"/>
        <v>38</v>
      </c>
      <c r="P29" s="149">
        <f t="shared" si="4"/>
        <v>38</v>
      </c>
      <c r="Q29" s="149">
        <f t="shared" si="4"/>
        <v>38</v>
      </c>
      <c r="R29" s="149">
        <f t="shared" si="4"/>
        <v>37</v>
      </c>
      <c r="S29" s="149">
        <f t="shared" si="4"/>
        <v>36</v>
      </c>
      <c r="T29" s="149">
        <f t="shared" si="4"/>
        <v>26</v>
      </c>
      <c r="U29" s="84">
        <f t="shared" si="4"/>
        <v>19</v>
      </c>
      <c r="V29" s="94">
        <f t="shared" si="4"/>
        <v>18</v>
      </c>
      <c r="W29" s="94">
        <f t="shared" si="4"/>
        <v>17</v>
      </c>
      <c r="X29" s="94">
        <f t="shared" si="4"/>
        <v>17</v>
      </c>
      <c r="Y29" s="94">
        <f t="shared" si="4"/>
        <v>5</v>
      </c>
      <c r="Z29" s="94">
        <f t="shared" si="4"/>
        <v>5</v>
      </c>
    </row>
    <row r="30" spans="1:55" ht="15" customHeight="1" thickBot="1" x14ac:dyDescent="0.3">
      <c r="A30" s="60"/>
      <c r="B30" s="93" t="s">
        <v>90</v>
      </c>
      <c r="C30" s="94">
        <f t="shared" ref="C30:Z30" si="5">COUNT(C$81:C$127)</f>
        <v>5</v>
      </c>
      <c r="D30" s="94">
        <f t="shared" si="5"/>
        <v>4</v>
      </c>
      <c r="E30" s="94">
        <f t="shared" si="5"/>
        <v>4</v>
      </c>
      <c r="F30" s="94">
        <f t="shared" si="5"/>
        <v>4</v>
      </c>
      <c r="G30" s="94">
        <f t="shared" si="5"/>
        <v>4</v>
      </c>
      <c r="H30" s="94">
        <f t="shared" si="5"/>
        <v>4</v>
      </c>
      <c r="I30" s="94">
        <f t="shared" si="5"/>
        <v>21</v>
      </c>
      <c r="J30" s="84">
        <f t="shared" si="5"/>
        <v>22</v>
      </c>
      <c r="K30" s="149">
        <f t="shared" si="5"/>
        <v>37</v>
      </c>
      <c r="L30" s="149">
        <f t="shared" si="5"/>
        <v>40</v>
      </c>
      <c r="M30" s="149">
        <f t="shared" si="5"/>
        <v>40</v>
      </c>
      <c r="N30" s="149">
        <f t="shared" si="5"/>
        <v>40</v>
      </c>
      <c r="O30" s="149">
        <f t="shared" si="5"/>
        <v>40</v>
      </c>
      <c r="P30" s="149">
        <f t="shared" si="5"/>
        <v>40</v>
      </c>
      <c r="Q30" s="149">
        <f t="shared" si="5"/>
        <v>40</v>
      </c>
      <c r="R30" s="149">
        <f t="shared" si="5"/>
        <v>39</v>
      </c>
      <c r="S30" s="149">
        <f t="shared" si="5"/>
        <v>39</v>
      </c>
      <c r="T30" s="149">
        <f t="shared" si="5"/>
        <v>26</v>
      </c>
      <c r="U30" s="84">
        <f t="shared" si="5"/>
        <v>19</v>
      </c>
      <c r="V30" s="94">
        <f t="shared" si="5"/>
        <v>18</v>
      </c>
      <c r="W30" s="94">
        <f t="shared" si="5"/>
        <v>17</v>
      </c>
      <c r="X30" s="94">
        <f t="shared" si="5"/>
        <v>17</v>
      </c>
      <c r="Y30" s="94">
        <f t="shared" si="5"/>
        <v>5</v>
      </c>
      <c r="Z30" s="94">
        <f t="shared" si="5"/>
        <v>5</v>
      </c>
    </row>
    <row r="31" spans="1:55" ht="15" customHeight="1" thickBot="1" x14ac:dyDescent="0.3">
      <c r="A31" s="60"/>
      <c r="B31" s="93" t="s">
        <v>91</v>
      </c>
      <c r="C31" s="94">
        <f t="shared" ref="C31:Z31" si="6">COUNT(AE$82:AE$128)</f>
        <v>4</v>
      </c>
      <c r="D31" s="94">
        <f t="shared" si="6"/>
        <v>3</v>
      </c>
      <c r="E31" s="94">
        <f t="shared" si="6"/>
        <v>3</v>
      </c>
      <c r="F31" s="94">
        <f t="shared" si="6"/>
        <v>3</v>
      </c>
      <c r="G31" s="94">
        <f t="shared" si="6"/>
        <v>3</v>
      </c>
      <c r="H31" s="94">
        <f t="shared" si="6"/>
        <v>3</v>
      </c>
      <c r="I31" s="94">
        <f t="shared" si="6"/>
        <v>19</v>
      </c>
      <c r="J31" s="84">
        <f t="shared" si="6"/>
        <v>19</v>
      </c>
      <c r="K31" s="149">
        <f t="shared" si="6"/>
        <v>36</v>
      </c>
      <c r="L31" s="149">
        <f t="shared" si="6"/>
        <v>39</v>
      </c>
      <c r="M31" s="149">
        <f t="shared" si="6"/>
        <v>39</v>
      </c>
      <c r="N31" s="149">
        <f t="shared" si="6"/>
        <v>39</v>
      </c>
      <c r="O31" s="149">
        <f t="shared" si="6"/>
        <v>39</v>
      </c>
      <c r="P31" s="149">
        <f t="shared" si="6"/>
        <v>39</v>
      </c>
      <c r="Q31" s="149">
        <f t="shared" si="6"/>
        <v>39</v>
      </c>
      <c r="R31" s="149">
        <f t="shared" si="6"/>
        <v>38</v>
      </c>
      <c r="S31" s="149">
        <f t="shared" si="6"/>
        <v>38</v>
      </c>
      <c r="T31" s="149">
        <f t="shared" si="6"/>
        <v>23</v>
      </c>
      <c r="U31" s="84">
        <f t="shared" si="6"/>
        <v>16</v>
      </c>
      <c r="V31" s="94">
        <f t="shared" si="6"/>
        <v>15</v>
      </c>
      <c r="W31" s="94">
        <f t="shared" si="6"/>
        <v>14</v>
      </c>
      <c r="X31" s="94">
        <f t="shared" si="6"/>
        <v>14</v>
      </c>
      <c r="Y31" s="94">
        <f t="shared" si="6"/>
        <v>4</v>
      </c>
      <c r="Z31" s="94">
        <f t="shared" si="6"/>
        <v>4</v>
      </c>
    </row>
    <row r="32" spans="1:55" ht="15" customHeight="1" thickBot="1" x14ac:dyDescent="0.35">
      <c r="A32" s="61"/>
      <c r="B32" s="38"/>
      <c r="C32" s="96">
        <v>0</v>
      </c>
      <c r="D32" s="97">
        <v>1</v>
      </c>
      <c r="E32" s="97">
        <v>2</v>
      </c>
      <c r="F32" s="97">
        <v>3</v>
      </c>
      <c r="G32" s="97">
        <v>4</v>
      </c>
      <c r="H32" s="97">
        <v>5</v>
      </c>
      <c r="I32" s="97">
        <v>6</v>
      </c>
      <c r="J32" s="97">
        <v>7</v>
      </c>
      <c r="K32" s="97">
        <v>8</v>
      </c>
      <c r="L32" s="97">
        <v>9</v>
      </c>
      <c r="M32" s="97">
        <v>10</v>
      </c>
      <c r="N32" s="97">
        <v>11</v>
      </c>
      <c r="O32" s="97">
        <v>12</v>
      </c>
      <c r="P32" s="97">
        <v>13</v>
      </c>
      <c r="Q32" s="97">
        <v>14</v>
      </c>
      <c r="R32" s="97">
        <v>15</v>
      </c>
      <c r="S32" s="97">
        <v>16</v>
      </c>
      <c r="T32" s="97">
        <v>17</v>
      </c>
      <c r="U32" s="97">
        <v>18</v>
      </c>
      <c r="V32" s="97">
        <v>19</v>
      </c>
      <c r="W32" s="97">
        <v>20</v>
      </c>
      <c r="X32" s="97">
        <v>21</v>
      </c>
      <c r="Y32" s="97">
        <v>22</v>
      </c>
      <c r="Z32" s="98">
        <v>23</v>
      </c>
      <c r="AC32" s="22"/>
      <c r="AD32" s="22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44"/>
    </row>
    <row r="34" spans="1:55" ht="13" thickBot="1" x14ac:dyDescent="0.3"/>
    <row r="35" spans="1:55" ht="62.5" thickBot="1" x14ac:dyDescent="0.4">
      <c r="A35" s="102" t="s">
        <v>66</v>
      </c>
      <c r="B35" s="103" t="s">
        <v>2</v>
      </c>
      <c r="C35" s="104">
        <v>0</v>
      </c>
      <c r="D35" s="104">
        <v>1</v>
      </c>
      <c r="E35" s="104">
        <v>2</v>
      </c>
      <c r="F35" s="104">
        <v>3</v>
      </c>
      <c r="G35" s="104">
        <v>4</v>
      </c>
      <c r="H35" s="104">
        <v>5</v>
      </c>
      <c r="I35" s="104">
        <v>6</v>
      </c>
      <c r="J35" s="104">
        <v>7</v>
      </c>
      <c r="K35" s="104">
        <v>8</v>
      </c>
      <c r="L35" s="104">
        <v>9</v>
      </c>
      <c r="M35" s="104">
        <v>10</v>
      </c>
      <c r="N35" s="104">
        <v>11</v>
      </c>
      <c r="O35" s="104">
        <v>12</v>
      </c>
      <c r="P35" s="104">
        <v>13</v>
      </c>
      <c r="Q35" s="104">
        <v>14</v>
      </c>
      <c r="R35" s="104">
        <v>15</v>
      </c>
      <c r="S35" s="104">
        <v>16</v>
      </c>
      <c r="T35" s="104">
        <v>17</v>
      </c>
      <c r="U35" s="104">
        <v>18</v>
      </c>
      <c r="V35" s="104">
        <v>19</v>
      </c>
      <c r="W35" s="104">
        <v>20</v>
      </c>
      <c r="X35" s="104">
        <v>21</v>
      </c>
      <c r="Y35" s="104">
        <v>22</v>
      </c>
      <c r="Z35" s="105">
        <v>23</v>
      </c>
      <c r="AA35" s="106" t="s">
        <v>81</v>
      </c>
      <c r="AB35" s="46"/>
      <c r="AC35" s="102" t="s">
        <v>66</v>
      </c>
      <c r="AD35" s="103" t="s">
        <v>2</v>
      </c>
      <c r="AE35" s="104">
        <v>0</v>
      </c>
      <c r="AF35" s="104">
        <v>1</v>
      </c>
      <c r="AG35" s="104">
        <v>2</v>
      </c>
      <c r="AH35" s="104">
        <v>3</v>
      </c>
      <c r="AI35" s="104">
        <v>4</v>
      </c>
      <c r="AJ35" s="104">
        <v>5</v>
      </c>
      <c r="AK35" s="104">
        <v>6</v>
      </c>
      <c r="AL35" s="104">
        <v>7</v>
      </c>
      <c r="AM35" s="104">
        <v>8</v>
      </c>
      <c r="AN35" s="104">
        <v>9</v>
      </c>
      <c r="AO35" s="104">
        <v>10</v>
      </c>
      <c r="AP35" s="104">
        <v>11</v>
      </c>
      <c r="AQ35" s="104">
        <v>12</v>
      </c>
      <c r="AR35" s="104">
        <v>13</v>
      </c>
      <c r="AS35" s="104">
        <v>14</v>
      </c>
      <c r="AT35" s="104">
        <v>15</v>
      </c>
      <c r="AU35" s="104">
        <v>16</v>
      </c>
      <c r="AV35" s="104">
        <v>17</v>
      </c>
      <c r="AW35" s="104">
        <v>18</v>
      </c>
      <c r="AX35" s="104">
        <v>19</v>
      </c>
      <c r="AY35" s="104">
        <v>20</v>
      </c>
      <c r="AZ35" s="104">
        <v>21</v>
      </c>
      <c r="BA35" s="104">
        <v>22</v>
      </c>
      <c r="BB35" s="104">
        <v>23</v>
      </c>
      <c r="BC35" s="106" t="s">
        <v>81</v>
      </c>
    </row>
    <row r="36" spans="1:55" ht="15" customHeight="1" x14ac:dyDescent="0.35">
      <c r="A36" s="433" t="s">
        <v>48</v>
      </c>
      <c r="B36" s="89" t="s">
        <v>381</v>
      </c>
      <c r="C36" s="68">
        <v>1</v>
      </c>
      <c r="D36" s="68">
        <v>1</v>
      </c>
      <c r="E36" s="68">
        <v>1</v>
      </c>
      <c r="F36" s="68">
        <v>1</v>
      </c>
      <c r="G36" s="68">
        <v>1</v>
      </c>
      <c r="H36" s="68">
        <v>1</v>
      </c>
      <c r="I36" s="68">
        <v>1</v>
      </c>
      <c r="J36" s="68">
        <v>1</v>
      </c>
      <c r="K36" s="68">
        <v>1</v>
      </c>
      <c r="L36" s="68">
        <v>1</v>
      </c>
      <c r="M36" s="68">
        <v>1</v>
      </c>
      <c r="N36" s="68">
        <v>1</v>
      </c>
      <c r="O36" s="68">
        <v>1</v>
      </c>
      <c r="P36" s="68">
        <v>1</v>
      </c>
      <c r="Q36" s="68">
        <v>1</v>
      </c>
      <c r="R36" s="68">
        <v>1</v>
      </c>
      <c r="S36" s="68">
        <v>1</v>
      </c>
      <c r="T36" s="68">
        <v>1</v>
      </c>
      <c r="U36" s="68">
        <v>1</v>
      </c>
      <c r="V36" s="68">
        <v>1</v>
      </c>
      <c r="W36" s="68">
        <v>1</v>
      </c>
      <c r="X36" s="68">
        <v>1</v>
      </c>
      <c r="Y36" s="68">
        <v>1</v>
      </c>
      <c r="Z36" s="68">
        <v>1</v>
      </c>
      <c r="AA36" s="100">
        <v>1</v>
      </c>
      <c r="AC36" s="432" t="s">
        <v>71</v>
      </c>
      <c r="AD36" s="87" t="s">
        <v>381</v>
      </c>
      <c r="AE36" s="64">
        <v>1</v>
      </c>
      <c r="AF36" s="64">
        <v>1</v>
      </c>
      <c r="AG36" s="64">
        <v>1</v>
      </c>
      <c r="AH36" s="64">
        <v>1</v>
      </c>
      <c r="AI36" s="64">
        <v>1</v>
      </c>
      <c r="AJ36" s="64">
        <v>1</v>
      </c>
      <c r="AK36" s="64">
        <v>1</v>
      </c>
      <c r="AL36" s="64">
        <v>1</v>
      </c>
      <c r="AM36" s="64">
        <v>1</v>
      </c>
      <c r="AN36" s="64">
        <v>1</v>
      </c>
      <c r="AO36" s="64">
        <v>1</v>
      </c>
      <c r="AP36" s="64">
        <v>1</v>
      </c>
      <c r="AQ36" s="64">
        <v>1</v>
      </c>
      <c r="AR36" s="64">
        <v>1</v>
      </c>
      <c r="AS36" s="64">
        <v>1</v>
      </c>
      <c r="AT36" s="64">
        <v>1</v>
      </c>
      <c r="AU36" s="64">
        <v>1</v>
      </c>
      <c r="AV36" s="64">
        <v>1</v>
      </c>
      <c r="AW36" s="64">
        <v>1</v>
      </c>
      <c r="AX36" s="64">
        <v>1</v>
      </c>
      <c r="AY36" s="64">
        <v>1</v>
      </c>
      <c r="AZ36" s="64">
        <v>1</v>
      </c>
      <c r="BA36" s="64">
        <v>1</v>
      </c>
      <c r="BB36" s="64">
        <v>1</v>
      </c>
      <c r="BC36" s="100">
        <v>1</v>
      </c>
    </row>
    <row r="37" spans="1:55" ht="15" customHeight="1" x14ac:dyDescent="0.35">
      <c r="A37" s="433"/>
      <c r="B37" s="87" t="s">
        <v>218</v>
      </c>
      <c r="C37" s="71"/>
      <c r="D37" s="71"/>
      <c r="E37" s="71"/>
      <c r="F37" s="71"/>
      <c r="G37" s="71"/>
      <c r="H37" s="71"/>
      <c r="I37" s="77">
        <v>1</v>
      </c>
      <c r="J37" s="77">
        <v>1</v>
      </c>
      <c r="K37" s="77">
        <v>1</v>
      </c>
      <c r="L37" s="77">
        <v>1</v>
      </c>
      <c r="M37" s="77">
        <v>1</v>
      </c>
      <c r="N37" s="77">
        <v>1</v>
      </c>
      <c r="O37" s="77">
        <v>1</v>
      </c>
      <c r="P37" s="77">
        <v>1</v>
      </c>
      <c r="Q37" s="77">
        <v>1</v>
      </c>
      <c r="R37" s="77">
        <v>1</v>
      </c>
      <c r="S37" s="77">
        <v>1</v>
      </c>
      <c r="T37" s="77">
        <v>1</v>
      </c>
      <c r="U37" s="77">
        <v>1</v>
      </c>
      <c r="V37" s="77">
        <v>1</v>
      </c>
      <c r="W37" s="77">
        <v>1</v>
      </c>
      <c r="X37" s="77">
        <v>1</v>
      </c>
      <c r="Y37" s="71"/>
      <c r="Z37" s="79"/>
      <c r="AA37" s="100">
        <v>2</v>
      </c>
      <c r="AC37" s="433"/>
      <c r="AD37" s="87" t="s">
        <v>218</v>
      </c>
      <c r="AE37" s="71"/>
      <c r="AF37" s="71"/>
      <c r="AG37" s="71"/>
      <c r="AH37" s="71"/>
      <c r="AI37" s="71"/>
      <c r="AJ37" s="71"/>
      <c r="AK37" s="77">
        <v>1</v>
      </c>
      <c r="AL37" s="77">
        <v>1</v>
      </c>
      <c r="AM37" s="77">
        <v>1</v>
      </c>
      <c r="AN37" s="77">
        <v>1</v>
      </c>
      <c r="AO37" s="77">
        <v>1</v>
      </c>
      <c r="AP37" s="77">
        <v>1</v>
      </c>
      <c r="AQ37" s="77">
        <v>1</v>
      </c>
      <c r="AR37" s="77">
        <v>1</v>
      </c>
      <c r="AS37" s="77">
        <v>1</v>
      </c>
      <c r="AT37" s="77">
        <v>1</v>
      </c>
      <c r="AU37" s="77">
        <v>1</v>
      </c>
      <c r="AV37" s="77">
        <v>1</v>
      </c>
      <c r="AW37" s="77">
        <v>1</v>
      </c>
      <c r="AX37" s="77">
        <v>1</v>
      </c>
      <c r="AY37" s="77">
        <v>1</v>
      </c>
      <c r="AZ37" s="77">
        <v>1</v>
      </c>
      <c r="BA37" s="71"/>
      <c r="BB37" s="71"/>
      <c r="BC37" s="100">
        <v>2</v>
      </c>
    </row>
    <row r="38" spans="1:55" s="201" customFormat="1" ht="15" customHeight="1" x14ac:dyDescent="0.35">
      <c r="A38" s="433"/>
      <c r="B38" s="89" t="s">
        <v>391</v>
      </c>
      <c r="C38" s="68"/>
      <c r="D38" s="68"/>
      <c r="E38" s="68"/>
      <c r="F38" s="68"/>
      <c r="G38" s="68"/>
      <c r="H38" s="68"/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  <c r="P38" s="68">
        <v>1</v>
      </c>
      <c r="Q38" s="68">
        <v>1</v>
      </c>
      <c r="R38" s="68">
        <v>1</v>
      </c>
      <c r="S38" s="68">
        <v>1</v>
      </c>
      <c r="T38" s="68">
        <v>1</v>
      </c>
      <c r="U38" s="68">
        <v>1</v>
      </c>
      <c r="V38" s="68">
        <v>1</v>
      </c>
      <c r="W38" s="68">
        <v>1</v>
      </c>
      <c r="X38" s="68">
        <v>1</v>
      </c>
      <c r="Y38" s="68"/>
      <c r="Z38" s="69"/>
      <c r="AA38" s="100" t="s">
        <v>392</v>
      </c>
      <c r="AC38" s="433"/>
      <c r="AD38" s="89" t="s">
        <v>391</v>
      </c>
      <c r="AE38" s="68"/>
      <c r="AF38" s="68"/>
      <c r="AG38" s="68"/>
      <c r="AH38" s="68"/>
      <c r="AI38" s="68"/>
      <c r="AJ38" s="68"/>
      <c r="AK38" s="68">
        <v>1</v>
      </c>
      <c r="AL38" s="68">
        <v>1</v>
      </c>
      <c r="AM38" s="68">
        <v>1</v>
      </c>
      <c r="AN38" s="68">
        <v>1</v>
      </c>
      <c r="AO38" s="68">
        <v>1</v>
      </c>
      <c r="AP38" s="68">
        <v>1</v>
      </c>
      <c r="AQ38" s="68">
        <v>1</v>
      </c>
      <c r="AR38" s="68">
        <v>1</v>
      </c>
      <c r="AS38" s="68">
        <v>1</v>
      </c>
      <c r="AT38" s="68">
        <v>1</v>
      </c>
      <c r="AU38" s="68">
        <v>1</v>
      </c>
      <c r="AV38" s="68">
        <v>1</v>
      </c>
      <c r="AW38" s="68">
        <v>1</v>
      </c>
      <c r="AX38" s="68">
        <v>1</v>
      </c>
      <c r="AY38" s="68">
        <v>1</v>
      </c>
      <c r="AZ38" s="68">
        <v>1</v>
      </c>
      <c r="BA38" s="68"/>
      <c r="BB38" s="68"/>
      <c r="BC38" s="100" t="s">
        <v>392</v>
      </c>
    </row>
    <row r="39" spans="1:55" s="17" customFormat="1" ht="15" customHeight="1" x14ac:dyDescent="0.35">
      <c r="A39" s="433"/>
      <c r="B39" s="89" t="s">
        <v>29</v>
      </c>
      <c r="C39" s="68"/>
      <c r="D39" s="68"/>
      <c r="E39" s="68"/>
      <c r="F39" s="68"/>
      <c r="G39" s="68"/>
      <c r="H39" s="68"/>
      <c r="I39" s="64"/>
      <c r="J39" s="64"/>
      <c r="K39" s="64">
        <v>1</v>
      </c>
      <c r="L39" s="64">
        <v>1</v>
      </c>
      <c r="M39" s="64">
        <v>1</v>
      </c>
      <c r="N39" s="64">
        <v>1</v>
      </c>
      <c r="O39" s="64">
        <v>1</v>
      </c>
      <c r="P39" s="64">
        <v>1</v>
      </c>
      <c r="Q39" s="64">
        <v>1</v>
      </c>
      <c r="R39" s="64">
        <v>1</v>
      </c>
      <c r="S39" s="64">
        <v>1</v>
      </c>
      <c r="T39" s="64"/>
      <c r="U39" s="64"/>
      <c r="V39" s="64"/>
      <c r="W39" s="64"/>
      <c r="X39" s="64"/>
      <c r="Y39" s="68"/>
      <c r="Z39" s="69"/>
      <c r="AA39" s="100">
        <v>2</v>
      </c>
      <c r="AC39" s="433"/>
      <c r="AD39" s="89" t="s">
        <v>29</v>
      </c>
      <c r="AE39" s="68"/>
      <c r="AF39" s="68"/>
      <c r="AG39" s="68"/>
      <c r="AH39" s="68"/>
      <c r="AI39" s="68"/>
      <c r="AJ39" s="68"/>
      <c r="AK39" s="68"/>
      <c r="AL39" s="68"/>
      <c r="AM39" s="68">
        <v>1</v>
      </c>
      <c r="AN39" s="64">
        <v>1</v>
      </c>
      <c r="AO39" s="64">
        <v>1</v>
      </c>
      <c r="AP39" s="64">
        <v>1</v>
      </c>
      <c r="AQ39" s="64">
        <v>1</v>
      </c>
      <c r="AR39" s="64">
        <v>1</v>
      </c>
      <c r="AS39" s="64">
        <v>1</v>
      </c>
      <c r="AT39" s="64">
        <v>1</v>
      </c>
      <c r="AU39" s="64">
        <v>1</v>
      </c>
      <c r="AV39" s="68"/>
      <c r="AW39" s="68"/>
      <c r="AX39" s="68"/>
      <c r="AY39" s="68"/>
      <c r="AZ39" s="68"/>
      <c r="BA39" s="68"/>
      <c r="BB39" s="68"/>
      <c r="BC39" s="100">
        <v>2</v>
      </c>
    </row>
    <row r="40" spans="1:55" ht="15" customHeight="1" x14ac:dyDescent="0.35">
      <c r="A40" s="433"/>
      <c r="B40" s="87" t="s">
        <v>388</v>
      </c>
      <c r="C40" s="64">
        <v>1</v>
      </c>
      <c r="D40" s="64">
        <v>1</v>
      </c>
      <c r="E40" s="64">
        <v>1</v>
      </c>
      <c r="F40" s="64">
        <v>1</v>
      </c>
      <c r="G40" s="64">
        <v>1</v>
      </c>
      <c r="H40" s="64">
        <v>1</v>
      </c>
      <c r="I40" s="64">
        <v>1</v>
      </c>
      <c r="J40" s="64">
        <v>1</v>
      </c>
      <c r="K40" s="64">
        <v>1</v>
      </c>
      <c r="L40" s="64">
        <v>1</v>
      </c>
      <c r="M40" s="64">
        <v>1</v>
      </c>
      <c r="N40" s="64">
        <v>1</v>
      </c>
      <c r="O40" s="64">
        <v>1</v>
      </c>
      <c r="P40" s="64">
        <v>1</v>
      </c>
      <c r="Q40" s="64">
        <v>1</v>
      </c>
      <c r="R40" s="64">
        <v>1</v>
      </c>
      <c r="S40" s="64">
        <v>1</v>
      </c>
      <c r="T40" s="64">
        <v>1</v>
      </c>
      <c r="U40" s="64">
        <v>1</v>
      </c>
      <c r="V40" s="64">
        <v>1</v>
      </c>
      <c r="W40" s="64">
        <v>1</v>
      </c>
      <c r="X40" s="64">
        <v>1</v>
      </c>
      <c r="Y40" s="64">
        <v>1</v>
      </c>
      <c r="Z40" s="66">
        <v>1</v>
      </c>
      <c r="AA40" s="100">
        <v>1</v>
      </c>
      <c r="AC40" s="433"/>
      <c r="AD40" s="89" t="s">
        <v>388</v>
      </c>
      <c r="AE40" s="68">
        <v>1</v>
      </c>
      <c r="AF40" s="68">
        <v>1</v>
      </c>
      <c r="AG40" s="68">
        <v>1</v>
      </c>
      <c r="AH40" s="68">
        <v>1</v>
      </c>
      <c r="AI40" s="68">
        <v>1</v>
      </c>
      <c r="AJ40" s="68">
        <v>1</v>
      </c>
      <c r="AK40" s="68">
        <v>1</v>
      </c>
      <c r="AL40" s="68">
        <v>1</v>
      </c>
      <c r="AM40" s="68">
        <v>1</v>
      </c>
      <c r="AN40" s="64">
        <v>1</v>
      </c>
      <c r="AO40" s="64">
        <v>1</v>
      </c>
      <c r="AP40" s="64">
        <v>1</v>
      </c>
      <c r="AQ40" s="64">
        <v>1</v>
      </c>
      <c r="AR40" s="64">
        <v>1</v>
      </c>
      <c r="AS40" s="64">
        <v>1</v>
      </c>
      <c r="AT40" s="64">
        <v>1</v>
      </c>
      <c r="AU40" s="64">
        <v>1</v>
      </c>
      <c r="AV40" s="68">
        <v>1</v>
      </c>
      <c r="AW40" s="68">
        <v>1</v>
      </c>
      <c r="AX40" s="68">
        <v>1</v>
      </c>
      <c r="AY40" s="68">
        <v>1</v>
      </c>
      <c r="AZ40" s="68">
        <v>1</v>
      </c>
      <c r="BA40" s="68">
        <v>1</v>
      </c>
      <c r="BB40" s="68">
        <v>1</v>
      </c>
      <c r="BC40" s="100">
        <v>1</v>
      </c>
    </row>
    <row r="41" spans="1:55" ht="15" customHeight="1" x14ac:dyDescent="0.35">
      <c r="A41" s="433"/>
      <c r="B41" s="90" t="s">
        <v>281</v>
      </c>
      <c r="C41" s="64"/>
      <c r="D41" s="64"/>
      <c r="E41" s="64"/>
      <c r="F41" s="64"/>
      <c r="G41" s="64"/>
      <c r="H41" s="64"/>
      <c r="I41" s="64"/>
      <c r="J41" s="64"/>
      <c r="K41" s="68"/>
      <c r="L41" s="68">
        <v>1</v>
      </c>
      <c r="M41" s="68">
        <v>1</v>
      </c>
      <c r="N41" s="68">
        <v>1</v>
      </c>
      <c r="O41" s="68">
        <v>1</v>
      </c>
      <c r="P41" s="68">
        <v>1</v>
      </c>
      <c r="Q41" s="68">
        <v>1</v>
      </c>
      <c r="R41" s="68">
        <v>1</v>
      </c>
      <c r="S41" s="68"/>
      <c r="T41" s="64"/>
      <c r="U41" s="64"/>
      <c r="V41" s="64"/>
      <c r="W41" s="64"/>
      <c r="X41" s="64"/>
      <c r="Y41" s="64"/>
      <c r="Z41" s="66"/>
      <c r="AA41" s="100">
        <v>1</v>
      </c>
      <c r="AC41" s="433"/>
      <c r="AD41" s="90" t="s">
        <v>281</v>
      </c>
      <c r="AE41" s="64"/>
      <c r="AF41" s="64"/>
      <c r="AG41" s="64"/>
      <c r="AH41" s="64"/>
      <c r="AI41" s="64"/>
      <c r="AJ41" s="64"/>
      <c r="AK41" s="64"/>
      <c r="AL41" s="64"/>
      <c r="AM41" s="64"/>
      <c r="AN41" s="64">
        <v>1</v>
      </c>
      <c r="AO41" s="64">
        <v>1</v>
      </c>
      <c r="AP41" s="64">
        <v>1</v>
      </c>
      <c r="AQ41" s="64">
        <v>1</v>
      </c>
      <c r="AR41" s="64">
        <v>1</v>
      </c>
      <c r="AS41" s="64">
        <v>1</v>
      </c>
      <c r="AT41" s="64">
        <v>1</v>
      </c>
      <c r="AU41" s="64"/>
      <c r="AV41" s="64"/>
      <c r="AW41" s="64"/>
      <c r="AX41" s="64"/>
      <c r="AY41" s="64"/>
      <c r="AZ41" s="64"/>
      <c r="BA41" s="64"/>
      <c r="BB41" s="64"/>
      <c r="BC41" s="100">
        <v>1</v>
      </c>
    </row>
    <row r="42" spans="1:55" ht="15" customHeight="1" x14ac:dyDescent="0.35">
      <c r="A42" s="433"/>
      <c r="B42" s="90" t="s">
        <v>38</v>
      </c>
      <c r="C42" s="64"/>
      <c r="D42" s="64"/>
      <c r="E42" s="64"/>
      <c r="F42" s="64"/>
      <c r="G42" s="64"/>
      <c r="H42" s="64"/>
      <c r="I42" s="64"/>
      <c r="J42" s="64"/>
      <c r="K42" s="64">
        <v>1</v>
      </c>
      <c r="L42" s="64">
        <v>1</v>
      </c>
      <c r="M42" s="64">
        <v>1</v>
      </c>
      <c r="N42" s="64">
        <v>1</v>
      </c>
      <c r="O42" s="64">
        <v>1</v>
      </c>
      <c r="P42" s="64">
        <v>1</v>
      </c>
      <c r="Q42" s="64">
        <v>1</v>
      </c>
      <c r="R42" s="64">
        <v>1</v>
      </c>
      <c r="S42" s="64">
        <v>1</v>
      </c>
      <c r="T42" s="64"/>
      <c r="U42" s="64"/>
      <c r="V42" s="64"/>
      <c r="W42" s="64"/>
      <c r="X42" s="64"/>
      <c r="Y42" s="64"/>
      <c r="Z42" s="66"/>
      <c r="AA42" s="100">
        <v>4</v>
      </c>
      <c r="AC42" s="433"/>
      <c r="AD42" s="89" t="s">
        <v>38</v>
      </c>
      <c r="AE42" s="64"/>
      <c r="AF42" s="64"/>
      <c r="AG42" s="64"/>
      <c r="AH42" s="64"/>
      <c r="AI42" s="64"/>
      <c r="AJ42" s="64"/>
      <c r="AK42" s="64"/>
      <c r="AL42" s="64"/>
      <c r="AM42" s="64">
        <v>1</v>
      </c>
      <c r="AN42" s="64">
        <v>1</v>
      </c>
      <c r="AO42" s="64">
        <v>1</v>
      </c>
      <c r="AP42" s="64">
        <v>1</v>
      </c>
      <c r="AQ42" s="64">
        <v>1</v>
      </c>
      <c r="AR42" s="64">
        <v>1</v>
      </c>
      <c r="AS42" s="64">
        <v>1</v>
      </c>
      <c r="AT42" s="64">
        <v>1</v>
      </c>
      <c r="AU42" s="64">
        <v>1</v>
      </c>
      <c r="AV42" s="64"/>
      <c r="AW42" s="64"/>
      <c r="AX42" s="64"/>
      <c r="AY42" s="64"/>
      <c r="AZ42" s="64"/>
      <c r="BA42" s="64"/>
      <c r="BB42" s="64"/>
      <c r="BC42" s="100">
        <v>4</v>
      </c>
    </row>
    <row r="43" spans="1:55" s="201" customFormat="1" ht="15" customHeight="1" x14ac:dyDescent="0.35">
      <c r="A43" s="433"/>
      <c r="B43" s="90" t="s">
        <v>395</v>
      </c>
      <c r="C43" s="64"/>
      <c r="D43" s="64"/>
      <c r="E43" s="64"/>
      <c r="F43" s="64"/>
      <c r="G43" s="64"/>
      <c r="H43" s="64"/>
      <c r="I43" s="64">
        <v>1</v>
      </c>
      <c r="J43" s="64">
        <v>1</v>
      </c>
      <c r="K43" s="64">
        <v>1</v>
      </c>
      <c r="L43" s="64">
        <v>1</v>
      </c>
      <c r="M43" s="64">
        <v>1</v>
      </c>
      <c r="N43" s="64">
        <v>1</v>
      </c>
      <c r="O43" s="64">
        <v>1</v>
      </c>
      <c r="P43" s="64">
        <v>1</v>
      </c>
      <c r="Q43" s="64">
        <v>1</v>
      </c>
      <c r="R43" s="64">
        <v>1</v>
      </c>
      <c r="S43" s="64">
        <v>1</v>
      </c>
      <c r="T43" s="64">
        <v>1</v>
      </c>
      <c r="U43" s="64"/>
      <c r="V43" s="64"/>
      <c r="W43" s="64"/>
      <c r="X43" s="64"/>
      <c r="Y43" s="64"/>
      <c r="Z43" s="66"/>
      <c r="AA43" s="100">
        <v>1</v>
      </c>
      <c r="AC43" s="433"/>
      <c r="AD43" s="90" t="s">
        <v>395</v>
      </c>
      <c r="AE43" s="64"/>
      <c r="AF43" s="64"/>
      <c r="AG43" s="64"/>
      <c r="AH43" s="64"/>
      <c r="AI43" s="64"/>
      <c r="AJ43" s="64"/>
      <c r="AK43" s="64">
        <v>1</v>
      </c>
      <c r="AL43" s="64">
        <v>1</v>
      </c>
      <c r="AM43" s="64">
        <v>1</v>
      </c>
      <c r="AN43" s="64">
        <v>1</v>
      </c>
      <c r="AO43" s="64">
        <v>1</v>
      </c>
      <c r="AP43" s="64">
        <v>1</v>
      </c>
      <c r="AQ43" s="64">
        <v>1</v>
      </c>
      <c r="AR43" s="64">
        <v>1</v>
      </c>
      <c r="AS43" s="64">
        <v>1</v>
      </c>
      <c r="AT43" s="64">
        <v>1</v>
      </c>
      <c r="AU43" s="64">
        <v>1</v>
      </c>
      <c r="AV43" s="64">
        <v>1</v>
      </c>
      <c r="AW43" s="64"/>
      <c r="AX43" s="64"/>
      <c r="AY43" s="64"/>
      <c r="AZ43" s="64"/>
      <c r="BA43" s="64"/>
      <c r="BB43" s="66"/>
      <c r="BC43" s="100">
        <v>1</v>
      </c>
    </row>
    <row r="44" spans="1:55" s="201" customFormat="1" ht="15" customHeight="1" x14ac:dyDescent="0.35">
      <c r="A44" s="433"/>
      <c r="B44" s="90" t="s">
        <v>725</v>
      </c>
      <c r="C44" s="64"/>
      <c r="D44" s="64"/>
      <c r="E44" s="64"/>
      <c r="F44" s="64"/>
      <c r="G44" s="64"/>
      <c r="H44" s="64"/>
      <c r="I44" s="64"/>
      <c r="J44" s="64"/>
      <c r="K44" s="64">
        <v>1</v>
      </c>
      <c r="L44" s="64">
        <v>1</v>
      </c>
      <c r="M44" s="64">
        <v>1</v>
      </c>
      <c r="N44" s="64">
        <v>1</v>
      </c>
      <c r="O44" s="64">
        <v>1</v>
      </c>
      <c r="P44" s="64">
        <v>1</v>
      </c>
      <c r="Q44" s="64">
        <v>1</v>
      </c>
      <c r="R44" s="64">
        <v>1</v>
      </c>
      <c r="S44" s="64">
        <v>1</v>
      </c>
      <c r="T44" s="64">
        <v>1</v>
      </c>
      <c r="U44" s="68"/>
      <c r="V44" s="68"/>
      <c r="W44" s="68"/>
      <c r="X44" s="68"/>
      <c r="Y44" s="68"/>
      <c r="Z44" s="69"/>
      <c r="AA44" s="100">
        <v>1</v>
      </c>
      <c r="AC44" s="433"/>
      <c r="AD44" s="90" t="s">
        <v>725</v>
      </c>
      <c r="AE44" s="64"/>
      <c r="AF44" s="64"/>
      <c r="AG44" s="64"/>
      <c r="AH44" s="64"/>
      <c r="AI44" s="64"/>
      <c r="AJ44" s="64"/>
      <c r="AK44" s="64"/>
      <c r="AL44" s="64"/>
      <c r="AM44" s="64">
        <v>1</v>
      </c>
      <c r="AN44" s="64">
        <v>1</v>
      </c>
      <c r="AO44" s="64">
        <v>1</v>
      </c>
      <c r="AP44" s="64">
        <v>1</v>
      </c>
      <c r="AQ44" s="64">
        <v>1</v>
      </c>
      <c r="AR44" s="64">
        <v>1</v>
      </c>
      <c r="AS44" s="64">
        <v>1</v>
      </c>
      <c r="AT44" s="64">
        <v>1</v>
      </c>
      <c r="AU44" s="64">
        <v>1</v>
      </c>
      <c r="AV44" s="64">
        <v>1</v>
      </c>
      <c r="AW44" s="64"/>
      <c r="AX44" s="64"/>
      <c r="AY44" s="64"/>
      <c r="AZ44" s="64"/>
      <c r="BA44" s="64"/>
      <c r="BB44" s="66"/>
      <c r="BC44" s="100">
        <v>1</v>
      </c>
    </row>
    <row r="45" spans="1:55" ht="15" customHeight="1" x14ac:dyDescent="0.35">
      <c r="A45" s="433"/>
      <c r="B45" s="90" t="s">
        <v>206</v>
      </c>
      <c r="C45" s="64"/>
      <c r="D45" s="64"/>
      <c r="E45" s="64"/>
      <c r="F45" s="64"/>
      <c r="G45" s="64"/>
      <c r="H45" s="64"/>
      <c r="I45" s="64">
        <v>1</v>
      </c>
      <c r="J45" s="64">
        <v>1</v>
      </c>
      <c r="K45" s="68">
        <v>1</v>
      </c>
      <c r="L45" s="68">
        <v>1</v>
      </c>
      <c r="M45" s="68">
        <v>1</v>
      </c>
      <c r="N45" s="68">
        <v>1</v>
      </c>
      <c r="O45" s="68">
        <v>1</v>
      </c>
      <c r="P45" s="68">
        <v>1</v>
      </c>
      <c r="Q45" s="68">
        <v>1</v>
      </c>
      <c r="R45" s="68">
        <v>1</v>
      </c>
      <c r="S45" s="68">
        <v>1</v>
      </c>
      <c r="T45" s="68">
        <v>1</v>
      </c>
      <c r="U45" s="68">
        <v>1</v>
      </c>
      <c r="V45" s="68">
        <v>1</v>
      </c>
      <c r="W45" s="68">
        <v>1</v>
      </c>
      <c r="X45" s="68">
        <v>1</v>
      </c>
      <c r="Y45" s="68"/>
      <c r="Z45" s="68"/>
      <c r="AA45" s="100">
        <v>1</v>
      </c>
      <c r="AC45" s="433"/>
      <c r="AD45" s="90" t="s">
        <v>206</v>
      </c>
      <c r="AE45" s="64"/>
      <c r="AF45" s="64"/>
      <c r="AG45" s="64"/>
      <c r="AH45" s="64"/>
      <c r="AI45" s="64"/>
      <c r="AJ45" s="64"/>
      <c r="AK45" s="64">
        <v>1</v>
      </c>
      <c r="AL45" s="64">
        <v>1</v>
      </c>
      <c r="AM45" s="68">
        <v>1</v>
      </c>
      <c r="AN45" s="68">
        <v>1</v>
      </c>
      <c r="AO45" s="68">
        <v>1</v>
      </c>
      <c r="AP45" s="68">
        <v>1</v>
      </c>
      <c r="AQ45" s="68">
        <v>1</v>
      </c>
      <c r="AR45" s="68">
        <v>1</v>
      </c>
      <c r="AS45" s="68">
        <v>1</v>
      </c>
      <c r="AT45" s="68">
        <v>1</v>
      </c>
      <c r="AU45" s="68">
        <v>1</v>
      </c>
      <c r="AV45" s="68">
        <v>1</v>
      </c>
      <c r="AW45" s="68">
        <v>1</v>
      </c>
      <c r="AX45" s="68">
        <v>1</v>
      </c>
      <c r="AY45" s="68">
        <v>1</v>
      </c>
      <c r="AZ45" s="68">
        <v>1</v>
      </c>
      <c r="BA45" s="68"/>
      <c r="BB45" s="68"/>
      <c r="BC45" s="100">
        <v>1</v>
      </c>
    </row>
    <row r="46" spans="1:55" s="201" customFormat="1" ht="15" customHeight="1" x14ac:dyDescent="0.35">
      <c r="A46" s="433"/>
      <c r="B46" s="90" t="s">
        <v>710</v>
      </c>
      <c r="C46" s="64"/>
      <c r="D46" s="64"/>
      <c r="E46" s="64"/>
      <c r="F46" s="64"/>
      <c r="G46" s="64"/>
      <c r="H46" s="64"/>
      <c r="I46" s="64">
        <v>1</v>
      </c>
      <c r="J46" s="64">
        <v>1</v>
      </c>
      <c r="K46" s="68">
        <v>1</v>
      </c>
      <c r="L46" s="68">
        <v>1</v>
      </c>
      <c r="M46" s="68">
        <v>1</v>
      </c>
      <c r="N46" s="68">
        <v>1</v>
      </c>
      <c r="O46" s="68">
        <v>1</v>
      </c>
      <c r="P46" s="68">
        <v>1</v>
      </c>
      <c r="Q46" s="68">
        <v>1</v>
      </c>
      <c r="R46" s="68">
        <v>1</v>
      </c>
      <c r="S46" s="68">
        <v>1</v>
      </c>
      <c r="T46" s="68">
        <v>1</v>
      </c>
      <c r="U46" s="68">
        <v>1</v>
      </c>
      <c r="V46" s="68">
        <v>1</v>
      </c>
      <c r="W46" s="68">
        <v>1</v>
      </c>
      <c r="X46" s="68">
        <v>1</v>
      </c>
      <c r="Y46" s="68"/>
      <c r="Z46" s="69"/>
      <c r="AA46" s="100">
        <v>1</v>
      </c>
      <c r="AC46" s="433"/>
      <c r="AD46" s="90" t="s">
        <v>710</v>
      </c>
      <c r="AE46" s="64"/>
      <c r="AF46" s="64"/>
      <c r="AG46" s="64"/>
      <c r="AH46" s="64"/>
      <c r="AI46" s="64"/>
      <c r="AJ46" s="64"/>
      <c r="AK46" s="64">
        <v>1</v>
      </c>
      <c r="AL46" s="64">
        <v>1</v>
      </c>
      <c r="AM46" s="68">
        <v>1</v>
      </c>
      <c r="AN46" s="68">
        <v>1</v>
      </c>
      <c r="AO46" s="68">
        <v>1</v>
      </c>
      <c r="AP46" s="68">
        <v>1</v>
      </c>
      <c r="AQ46" s="68">
        <v>1</v>
      </c>
      <c r="AR46" s="68">
        <v>1</v>
      </c>
      <c r="AS46" s="68">
        <v>1</v>
      </c>
      <c r="AT46" s="68">
        <v>1</v>
      </c>
      <c r="AU46" s="68">
        <v>1</v>
      </c>
      <c r="AV46" s="68">
        <v>1</v>
      </c>
      <c r="AW46" s="68">
        <v>1</v>
      </c>
      <c r="AX46" s="68">
        <v>1</v>
      </c>
      <c r="AY46" s="68">
        <v>1</v>
      </c>
      <c r="AZ46" s="68">
        <v>1</v>
      </c>
      <c r="BA46" s="68"/>
      <c r="BB46" s="69"/>
      <c r="BC46" s="100">
        <v>1</v>
      </c>
    </row>
    <row r="47" spans="1:55" s="201" customFormat="1" ht="15" customHeight="1" x14ac:dyDescent="0.35">
      <c r="A47" s="433"/>
      <c r="B47" s="90" t="s">
        <v>726</v>
      </c>
      <c r="C47" s="64"/>
      <c r="D47" s="64"/>
      <c r="E47" s="64"/>
      <c r="F47" s="64"/>
      <c r="G47" s="64"/>
      <c r="H47" s="64"/>
      <c r="I47" s="68">
        <v>1</v>
      </c>
      <c r="J47" s="68">
        <v>1</v>
      </c>
      <c r="K47" s="68">
        <v>1</v>
      </c>
      <c r="L47" s="68">
        <v>1</v>
      </c>
      <c r="M47" s="68">
        <v>1</v>
      </c>
      <c r="N47" s="68">
        <v>1</v>
      </c>
      <c r="O47" s="68">
        <v>1</v>
      </c>
      <c r="P47" s="68">
        <v>1</v>
      </c>
      <c r="Q47" s="68">
        <v>1</v>
      </c>
      <c r="R47" s="68">
        <v>1</v>
      </c>
      <c r="S47" s="68">
        <v>1</v>
      </c>
      <c r="T47" s="68">
        <v>1</v>
      </c>
      <c r="U47" s="68"/>
      <c r="V47" s="68"/>
      <c r="W47" s="68"/>
      <c r="X47" s="68"/>
      <c r="Y47" s="68"/>
      <c r="Z47" s="69"/>
      <c r="AA47" s="100">
        <v>1</v>
      </c>
      <c r="AC47" s="433"/>
      <c r="AD47" s="90" t="s">
        <v>726</v>
      </c>
      <c r="AE47" s="64"/>
      <c r="AF47" s="64"/>
      <c r="AG47" s="64"/>
      <c r="AH47" s="64"/>
      <c r="AI47" s="64"/>
      <c r="AJ47" s="64"/>
      <c r="AK47" s="68">
        <v>1</v>
      </c>
      <c r="AL47" s="68">
        <v>1</v>
      </c>
      <c r="AM47" s="68">
        <v>1</v>
      </c>
      <c r="AN47" s="68">
        <v>1</v>
      </c>
      <c r="AO47" s="68">
        <v>1</v>
      </c>
      <c r="AP47" s="68">
        <v>1</v>
      </c>
      <c r="AQ47" s="68">
        <v>1</v>
      </c>
      <c r="AR47" s="68">
        <v>1</v>
      </c>
      <c r="AS47" s="68">
        <v>1</v>
      </c>
      <c r="AT47" s="68">
        <v>1</v>
      </c>
      <c r="AU47" s="68">
        <v>1</v>
      </c>
      <c r="AV47" s="68">
        <v>1</v>
      </c>
      <c r="AW47" s="68"/>
      <c r="AX47" s="68"/>
      <c r="AY47" s="68"/>
      <c r="AZ47" s="68"/>
      <c r="BA47" s="68"/>
      <c r="BB47" s="69"/>
      <c r="BC47" s="100">
        <v>1</v>
      </c>
    </row>
    <row r="48" spans="1:55" ht="15" customHeight="1" x14ac:dyDescent="0.35">
      <c r="A48" s="433"/>
      <c r="B48" s="90" t="s">
        <v>343</v>
      </c>
      <c r="C48" s="64"/>
      <c r="D48" s="64"/>
      <c r="E48" s="64"/>
      <c r="F48" s="64"/>
      <c r="G48" s="64"/>
      <c r="H48" s="64"/>
      <c r="I48" s="64">
        <v>1</v>
      </c>
      <c r="J48" s="64">
        <v>1</v>
      </c>
      <c r="K48" s="64">
        <v>1</v>
      </c>
      <c r="L48" s="64">
        <v>1</v>
      </c>
      <c r="M48" s="64">
        <v>1</v>
      </c>
      <c r="N48" s="64">
        <v>1</v>
      </c>
      <c r="O48" s="64">
        <v>1</v>
      </c>
      <c r="P48" s="64">
        <v>1</v>
      </c>
      <c r="Q48" s="64">
        <v>1</v>
      </c>
      <c r="R48" s="64">
        <v>1</v>
      </c>
      <c r="S48" s="64">
        <v>1</v>
      </c>
      <c r="T48" s="64">
        <v>1</v>
      </c>
      <c r="U48" s="64">
        <v>1</v>
      </c>
      <c r="V48" s="68"/>
      <c r="W48" s="68"/>
      <c r="X48" s="68"/>
      <c r="Y48" s="68"/>
      <c r="Z48" s="69"/>
      <c r="AA48" s="100">
        <v>4</v>
      </c>
      <c r="AB48" s="26"/>
      <c r="AC48" s="433"/>
      <c r="AD48" s="90" t="s">
        <v>343</v>
      </c>
      <c r="AE48" s="64"/>
      <c r="AF48" s="64"/>
      <c r="AG48" s="64"/>
      <c r="AH48" s="64"/>
      <c r="AI48" s="64"/>
      <c r="AJ48" s="64"/>
      <c r="AK48" s="64">
        <v>1</v>
      </c>
      <c r="AL48" s="64">
        <v>1</v>
      </c>
      <c r="AM48" s="68">
        <v>1</v>
      </c>
      <c r="AN48" s="68">
        <v>1</v>
      </c>
      <c r="AO48" s="68">
        <v>1</v>
      </c>
      <c r="AP48" s="68">
        <v>1</v>
      </c>
      <c r="AQ48" s="68">
        <v>1</v>
      </c>
      <c r="AR48" s="68">
        <v>1</v>
      </c>
      <c r="AS48" s="68">
        <v>1</v>
      </c>
      <c r="AT48" s="68">
        <v>1</v>
      </c>
      <c r="AU48" s="68">
        <v>1</v>
      </c>
      <c r="AV48" s="68">
        <v>1</v>
      </c>
      <c r="AW48" s="68">
        <v>1</v>
      </c>
      <c r="AX48" s="68"/>
      <c r="AY48" s="68"/>
      <c r="AZ48" s="68"/>
      <c r="BA48" s="68"/>
      <c r="BB48" s="68"/>
      <c r="BC48" s="100">
        <v>4</v>
      </c>
    </row>
    <row r="49" spans="1:55" ht="15" customHeight="1" x14ac:dyDescent="0.35">
      <c r="A49" s="433"/>
      <c r="B49" s="90" t="s">
        <v>235</v>
      </c>
      <c r="C49" s="64"/>
      <c r="D49" s="64"/>
      <c r="E49" s="64"/>
      <c r="F49" s="64"/>
      <c r="G49" s="64"/>
      <c r="H49" s="64"/>
      <c r="I49" s="64"/>
      <c r="J49" s="64"/>
      <c r="K49" s="77">
        <v>1</v>
      </c>
      <c r="L49" s="77">
        <v>1</v>
      </c>
      <c r="M49" s="77">
        <v>1</v>
      </c>
      <c r="N49" s="77">
        <v>1</v>
      </c>
      <c r="O49" s="77">
        <v>1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68"/>
      <c r="V49" s="68"/>
      <c r="W49" s="68"/>
      <c r="X49" s="68"/>
      <c r="Y49" s="64"/>
      <c r="Z49" s="66"/>
      <c r="AA49" s="100" t="s">
        <v>243</v>
      </c>
      <c r="AC49" s="433"/>
      <c r="AD49" s="90" t="s">
        <v>235</v>
      </c>
      <c r="AE49" s="64"/>
      <c r="AF49" s="64"/>
      <c r="AG49" s="64"/>
      <c r="AH49" s="64"/>
      <c r="AI49" s="64"/>
      <c r="AJ49" s="64"/>
      <c r="AK49" s="64"/>
      <c r="AL49" s="64"/>
      <c r="AM49" s="68">
        <v>1</v>
      </c>
      <c r="AN49" s="68">
        <v>1</v>
      </c>
      <c r="AO49" s="68">
        <v>1</v>
      </c>
      <c r="AP49" s="68">
        <v>1</v>
      </c>
      <c r="AQ49" s="68">
        <v>1</v>
      </c>
      <c r="AR49" s="68">
        <v>1</v>
      </c>
      <c r="AS49" s="68">
        <v>1</v>
      </c>
      <c r="AT49" s="68">
        <v>1</v>
      </c>
      <c r="AU49" s="68">
        <v>1</v>
      </c>
      <c r="AV49" s="68">
        <v>1</v>
      </c>
      <c r="AW49" s="68"/>
      <c r="AX49" s="68"/>
      <c r="AY49" s="68"/>
      <c r="AZ49" s="68"/>
      <c r="BA49" s="64"/>
      <c r="BB49" s="66"/>
      <c r="BC49" s="162" t="s">
        <v>243</v>
      </c>
    </row>
    <row r="50" spans="1:55" ht="15" customHeight="1" x14ac:dyDescent="0.35">
      <c r="A50" s="433"/>
      <c r="B50" s="87" t="s">
        <v>387</v>
      </c>
      <c r="C50" s="64">
        <v>1</v>
      </c>
      <c r="D50" s="64">
        <v>1</v>
      </c>
      <c r="E50" s="64">
        <v>1</v>
      </c>
      <c r="F50" s="64">
        <v>1</v>
      </c>
      <c r="G50" s="64">
        <v>1</v>
      </c>
      <c r="H50" s="64">
        <v>1</v>
      </c>
      <c r="I50" s="64">
        <v>1</v>
      </c>
      <c r="J50" s="64">
        <v>1</v>
      </c>
      <c r="K50" s="64">
        <v>1</v>
      </c>
      <c r="L50" s="64">
        <v>1</v>
      </c>
      <c r="M50" s="64">
        <v>1</v>
      </c>
      <c r="N50" s="64">
        <v>1</v>
      </c>
      <c r="O50" s="64">
        <v>1</v>
      </c>
      <c r="P50" s="64">
        <v>1</v>
      </c>
      <c r="Q50" s="64">
        <v>1</v>
      </c>
      <c r="R50" s="64">
        <v>1</v>
      </c>
      <c r="S50" s="64">
        <v>1</v>
      </c>
      <c r="T50" s="64">
        <v>1</v>
      </c>
      <c r="U50" s="64">
        <v>1</v>
      </c>
      <c r="V50" s="64">
        <v>1</v>
      </c>
      <c r="W50" s="64">
        <v>1</v>
      </c>
      <c r="X50" s="64">
        <v>1</v>
      </c>
      <c r="Y50" s="64">
        <v>1</v>
      </c>
      <c r="Z50" s="66">
        <v>1</v>
      </c>
      <c r="AA50" s="100">
        <v>1</v>
      </c>
      <c r="AC50" s="433"/>
      <c r="AD50" s="88" t="s">
        <v>387</v>
      </c>
      <c r="AE50" s="64">
        <v>1</v>
      </c>
      <c r="AF50" s="64">
        <v>1</v>
      </c>
      <c r="AG50" s="64">
        <v>1</v>
      </c>
      <c r="AH50" s="64">
        <v>1</v>
      </c>
      <c r="AI50" s="64">
        <v>1</v>
      </c>
      <c r="AJ50" s="64">
        <v>1</v>
      </c>
      <c r="AK50" s="64">
        <v>1</v>
      </c>
      <c r="AL50" s="64">
        <v>1</v>
      </c>
      <c r="AM50" s="64">
        <v>1</v>
      </c>
      <c r="AN50" s="64">
        <v>1</v>
      </c>
      <c r="AO50" s="64">
        <v>1</v>
      </c>
      <c r="AP50" s="64">
        <v>1</v>
      </c>
      <c r="AQ50" s="64">
        <v>1</v>
      </c>
      <c r="AR50" s="64">
        <v>1</v>
      </c>
      <c r="AS50" s="64">
        <v>1</v>
      </c>
      <c r="AT50" s="64">
        <v>1</v>
      </c>
      <c r="AU50" s="64">
        <v>1</v>
      </c>
      <c r="AV50" s="64">
        <v>1</v>
      </c>
      <c r="AW50" s="64">
        <v>1</v>
      </c>
      <c r="AX50" s="64">
        <v>1</v>
      </c>
      <c r="AY50" s="64">
        <v>1</v>
      </c>
      <c r="AZ50" s="64">
        <v>1</v>
      </c>
      <c r="BA50" s="64">
        <v>1</v>
      </c>
      <c r="BB50" s="64">
        <v>1</v>
      </c>
      <c r="BC50" s="100">
        <v>1</v>
      </c>
    </row>
    <row r="51" spans="1:55" s="201" customFormat="1" ht="15" customHeight="1" x14ac:dyDescent="0.35">
      <c r="A51" s="433"/>
      <c r="B51" s="87" t="s">
        <v>137</v>
      </c>
      <c r="C51" s="64"/>
      <c r="D51" s="64"/>
      <c r="E51" s="64"/>
      <c r="F51" s="64"/>
      <c r="G51" s="64"/>
      <c r="H51" s="64"/>
      <c r="I51" s="64">
        <v>1</v>
      </c>
      <c r="J51" s="64">
        <v>1</v>
      </c>
      <c r="K51" s="64">
        <v>1</v>
      </c>
      <c r="L51" s="64">
        <v>1</v>
      </c>
      <c r="M51" s="64">
        <v>1</v>
      </c>
      <c r="N51" s="64">
        <v>1</v>
      </c>
      <c r="O51" s="64">
        <v>1</v>
      </c>
      <c r="P51" s="64">
        <v>1</v>
      </c>
      <c r="Q51" s="64">
        <v>1</v>
      </c>
      <c r="R51" s="64">
        <v>1</v>
      </c>
      <c r="S51" s="64">
        <v>1</v>
      </c>
      <c r="T51" s="64">
        <v>1</v>
      </c>
      <c r="U51" s="64"/>
      <c r="V51" s="64"/>
      <c r="W51" s="64"/>
      <c r="X51" s="64"/>
      <c r="Y51" s="64"/>
      <c r="Z51" s="66"/>
      <c r="AA51" s="100"/>
      <c r="AC51" s="433"/>
      <c r="AD51" s="87" t="s">
        <v>137</v>
      </c>
      <c r="AE51" s="64"/>
      <c r="AF51" s="64"/>
      <c r="AG51" s="64"/>
      <c r="AH51" s="64"/>
      <c r="AI51" s="64"/>
      <c r="AJ51" s="64"/>
      <c r="AK51" s="64">
        <v>1</v>
      </c>
      <c r="AL51" s="64">
        <v>1</v>
      </c>
      <c r="AM51" s="64">
        <v>1</v>
      </c>
      <c r="AN51" s="64">
        <v>1</v>
      </c>
      <c r="AO51" s="64">
        <v>1</v>
      </c>
      <c r="AP51" s="64">
        <v>1</v>
      </c>
      <c r="AQ51" s="64">
        <v>1</v>
      </c>
      <c r="AR51" s="64">
        <v>1</v>
      </c>
      <c r="AS51" s="64">
        <v>1</v>
      </c>
      <c r="AT51" s="64">
        <v>1</v>
      </c>
      <c r="AU51" s="64">
        <v>1</v>
      </c>
      <c r="AV51" s="64">
        <v>1</v>
      </c>
      <c r="AW51" s="64"/>
      <c r="AX51" s="64"/>
      <c r="AY51" s="64"/>
      <c r="AZ51" s="64"/>
      <c r="BA51" s="64"/>
      <c r="BB51" s="64"/>
      <c r="BC51" s="100"/>
    </row>
    <row r="52" spans="1:55" ht="15" customHeight="1" x14ac:dyDescent="0.35">
      <c r="A52" s="433"/>
      <c r="B52" s="89" t="s">
        <v>238</v>
      </c>
      <c r="C52" s="68"/>
      <c r="D52" s="68"/>
      <c r="E52" s="68"/>
      <c r="F52" s="68"/>
      <c r="G52" s="68"/>
      <c r="H52" s="68"/>
      <c r="I52" s="68"/>
      <c r="J52" s="68"/>
      <c r="K52" s="68"/>
      <c r="L52" s="64">
        <v>1</v>
      </c>
      <c r="M52" s="64">
        <v>1</v>
      </c>
      <c r="N52" s="64">
        <v>1</v>
      </c>
      <c r="O52" s="64">
        <v>1</v>
      </c>
      <c r="P52" s="64">
        <v>1</v>
      </c>
      <c r="Q52" s="64">
        <v>1</v>
      </c>
      <c r="R52" s="68"/>
      <c r="S52" s="68"/>
      <c r="T52" s="68"/>
      <c r="U52" s="68"/>
      <c r="V52" s="68"/>
      <c r="W52" s="68"/>
      <c r="X52" s="68"/>
      <c r="Y52" s="68"/>
      <c r="Z52" s="69"/>
      <c r="AA52" s="162" t="s">
        <v>245</v>
      </c>
      <c r="AC52" s="433"/>
      <c r="AD52" s="89" t="s">
        <v>238</v>
      </c>
      <c r="AE52" s="68"/>
      <c r="AF52" s="68"/>
      <c r="AG52" s="68"/>
      <c r="AH52" s="68"/>
      <c r="AI52" s="68"/>
      <c r="AJ52" s="68"/>
      <c r="AK52" s="68"/>
      <c r="AL52" s="68"/>
      <c r="AM52" s="68"/>
      <c r="AN52" s="64">
        <v>1</v>
      </c>
      <c r="AO52" s="64">
        <v>1</v>
      </c>
      <c r="AP52" s="64">
        <v>1</v>
      </c>
      <c r="AQ52" s="64">
        <v>1</v>
      </c>
      <c r="AR52" s="64">
        <v>1</v>
      </c>
      <c r="AS52" s="64">
        <v>1</v>
      </c>
      <c r="AT52" s="68"/>
      <c r="AU52" s="68"/>
      <c r="AV52" s="68"/>
      <c r="AW52" s="68"/>
      <c r="AX52" s="68"/>
      <c r="AY52" s="68"/>
      <c r="AZ52" s="68"/>
      <c r="BA52" s="68"/>
      <c r="BB52" s="68"/>
      <c r="BC52" s="162" t="s">
        <v>245</v>
      </c>
    </row>
    <row r="53" spans="1:55" ht="15" customHeight="1" x14ac:dyDescent="0.35">
      <c r="A53" s="433"/>
      <c r="B53" s="90" t="s">
        <v>234</v>
      </c>
      <c r="C53" s="68">
        <v>1</v>
      </c>
      <c r="D53" s="68">
        <v>1</v>
      </c>
      <c r="E53" s="68">
        <v>1</v>
      </c>
      <c r="F53" s="68">
        <v>1</v>
      </c>
      <c r="G53" s="68">
        <v>1</v>
      </c>
      <c r="H53" s="68">
        <v>1</v>
      </c>
      <c r="I53" s="77">
        <v>1</v>
      </c>
      <c r="J53" s="77">
        <v>1</v>
      </c>
      <c r="K53" s="77">
        <v>1</v>
      </c>
      <c r="L53" s="77">
        <v>1</v>
      </c>
      <c r="M53" s="77">
        <v>1</v>
      </c>
      <c r="N53" s="77">
        <v>1</v>
      </c>
      <c r="O53" s="77">
        <v>1</v>
      </c>
      <c r="P53" s="77">
        <v>1</v>
      </c>
      <c r="Q53" s="77">
        <v>1</v>
      </c>
      <c r="R53" s="77">
        <v>1</v>
      </c>
      <c r="S53" s="77">
        <v>1</v>
      </c>
      <c r="T53" s="77">
        <v>1</v>
      </c>
      <c r="U53" s="77">
        <v>1</v>
      </c>
      <c r="V53" s="77">
        <v>1</v>
      </c>
      <c r="W53" s="77">
        <v>1</v>
      </c>
      <c r="X53" s="77">
        <v>1</v>
      </c>
      <c r="Y53" s="68">
        <v>1</v>
      </c>
      <c r="Z53" s="68">
        <v>1</v>
      </c>
      <c r="AA53" s="162" t="s">
        <v>246</v>
      </c>
      <c r="AC53" s="433"/>
      <c r="AD53" s="90" t="s">
        <v>234</v>
      </c>
      <c r="AE53" s="68">
        <v>1</v>
      </c>
      <c r="AF53" s="68">
        <v>1</v>
      </c>
      <c r="AG53" s="68">
        <v>1</v>
      </c>
      <c r="AH53" s="68">
        <v>1</v>
      </c>
      <c r="AI53" s="68">
        <v>1</v>
      </c>
      <c r="AJ53" s="68">
        <v>1</v>
      </c>
      <c r="AK53" s="77">
        <v>1</v>
      </c>
      <c r="AL53" s="77">
        <v>1</v>
      </c>
      <c r="AM53" s="77">
        <v>1</v>
      </c>
      <c r="AN53" s="77">
        <v>1</v>
      </c>
      <c r="AO53" s="77">
        <v>1</v>
      </c>
      <c r="AP53" s="77">
        <v>1</v>
      </c>
      <c r="AQ53" s="77">
        <v>1</v>
      </c>
      <c r="AR53" s="77">
        <v>1</v>
      </c>
      <c r="AS53" s="77">
        <v>1</v>
      </c>
      <c r="AT53" s="77">
        <v>1</v>
      </c>
      <c r="AU53" s="77">
        <v>1</v>
      </c>
      <c r="AV53" s="77">
        <v>1</v>
      </c>
      <c r="AW53" s="77">
        <v>1</v>
      </c>
      <c r="AX53" s="77">
        <v>1</v>
      </c>
      <c r="AY53" s="77">
        <v>1</v>
      </c>
      <c r="AZ53" s="77">
        <v>1</v>
      </c>
      <c r="BA53" s="68">
        <v>1</v>
      </c>
      <c r="BB53" s="68">
        <v>1</v>
      </c>
      <c r="BC53" s="162" t="s">
        <v>246</v>
      </c>
    </row>
    <row r="54" spans="1:55" ht="15" customHeight="1" x14ac:dyDescent="0.35">
      <c r="A54" s="433"/>
      <c r="B54" s="89" t="s">
        <v>34</v>
      </c>
      <c r="C54" s="68"/>
      <c r="D54" s="68"/>
      <c r="E54" s="68"/>
      <c r="F54" s="68"/>
      <c r="G54" s="68"/>
      <c r="H54" s="68"/>
      <c r="I54" s="68"/>
      <c r="J54" s="68"/>
      <c r="K54" s="68">
        <v>1</v>
      </c>
      <c r="L54" s="68">
        <v>1</v>
      </c>
      <c r="M54" s="68">
        <v>1</v>
      </c>
      <c r="N54" s="68">
        <v>1</v>
      </c>
      <c r="O54" s="68">
        <v>1</v>
      </c>
      <c r="P54" s="68">
        <v>1</v>
      </c>
      <c r="Q54" s="68">
        <v>1</v>
      </c>
      <c r="R54" s="68">
        <v>1</v>
      </c>
      <c r="S54" s="68">
        <v>1</v>
      </c>
      <c r="T54" s="68"/>
      <c r="U54" s="68"/>
      <c r="V54" s="68"/>
      <c r="W54" s="68"/>
      <c r="X54" s="68"/>
      <c r="Y54" s="68"/>
      <c r="Z54" s="69"/>
      <c r="AA54" s="100"/>
      <c r="AC54" s="433"/>
      <c r="AD54" s="89" t="s">
        <v>34</v>
      </c>
      <c r="AE54" s="68"/>
      <c r="AF54" s="68"/>
      <c r="AG54" s="68"/>
      <c r="AH54" s="68"/>
      <c r="AI54" s="68"/>
      <c r="AJ54" s="68"/>
      <c r="AK54" s="68"/>
      <c r="AL54" s="68"/>
      <c r="AM54" s="68">
        <v>1</v>
      </c>
      <c r="AN54" s="68">
        <v>1</v>
      </c>
      <c r="AO54" s="68">
        <v>1</v>
      </c>
      <c r="AP54" s="68">
        <v>1</v>
      </c>
      <c r="AQ54" s="68">
        <v>1</v>
      </c>
      <c r="AR54" s="68">
        <v>1</v>
      </c>
      <c r="AS54" s="68">
        <v>1</v>
      </c>
      <c r="AT54" s="68">
        <v>1</v>
      </c>
      <c r="AU54" s="68">
        <v>1</v>
      </c>
      <c r="AV54" s="68"/>
      <c r="AW54" s="68"/>
      <c r="AX54" s="68"/>
      <c r="AY54" s="68"/>
      <c r="AZ54" s="68"/>
      <c r="BA54" s="68"/>
      <c r="BB54" s="68"/>
      <c r="BC54" s="100"/>
    </row>
    <row r="55" spans="1:55" ht="15" customHeight="1" x14ac:dyDescent="0.35">
      <c r="A55" s="433"/>
      <c r="B55" s="89" t="s">
        <v>37</v>
      </c>
      <c r="C55" s="68"/>
      <c r="D55" s="68"/>
      <c r="E55" s="68"/>
      <c r="F55" s="68"/>
      <c r="G55" s="68"/>
      <c r="H55" s="68"/>
      <c r="I55" s="68">
        <v>1</v>
      </c>
      <c r="J55" s="68">
        <v>1</v>
      </c>
      <c r="K55" s="64">
        <v>1</v>
      </c>
      <c r="L55" s="64">
        <v>1</v>
      </c>
      <c r="M55" s="64">
        <v>1</v>
      </c>
      <c r="N55" s="64">
        <v>1</v>
      </c>
      <c r="O55" s="64">
        <v>1</v>
      </c>
      <c r="P55" s="64">
        <v>1</v>
      </c>
      <c r="Q55" s="64">
        <v>1</v>
      </c>
      <c r="R55" s="64">
        <v>1</v>
      </c>
      <c r="S55" s="64">
        <v>1</v>
      </c>
      <c r="T55" s="64">
        <v>1</v>
      </c>
      <c r="U55" s="64">
        <v>1</v>
      </c>
      <c r="V55" s="64">
        <v>1</v>
      </c>
      <c r="W55" s="64">
        <v>1</v>
      </c>
      <c r="X55" s="64">
        <v>1</v>
      </c>
      <c r="Y55" s="68">
        <v>1</v>
      </c>
      <c r="Z55" s="69">
        <v>1</v>
      </c>
      <c r="AA55" s="100">
        <v>1</v>
      </c>
      <c r="AC55" s="433"/>
      <c r="AD55" s="89" t="s">
        <v>37</v>
      </c>
      <c r="AE55" s="68">
        <v>1</v>
      </c>
      <c r="AF55" s="68"/>
      <c r="AG55" s="68"/>
      <c r="AH55" s="68"/>
      <c r="AI55" s="68"/>
      <c r="AJ55" s="68"/>
      <c r="AK55" s="68">
        <v>1</v>
      </c>
      <c r="AL55" s="68">
        <v>1</v>
      </c>
      <c r="AM55" s="68">
        <v>1</v>
      </c>
      <c r="AN55" s="64">
        <v>1</v>
      </c>
      <c r="AO55" s="64">
        <v>1</v>
      </c>
      <c r="AP55" s="64">
        <v>1</v>
      </c>
      <c r="AQ55" s="64">
        <v>1</v>
      </c>
      <c r="AR55" s="64">
        <v>1</v>
      </c>
      <c r="AS55" s="64">
        <v>1</v>
      </c>
      <c r="AT55" s="64">
        <v>1</v>
      </c>
      <c r="AU55" s="64">
        <v>1</v>
      </c>
      <c r="AV55" s="64">
        <v>1</v>
      </c>
      <c r="AW55" s="64">
        <v>1</v>
      </c>
      <c r="AX55" s="64">
        <v>1</v>
      </c>
      <c r="AY55" s="64">
        <v>1</v>
      </c>
      <c r="AZ55" s="64">
        <v>1</v>
      </c>
      <c r="BA55" s="68">
        <v>1</v>
      </c>
      <c r="BB55" s="68">
        <v>1</v>
      </c>
      <c r="BC55" s="100">
        <v>1</v>
      </c>
    </row>
    <row r="56" spans="1:55" ht="15" customHeight="1" x14ac:dyDescent="0.35">
      <c r="A56" s="433"/>
      <c r="B56" s="89" t="s">
        <v>338</v>
      </c>
      <c r="C56" s="68"/>
      <c r="D56" s="68"/>
      <c r="E56" s="68"/>
      <c r="F56" s="68"/>
      <c r="G56" s="68"/>
      <c r="H56" s="68"/>
      <c r="I56" s="68"/>
      <c r="J56" s="68"/>
      <c r="K56" s="64">
        <v>1</v>
      </c>
      <c r="L56" s="64">
        <v>1</v>
      </c>
      <c r="M56" s="64">
        <v>1</v>
      </c>
      <c r="N56" s="64">
        <v>1</v>
      </c>
      <c r="O56" s="64">
        <v>1</v>
      </c>
      <c r="P56" s="64">
        <v>1</v>
      </c>
      <c r="Q56" s="64">
        <v>1</v>
      </c>
      <c r="R56" s="64">
        <v>1</v>
      </c>
      <c r="S56" s="64">
        <v>1</v>
      </c>
      <c r="T56" s="64">
        <v>1</v>
      </c>
      <c r="U56" s="64"/>
      <c r="V56" s="64"/>
      <c r="W56" s="64"/>
      <c r="X56" s="64"/>
      <c r="Y56" s="68"/>
      <c r="Z56" s="69"/>
      <c r="AA56" s="100">
        <v>2</v>
      </c>
      <c r="AC56" s="433"/>
      <c r="AD56" s="89" t="s">
        <v>338</v>
      </c>
      <c r="AE56" s="68"/>
      <c r="AF56" s="68"/>
      <c r="AG56" s="68"/>
      <c r="AH56" s="68"/>
      <c r="AI56" s="68"/>
      <c r="AJ56" s="68"/>
      <c r="AK56" s="68"/>
      <c r="AL56" s="68"/>
      <c r="AM56" s="64">
        <v>1</v>
      </c>
      <c r="AN56" s="64">
        <v>1</v>
      </c>
      <c r="AO56" s="64">
        <v>1</v>
      </c>
      <c r="AP56" s="64">
        <v>1</v>
      </c>
      <c r="AQ56" s="64">
        <v>1</v>
      </c>
      <c r="AR56" s="64">
        <v>1</v>
      </c>
      <c r="AS56" s="64">
        <v>1</v>
      </c>
      <c r="AT56" s="64">
        <v>1</v>
      </c>
      <c r="AU56" s="64">
        <v>1</v>
      </c>
      <c r="AV56" s="64">
        <v>1</v>
      </c>
      <c r="AW56" s="64"/>
      <c r="AX56" s="64"/>
      <c r="AY56" s="64"/>
      <c r="AZ56" s="64"/>
      <c r="BA56" s="68"/>
      <c r="BB56" s="69"/>
      <c r="BC56" s="100">
        <v>2</v>
      </c>
    </row>
    <row r="57" spans="1:55" ht="15" customHeight="1" x14ac:dyDescent="0.35">
      <c r="A57" s="433"/>
      <c r="B57" s="90" t="s">
        <v>41</v>
      </c>
      <c r="C57" s="68"/>
      <c r="D57" s="68"/>
      <c r="E57" s="68"/>
      <c r="F57" s="68"/>
      <c r="G57" s="68"/>
      <c r="H57" s="68"/>
      <c r="I57" s="68"/>
      <c r="J57" s="68">
        <v>1</v>
      </c>
      <c r="K57" s="64">
        <v>1</v>
      </c>
      <c r="L57" s="64">
        <v>1</v>
      </c>
      <c r="M57" s="64">
        <v>1</v>
      </c>
      <c r="N57" s="64">
        <v>1</v>
      </c>
      <c r="O57" s="64">
        <v>1</v>
      </c>
      <c r="P57" s="64">
        <v>1</v>
      </c>
      <c r="Q57" s="64">
        <v>1</v>
      </c>
      <c r="R57" s="64">
        <v>1</v>
      </c>
      <c r="S57" s="64">
        <v>1</v>
      </c>
      <c r="T57" s="64">
        <v>1</v>
      </c>
      <c r="U57" s="64">
        <v>1</v>
      </c>
      <c r="V57" s="64">
        <v>1</v>
      </c>
      <c r="W57" s="64">
        <v>1</v>
      </c>
      <c r="X57" s="64">
        <v>1</v>
      </c>
      <c r="Y57" s="68"/>
      <c r="Z57" s="69"/>
      <c r="AA57" s="100">
        <v>2</v>
      </c>
      <c r="AC57" s="433"/>
      <c r="AD57" s="90" t="s">
        <v>41</v>
      </c>
      <c r="AE57" s="68"/>
      <c r="AF57" s="68"/>
      <c r="AG57" s="68"/>
      <c r="AH57" s="68"/>
      <c r="AI57" s="68"/>
      <c r="AJ57" s="68"/>
      <c r="AK57" s="68"/>
      <c r="AL57" s="68">
        <v>1</v>
      </c>
      <c r="AM57" s="64">
        <v>1</v>
      </c>
      <c r="AN57" s="64">
        <v>1</v>
      </c>
      <c r="AO57" s="64">
        <v>1</v>
      </c>
      <c r="AP57" s="64">
        <v>1</v>
      </c>
      <c r="AQ57" s="64">
        <v>1</v>
      </c>
      <c r="AR57" s="64">
        <v>1</v>
      </c>
      <c r="AS57" s="64">
        <v>1</v>
      </c>
      <c r="AT57" s="64">
        <v>1</v>
      </c>
      <c r="AU57" s="64">
        <v>1</v>
      </c>
      <c r="AV57" s="64">
        <v>1</v>
      </c>
      <c r="AW57" s="64">
        <v>1</v>
      </c>
      <c r="AX57" s="64">
        <v>1</v>
      </c>
      <c r="AY57" s="64">
        <v>1</v>
      </c>
      <c r="AZ57" s="64">
        <v>1</v>
      </c>
      <c r="BA57" s="68"/>
      <c r="BB57" s="69"/>
      <c r="BC57" s="100">
        <v>2</v>
      </c>
    </row>
    <row r="58" spans="1:55" ht="15" customHeight="1" x14ac:dyDescent="0.35">
      <c r="A58" s="433"/>
      <c r="B58" s="89" t="s">
        <v>224</v>
      </c>
      <c r="C58" s="68"/>
      <c r="D58" s="68"/>
      <c r="E58" s="68"/>
      <c r="F58" s="68"/>
      <c r="G58" s="68"/>
      <c r="H58" s="68"/>
      <c r="I58" s="68"/>
      <c r="J58" s="68"/>
      <c r="K58" s="68">
        <v>1</v>
      </c>
      <c r="L58" s="68">
        <v>1</v>
      </c>
      <c r="M58" s="68">
        <v>1</v>
      </c>
      <c r="N58" s="68">
        <v>1</v>
      </c>
      <c r="O58" s="68">
        <v>1</v>
      </c>
      <c r="P58" s="68">
        <v>1</v>
      </c>
      <c r="Q58" s="68">
        <v>1</v>
      </c>
      <c r="R58" s="68">
        <v>1</v>
      </c>
      <c r="S58" s="68">
        <v>1</v>
      </c>
      <c r="T58" s="68"/>
      <c r="U58" s="68"/>
      <c r="V58" s="68"/>
      <c r="W58" s="68"/>
      <c r="X58" s="68"/>
      <c r="Y58" s="68"/>
      <c r="Z58" s="69"/>
      <c r="AA58" s="100"/>
      <c r="AB58" s="27"/>
      <c r="AC58" s="433"/>
      <c r="AD58" s="89" t="s">
        <v>224</v>
      </c>
      <c r="AE58" s="68"/>
      <c r="AF58" s="68"/>
      <c r="AG58" s="68"/>
      <c r="AH58" s="68"/>
      <c r="AI58" s="68"/>
      <c r="AJ58" s="68"/>
      <c r="AK58" s="68"/>
      <c r="AL58" s="68"/>
      <c r="AM58" s="68">
        <v>1</v>
      </c>
      <c r="AN58" s="68">
        <v>1</v>
      </c>
      <c r="AO58" s="68">
        <v>1</v>
      </c>
      <c r="AP58" s="68">
        <v>1</v>
      </c>
      <c r="AQ58" s="68">
        <v>1</v>
      </c>
      <c r="AR58" s="68">
        <v>1</v>
      </c>
      <c r="AS58" s="68">
        <v>1</v>
      </c>
      <c r="AT58" s="68">
        <v>1</v>
      </c>
      <c r="AU58" s="68">
        <v>1</v>
      </c>
      <c r="AV58" s="68"/>
      <c r="AW58" s="68"/>
      <c r="AX58" s="68"/>
      <c r="AY58" s="68"/>
      <c r="AZ58" s="68"/>
      <c r="BA58" s="68"/>
      <c r="BB58" s="69"/>
      <c r="BC58" s="100"/>
    </row>
    <row r="59" spans="1:55" s="201" customFormat="1" ht="15" customHeight="1" x14ac:dyDescent="0.35">
      <c r="A59" s="433"/>
      <c r="B59" s="89" t="s">
        <v>160</v>
      </c>
      <c r="C59" s="68"/>
      <c r="D59" s="68"/>
      <c r="E59" s="68"/>
      <c r="F59" s="68"/>
      <c r="G59" s="68"/>
      <c r="H59" s="68"/>
      <c r="I59" s="68">
        <v>1</v>
      </c>
      <c r="J59" s="68">
        <v>1</v>
      </c>
      <c r="K59" s="68">
        <v>1</v>
      </c>
      <c r="L59" s="68">
        <v>1</v>
      </c>
      <c r="M59" s="68">
        <v>1</v>
      </c>
      <c r="N59" s="68">
        <v>1</v>
      </c>
      <c r="O59" s="68">
        <v>1</v>
      </c>
      <c r="P59" s="68">
        <v>1</v>
      </c>
      <c r="Q59" s="68">
        <v>1</v>
      </c>
      <c r="R59" s="68">
        <v>1</v>
      </c>
      <c r="S59" s="68">
        <v>1</v>
      </c>
      <c r="T59" s="68">
        <v>1</v>
      </c>
      <c r="U59" s="68">
        <v>1</v>
      </c>
      <c r="V59" s="68">
        <v>1</v>
      </c>
      <c r="W59" s="68">
        <v>1</v>
      </c>
      <c r="X59" s="68">
        <v>1</v>
      </c>
      <c r="Y59" s="68"/>
      <c r="Z59" s="69"/>
      <c r="AA59" s="100"/>
      <c r="AB59" s="27"/>
      <c r="AC59" s="433"/>
      <c r="AD59" s="89" t="s">
        <v>160</v>
      </c>
      <c r="AE59" s="68"/>
      <c r="AF59" s="68"/>
      <c r="AG59" s="68"/>
      <c r="AH59" s="68"/>
      <c r="AI59" s="68"/>
      <c r="AJ59" s="68"/>
      <c r="AK59" s="68">
        <v>1</v>
      </c>
      <c r="AL59" s="68">
        <v>1</v>
      </c>
      <c r="AM59" s="68">
        <v>1</v>
      </c>
      <c r="AN59" s="64">
        <v>1</v>
      </c>
      <c r="AO59" s="64">
        <v>1</v>
      </c>
      <c r="AP59" s="64">
        <v>1</v>
      </c>
      <c r="AQ59" s="64">
        <v>1</v>
      </c>
      <c r="AR59" s="64">
        <v>1</v>
      </c>
      <c r="AS59" s="64">
        <v>1</v>
      </c>
      <c r="AT59" s="64">
        <v>1</v>
      </c>
      <c r="AU59" s="64">
        <v>1</v>
      </c>
      <c r="AV59" s="68">
        <v>1</v>
      </c>
      <c r="AW59" s="68">
        <v>1</v>
      </c>
      <c r="AX59" s="68">
        <v>1</v>
      </c>
      <c r="AY59" s="68">
        <v>1</v>
      </c>
      <c r="AZ59" s="68">
        <v>1</v>
      </c>
      <c r="BA59" s="68"/>
      <c r="BB59" s="68"/>
      <c r="BC59" s="100"/>
    </row>
    <row r="60" spans="1:55" ht="15" customHeight="1" x14ac:dyDescent="0.35">
      <c r="A60" s="433"/>
      <c r="B60" s="89" t="s">
        <v>33</v>
      </c>
      <c r="C60" s="68"/>
      <c r="D60" s="68"/>
      <c r="E60" s="68"/>
      <c r="F60" s="68"/>
      <c r="G60" s="68"/>
      <c r="H60" s="68"/>
      <c r="I60" s="68"/>
      <c r="J60" s="68"/>
      <c r="K60" s="68">
        <v>1</v>
      </c>
      <c r="L60" s="68">
        <v>1</v>
      </c>
      <c r="M60" s="68">
        <v>1</v>
      </c>
      <c r="N60" s="68">
        <v>1</v>
      </c>
      <c r="O60" s="68">
        <v>1</v>
      </c>
      <c r="P60" s="68">
        <v>1</v>
      </c>
      <c r="Q60" s="68">
        <v>1</v>
      </c>
      <c r="R60" s="68">
        <v>1</v>
      </c>
      <c r="S60" s="68">
        <v>1</v>
      </c>
      <c r="T60" s="68"/>
      <c r="U60" s="68"/>
      <c r="V60" s="68"/>
      <c r="W60" s="68"/>
      <c r="X60" s="68"/>
      <c r="Y60" s="68"/>
      <c r="Z60" s="68"/>
      <c r="AA60" s="100">
        <v>4</v>
      </c>
      <c r="AB60" s="27"/>
      <c r="AC60" s="433"/>
      <c r="AD60" s="89" t="s">
        <v>33</v>
      </c>
      <c r="AE60" s="68"/>
      <c r="AF60" s="68"/>
      <c r="AG60" s="68"/>
      <c r="AH60" s="68"/>
      <c r="AI60" s="68"/>
      <c r="AJ60" s="68"/>
      <c r="AK60" s="68"/>
      <c r="AL60" s="68"/>
      <c r="AM60" s="68">
        <v>1</v>
      </c>
      <c r="AN60" s="68">
        <v>1</v>
      </c>
      <c r="AO60" s="68">
        <v>1</v>
      </c>
      <c r="AP60" s="68">
        <v>1</v>
      </c>
      <c r="AQ60" s="68">
        <v>1</v>
      </c>
      <c r="AR60" s="68">
        <v>1</v>
      </c>
      <c r="AS60" s="68">
        <v>1</v>
      </c>
      <c r="AT60" s="68">
        <v>1</v>
      </c>
      <c r="AU60" s="68">
        <v>1</v>
      </c>
      <c r="AV60" s="68"/>
      <c r="AW60" s="68"/>
      <c r="AX60" s="68"/>
      <c r="AY60" s="68"/>
      <c r="AZ60" s="68"/>
      <c r="BA60" s="68"/>
      <c r="BB60" s="68"/>
      <c r="BC60" s="100">
        <v>4</v>
      </c>
    </row>
    <row r="61" spans="1:55" ht="15" customHeight="1" x14ac:dyDescent="0.35">
      <c r="A61" s="433"/>
      <c r="B61" s="89" t="s">
        <v>31</v>
      </c>
      <c r="C61" s="68"/>
      <c r="D61" s="68"/>
      <c r="E61" s="68"/>
      <c r="F61" s="68"/>
      <c r="G61" s="68"/>
      <c r="H61" s="68"/>
      <c r="I61" s="68"/>
      <c r="J61" s="68"/>
      <c r="K61" s="68"/>
      <c r="L61" s="68">
        <v>1</v>
      </c>
      <c r="M61" s="68">
        <v>1</v>
      </c>
      <c r="N61" s="68">
        <v>1</v>
      </c>
      <c r="O61" s="68">
        <v>1</v>
      </c>
      <c r="P61" s="68">
        <v>1</v>
      </c>
      <c r="Q61" s="68">
        <v>1</v>
      </c>
      <c r="R61" s="68">
        <v>1</v>
      </c>
      <c r="S61" s="68">
        <v>1</v>
      </c>
      <c r="T61" s="68"/>
      <c r="U61" s="68"/>
      <c r="V61" s="68"/>
      <c r="W61" s="68"/>
      <c r="X61" s="68"/>
      <c r="Y61" s="68"/>
      <c r="Z61" s="69"/>
      <c r="AA61" s="100">
        <v>0.5</v>
      </c>
      <c r="AB61" s="27"/>
      <c r="AC61" s="433"/>
      <c r="AD61" s="89" t="s">
        <v>31</v>
      </c>
      <c r="AE61" s="68"/>
      <c r="AF61" s="68"/>
      <c r="AG61" s="68"/>
      <c r="AH61" s="68"/>
      <c r="AI61" s="68"/>
      <c r="AJ61" s="68"/>
      <c r="AK61" s="68"/>
      <c r="AL61" s="68"/>
      <c r="AM61" s="68"/>
      <c r="AN61" s="64">
        <v>1</v>
      </c>
      <c r="AO61" s="64">
        <v>1</v>
      </c>
      <c r="AP61" s="64">
        <v>1</v>
      </c>
      <c r="AQ61" s="64">
        <v>1</v>
      </c>
      <c r="AR61" s="64">
        <v>1</v>
      </c>
      <c r="AS61" s="64">
        <v>1</v>
      </c>
      <c r="AT61" s="64">
        <v>1</v>
      </c>
      <c r="AU61" s="64">
        <v>1</v>
      </c>
      <c r="AV61" s="68"/>
      <c r="AW61" s="68"/>
      <c r="AX61" s="68"/>
      <c r="AY61" s="68"/>
      <c r="AZ61" s="68"/>
      <c r="BA61" s="68"/>
      <c r="BB61" s="68"/>
      <c r="BC61" s="100">
        <v>0.5</v>
      </c>
    </row>
    <row r="62" spans="1:55" ht="15" customHeight="1" x14ac:dyDescent="0.35">
      <c r="A62" s="433"/>
      <c r="B62" s="89" t="s">
        <v>35</v>
      </c>
      <c r="C62" s="68"/>
      <c r="D62" s="68"/>
      <c r="E62" s="68"/>
      <c r="F62" s="68"/>
      <c r="G62" s="68"/>
      <c r="H62" s="68"/>
      <c r="I62" s="68"/>
      <c r="J62" s="68"/>
      <c r="K62" s="68">
        <v>1</v>
      </c>
      <c r="L62" s="68">
        <v>1</v>
      </c>
      <c r="M62" s="68">
        <v>1</v>
      </c>
      <c r="N62" s="68">
        <v>1</v>
      </c>
      <c r="O62" s="68">
        <v>1</v>
      </c>
      <c r="P62" s="68">
        <v>1</v>
      </c>
      <c r="Q62" s="68">
        <v>1</v>
      </c>
      <c r="R62" s="68">
        <v>1</v>
      </c>
      <c r="S62" s="68">
        <v>1</v>
      </c>
      <c r="T62" s="68"/>
      <c r="U62" s="68"/>
      <c r="V62" s="68"/>
      <c r="W62" s="68"/>
      <c r="X62" s="68"/>
      <c r="Y62" s="68"/>
      <c r="Z62" s="69"/>
      <c r="AA62" s="100">
        <v>4</v>
      </c>
      <c r="AB62" s="27"/>
      <c r="AC62" s="433"/>
      <c r="AD62" s="89" t="s">
        <v>35</v>
      </c>
      <c r="AE62" s="68"/>
      <c r="AF62" s="68"/>
      <c r="AG62" s="68"/>
      <c r="AH62" s="68"/>
      <c r="AI62" s="68"/>
      <c r="AJ62" s="68"/>
      <c r="AK62" s="68"/>
      <c r="AL62" s="68"/>
      <c r="AM62" s="68">
        <v>1</v>
      </c>
      <c r="AN62" s="64">
        <v>1</v>
      </c>
      <c r="AO62" s="64">
        <v>1</v>
      </c>
      <c r="AP62" s="64">
        <v>1</v>
      </c>
      <c r="AQ62" s="64">
        <v>1</v>
      </c>
      <c r="AR62" s="64">
        <v>1</v>
      </c>
      <c r="AS62" s="64">
        <v>1</v>
      </c>
      <c r="AT62" s="64">
        <v>1</v>
      </c>
      <c r="AU62" s="64">
        <v>1</v>
      </c>
      <c r="AV62" s="68"/>
      <c r="AW62" s="68"/>
      <c r="AX62" s="68"/>
      <c r="AY62" s="68"/>
      <c r="AZ62" s="68"/>
      <c r="BA62" s="68"/>
      <c r="BB62" s="68"/>
      <c r="BC62" s="100">
        <v>4</v>
      </c>
    </row>
    <row r="63" spans="1:55" ht="15" customHeight="1" x14ac:dyDescent="0.35">
      <c r="A63" s="433"/>
      <c r="B63" s="90" t="s">
        <v>42</v>
      </c>
      <c r="C63" s="68"/>
      <c r="D63" s="68"/>
      <c r="E63" s="68"/>
      <c r="F63" s="68"/>
      <c r="G63" s="68"/>
      <c r="H63" s="71"/>
      <c r="I63" s="71"/>
      <c r="J63" s="71"/>
      <c r="K63" s="68">
        <v>1</v>
      </c>
      <c r="L63" s="68">
        <v>1</v>
      </c>
      <c r="M63" s="68">
        <v>1</v>
      </c>
      <c r="N63" s="68">
        <v>1</v>
      </c>
      <c r="O63" s="68">
        <v>1</v>
      </c>
      <c r="P63" s="68">
        <v>1</v>
      </c>
      <c r="Q63" s="68">
        <v>1</v>
      </c>
      <c r="R63" s="68">
        <v>1</v>
      </c>
      <c r="S63" s="68">
        <v>1</v>
      </c>
      <c r="T63" s="71"/>
      <c r="U63" s="71"/>
      <c r="V63" s="71"/>
      <c r="W63" s="71"/>
      <c r="X63" s="71"/>
      <c r="Y63" s="68"/>
      <c r="Z63" s="69"/>
      <c r="AA63" s="100">
        <v>4</v>
      </c>
      <c r="AB63" s="27"/>
      <c r="AC63" s="433"/>
      <c r="AD63" s="90" t="s">
        <v>42</v>
      </c>
      <c r="AE63" s="68"/>
      <c r="AF63" s="68"/>
      <c r="AG63" s="68"/>
      <c r="AH63" s="68"/>
      <c r="AI63" s="68"/>
      <c r="AJ63" s="71"/>
      <c r="AK63" s="71"/>
      <c r="AL63" s="71"/>
      <c r="AM63" s="68">
        <v>1</v>
      </c>
      <c r="AN63" s="68">
        <v>1</v>
      </c>
      <c r="AO63" s="68">
        <v>1</v>
      </c>
      <c r="AP63" s="68">
        <v>1</v>
      </c>
      <c r="AQ63" s="68">
        <v>1</v>
      </c>
      <c r="AR63" s="68">
        <v>1</v>
      </c>
      <c r="AS63" s="68">
        <v>1</v>
      </c>
      <c r="AT63" s="68">
        <v>1</v>
      </c>
      <c r="AU63" s="68">
        <v>1</v>
      </c>
      <c r="AV63" s="71"/>
      <c r="AW63" s="71"/>
      <c r="AX63" s="71"/>
      <c r="AY63" s="71"/>
      <c r="AZ63" s="71"/>
      <c r="BA63" s="68"/>
      <c r="BB63" s="69"/>
      <c r="BC63" s="100">
        <v>4</v>
      </c>
    </row>
    <row r="64" spans="1:55" ht="15" customHeight="1" x14ac:dyDescent="0.35">
      <c r="A64" s="433"/>
      <c r="B64" s="90" t="s">
        <v>282</v>
      </c>
      <c r="C64" s="71"/>
      <c r="D64" s="71"/>
      <c r="E64" s="71"/>
      <c r="F64" s="71"/>
      <c r="G64" s="71"/>
      <c r="H64" s="71"/>
      <c r="I64" s="71">
        <v>1</v>
      </c>
      <c r="J64" s="71">
        <v>1</v>
      </c>
      <c r="K64" s="68">
        <v>1</v>
      </c>
      <c r="L64" s="68">
        <v>1</v>
      </c>
      <c r="M64" s="68">
        <v>1</v>
      </c>
      <c r="N64" s="68">
        <v>1</v>
      </c>
      <c r="O64" s="68">
        <v>1</v>
      </c>
      <c r="P64" s="68">
        <v>1</v>
      </c>
      <c r="Q64" s="68">
        <v>1</v>
      </c>
      <c r="R64" s="68">
        <v>1</v>
      </c>
      <c r="S64" s="68">
        <v>1</v>
      </c>
      <c r="T64" s="71">
        <v>1</v>
      </c>
      <c r="U64" s="71">
        <v>1</v>
      </c>
      <c r="V64" s="71">
        <v>1</v>
      </c>
      <c r="W64" s="71">
        <v>1</v>
      </c>
      <c r="X64" s="71">
        <v>1</v>
      </c>
      <c r="Y64" s="71"/>
      <c r="Z64" s="79"/>
      <c r="AA64" s="100">
        <v>1</v>
      </c>
      <c r="AB64" s="27"/>
      <c r="AC64" s="433"/>
      <c r="AD64" s="90" t="s">
        <v>282</v>
      </c>
      <c r="AE64" s="71"/>
      <c r="AF64" s="71"/>
      <c r="AG64" s="71"/>
      <c r="AH64" s="71"/>
      <c r="AI64" s="71"/>
      <c r="AJ64" s="71"/>
      <c r="AK64" s="71">
        <v>1</v>
      </c>
      <c r="AL64" s="71">
        <v>1</v>
      </c>
      <c r="AM64" s="68">
        <v>1</v>
      </c>
      <c r="AN64" s="68">
        <v>1</v>
      </c>
      <c r="AO64" s="68">
        <v>1</v>
      </c>
      <c r="AP64" s="68">
        <v>1</v>
      </c>
      <c r="AQ64" s="68">
        <v>1</v>
      </c>
      <c r="AR64" s="68">
        <v>1</v>
      </c>
      <c r="AS64" s="68">
        <v>1</v>
      </c>
      <c r="AT64" s="68">
        <v>1</v>
      </c>
      <c r="AU64" s="68">
        <v>1</v>
      </c>
      <c r="AV64" s="71">
        <v>1</v>
      </c>
      <c r="AW64" s="71">
        <v>1</v>
      </c>
      <c r="AX64" s="71">
        <v>1</v>
      </c>
      <c r="AY64" s="71">
        <v>1</v>
      </c>
      <c r="AZ64" s="71">
        <v>1</v>
      </c>
      <c r="BA64" s="71"/>
      <c r="BB64" s="79"/>
      <c r="BC64" s="100">
        <v>1</v>
      </c>
    </row>
    <row r="65" spans="1:55" s="17" customFormat="1" ht="15" customHeight="1" x14ac:dyDescent="0.35">
      <c r="A65" s="433"/>
      <c r="B65" s="90" t="s">
        <v>696</v>
      </c>
      <c r="C65" s="77"/>
      <c r="D65" s="77"/>
      <c r="E65" s="77"/>
      <c r="F65" s="77"/>
      <c r="G65" s="77"/>
      <c r="H65" s="77"/>
      <c r="I65" s="77"/>
      <c r="J65" s="77"/>
      <c r="K65" s="77">
        <v>1</v>
      </c>
      <c r="L65" s="77">
        <v>1</v>
      </c>
      <c r="M65" s="77">
        <v>1</v>
      </c>
      <c r="N65" s="77">
        <v>1</v>
      </c>
      <c r="O65" s="77">
        <v>1</v>
      </c>
      <c r="P65" s="77">
        <v>1</v>
      </c>
      <c r="Q65" s="77">
        <v>1</v>
      </c>
      <c r="R65" s="77">
        <v>1</v>
      </c>
      <c r="S65" s="77">
        <v>1</v>
      </c>
      <c r="T65" s="77"/>
      <c r="U65" s="77"/>
      <c r="V65" s="77"/>
      <c r="W65" s="77"/>
      <c r="X65" s="77"/>
      <c r="Y65" s="77"/>
      <c r="Z65" s="78"/>
      <c r="AA65" s="100">
        <v>2</v>
      </c>
      <c r="AB65" s="27"/>
      <c r="AC65" s="433"/>
      <c r="AD65" s="90" t="s">
        <v>696</v>
      </c>
      <c r="AE65" s="77"/>
      <c r="AF65" s="77"/>
      <c r="AG65" s="77"/>
      <c r="AH65" s="77"/>
      <c r="AI65" s="77"/>
      <c r="AJ65" s="77"/>
      <c r="AK65" s="77"/>
      <c r="AL65" s="77"/>
      <c r="AM65" s="77">
        <v>1</v>
      </c>
      <c r="AN65" s="77">
        <v>1</v>
      </c>
      <c r="AO65" s="77">
        <v>1</v>
      </c>
      <c r="AP65" s="77">
        <v>1</v>
      </c>
      <c r="AQ65" s="77">
        <v>1</v>
      </c>
      <c r="AR65" s="77">
        <v>1</v>
      </c>
      <c r="AS65" s="77">
        <v>1</v>
      </c>
      <c r="AT65" s="77">
        <v>1</v>
      </c>
      <c r="AU65" s="77">
        <v>1</v>
      </c>
      <c r="AV65" s="77"/>
      <c r="AW65" s="77"/>
      <c r="AX65" s="77"/>
      <c r="AY65" s="77"/>
      <c r="AZ65" s="77"/>
      <c r="BA65" s="77"/>
      <c r="BB65" s="78"/>
      <c r="BC65" s="100">
        <v>2</v>
      </c>
    </row>
    <row r="66" spans="1:55" ht="15" customHeight="1" x14ac:dyDescent="0.35">
      <c r="A66" s="433"/>
      <c r="B66" s="90" t="s">
        <v>70</v>
      </c>
      <c r="C66" s="68"/>
      <c r="D66" s="68"/>
      <c r="E66" s="68"/>
      <c r="F66" s="68"/>
      <c r="G66" s="68"/>
      <c r="H66" s="68"/>
      <c r="I66" s="68">
        <v>1</v>
      </c>
      <c r="J66" s="68">
        <v>1</v>
      </c>
      <c r="K66" s="64">
        <v>1</v>
      </c>
      <c r="L66" s="64">
        <v>1</v>
      </c>
      <c r="M66" s="64">
        <v>1</v>
      </c>
      <c r="N66" s="64">
        <v>1</v>
      </c>
      <c r="O66" s="64">
        <v>1</v>
      </c>
      <c r="P66" s="64">
        <v>1</v>
      </c>
      <c r="Q66" s="64">
        <v>1</v>
      </c>
      <c r="R66" s="64">
        <v>1</v>
      </c>
      <c r="S66" s="64">
        <v>1</v>
      </c>
      <c r="T66" s="68">
        <v>1</v>
      </c>
      <c r="U66" s="68">
        <v>1</v>
      </c>
      <c r="V66" s="68">
        <v>1</v>
      </c>
      <c r="W66" s="68"/>
      <c r="X66" s="68"/>
      <c r="Y66" s="68"/>
      <c r="Z66" s="69"/>
      <c r="AA66" s="100">
        <v>2</v>
      </c>
      <c r="AB66" s="27"/>
      <c r="AC66" s="433"/>
      <c r="AD66" s="90" t="s">
        <v>70</v>
      </c>
      <c r="AE66" s="68"/>
      <c r="AF66" s="68"/>
      <c r="AG66" s="68"/>
      <c r="AH66" s="68"/>
      <c r="AI66" s="68"/>
      <c r="AJ66" s="68"/>
      <c r="AK66" s="68">
        <v>1</v>
      </c>
      <c r="AL66" s="68">
        <v>1</v>
      </c>
      <c r="AM66" s="68">
        <v>1</v>
      </c>
      <c r="AN66" s="68">
        <v>1</v>
      </c>
      <c r="AO66" s="68">
        <v>1</v>
      </c>
      <c r="AP66" s="68">
        <v>1</v>
      </c>
      <c r="AQ66" s="68">
        <v>1</v>
      </c>
      <c r="AR66" s="68">
        <v>1</v>
      </c>
      <c r="AS66" s="68">
        <v>1</v>
      </c>
      <c r="AT66" s="68">
        <v>1</v>
      </c>
      <c r="AU66" s="68">
        <v>1</v>
      </c>
      <c r="AV66" s="68">
        <v>1</v>
      </c>
      <c r="AW66" s="68">
        <v>1</v>
      </c>
      <c r="AX66" s="68">
        <v>1</v>
      </c>
      <c r="AY66" s="68"/>
      <c r="AZ66" s="68"/>
      <c r="BA66" s="68"/>
      <c r="BB66" s="69"/>
      <c r="BC66" s="100">
        <v>2</v>
      </c>
    </row>
    <row r="67" spans="1:55" ht="15" customHeight="1" x14ac:dyDescent="0.35">
      <c r="A67" s="433"/>
      <c r="B67" s="90" t="s">
        <v>181</v>
      </c>
      <c r="C67" s="77">
        <v>1</v>
      </c>
      <c r="D67" s="77">
        <v>1</v>
      </c>
      <c r="E67" s="77">
        <v>1</v>
      </c>
      <c r="F67" s="77">
        <v>1</v>
      </c>
      <c r="G67" s="77">
        <v>1</v>
      </c>
      <c r="H67" s="77">
        <v>1</v>
      </c>
      <c r="I67" s="77">
        <v>1</v>
      </c>
      <c r="J67" s="77">
        <v>1</v>
      </c>
      <c r="K67" s="77">
        <v>1</v>
      </c>
      <c r="L67" s="77">
        <v>1</v>
      </c>
      <c r="M67" s="77">
        <v>1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8">
        <v>1</v>
      </c>
      <c r="AA67" s="100" t="s">
        <v>182</v>
      </c>
      <c r="AB67" s="27"/>
      <c r="AC67" s="433"/>
      <c r="AD67" s="90" t="s">
        <v>181</v>
      </c>
      <c r="AE67" s="68"/>
      <c r="AF67" s="68"/>
      <c r="AG67" s="68"/>
      <c r="AH67" s="68"/>
      <c r="AI67" s="68"/>
      <c r="AJ67" s="68"/>
      <c r="AK67" s="68">
        <v>1</v>
      </c>
      <c r="AL67" s="68">
        <v>1</v>
      </c>
      <c r="AM67" s="64">
        <v>1</v>
      </c>
      <c r="AN67" s="64">
        <v>1</v>
      </c>
      <c r="AO67" s="64">
        <v>1</v>
      </c>
      <c r="AP67" s="64">
        <v>1</v>
      </c>
      <c r="AQ67" s="64">
        <v>1</v>
      </c>
      <c r="AR67" s="64">
        <v>1</v>
      </c>
      <c r="AS67" s="64">
        <v>1</v>
      </c>
      <c r="AT67" s="64">
        <v>1</v>
      </c>
      <c r="AU67" s="64">
        <v>1</v>
      </c>
      <c r="AV67" s="68">
        <v>1</v>
      </c>
      <c r="AW67" s="68">
        <v>1</v>
      </c>
      <c r="AX67" s="68">
        <v>1</v>
      </c>
      <c r="AY67" s="68">
        <v>1</v>
      </c>
      <c r="AZ67" s="68">
        <v>1</v>
      </c>
      <c r="BA67" s="68"/>
      <c r="BB67" s="69"/>
      <c r="BC67" s="100" t="s">
        <v>182</v>
      </c>
    </row>
    <row r="68" spans="1:55" ht="15" customHeight="1" x14ac:dyDescent="0.35">
      <c r="A68" s="433"/>
      <c r="B68" s="90" t="s">
        <v>262</v>
      </c>
      <c r="C68" s="77"/>
      <c r="D68" s="77"/>
      <c r="E68" s="77"/>
      <c r="F68" s="77"/>
      <c r="G68" s="77"/>
      <c r="H68" s="77"/>
      <c r="I68" s="77">
        <v>1</v>
      </c>
      <c r="J68" s="77">
        <v>1</v>
      </c>
      <c r="K68" s="77">
        <v>1</v>
      </c>
      <c r="L68" s="77">
        <v>1</v>
      </c>
      <c r="M68" s="77">
        <v>1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/>
      <c r="Z68" s="77"/>
      <c r="AA68" s="100" t="s">
        <v>263</v>
      </c>
      <c r="AB68" s="27"/>
      <c r="AC68" s="433"/>
      <c r="AD68" s="90" t="s">
        <v>262</v>
      </c>
      <c r="AE68" s="77"/>
      <c r="AF68" s="77"/>
      <c r="AG68" s="77"/>
      <c r="AH68" s="77"/>
      <c r="AI68" s="77"/>
      <c r="AJ68" s="77"/>
      <c r="AK68" s="77">
        <v>1</v>
      </c>
      <c r="AL68" s="77">
        <v>1</v>
      </c>
      <c r="AM68" s="77">
        <v>1</v>
      </c>
      <c r="AN68" s="77">
        <v>1</v>
      </c>
      <c r="AO68" s="77">
        <v>1</v>
      </c>
      <c r="AP68" s="77">
        <v>1</v>
      </c>
      <c r="AQ68" s="77">
        <v>1</v>
      </c>
      <c r="AR68" s="77">
        <v>1</v>
      </c>
      <c r="AS68" s="77">
        <v>1</v>
      </c>
      <c r="AT68" s="77">
        <v>1</v>
      </c>
      <c r="AU68" s="77">
        <v>1</v>
      </c>
      <c r="AV68" s="77">
        <v>1</v>
      </c>
      <c r="AW68" s="77">
        <v>1</v>
      </c>
      <c r="AX68" s="77">
        <v>1</v>
      </c>
      <c r="AY68" s="77">
        <v>1</v>
      </c>
      <c r="AZ68" s="77">
        <v>1</v>
      </c>
      <c r="BA68" s="77"/>
      <c r="BB68" s="77"/>
      <c r="BC68" s="100" t="s">
        <v>263</v>
      </c>
    </row>
    <row r="69" spans="1:55" ht="15" customHeight="1" x14ac:dyDescent="0.35">
      <c r="A69" s="433"/>
      <c r="B69" s="90" t="s">
        <v>44</v>
      </c>
      <c r="C69" s="124"/>
      <c r="D69" s="68"/>
      <c r="E69" s="68"/>
      <c r="F69" s="68"/>
      <c r="G69" s="68"/>
      <c r="H69" s="68"/>
      <c r="I69" s="68">
        <v>1</v>
      </c>
      <c r="J69" s="68">
        <v>1</v>
      </c>
      <c r="K69" s="64">
        <v>1</v>
      </c>
      <c r="L69" s="64">
        <v>1</v>
      </c>
      <c r="M69" s="64">
        <v>1</v>
      </c>
      <c r="N69" s="64">
        <v>1</v>
      </c>
      <c r="O69" s="64">
        <v>1</v>
      </c>
      <c r="P69" s="64">
        <v>1</v>
      </c>
      <c r="Q69" s="64">
        <v>1</v>
      </c>
      <c r="R69" s="64">
        <v>1</v>
      </c>
      <c r="S69" s="64">
        <v>1</v>
      </c>
      <c r="T69" s="68">
        <v>1</v>
      </c>
      <c r="U69" s="68">
        <v>1</v>
      </c>
      <c r="V69" s="68">
        <v>1</v>
      </c>
      <c r="W69" s="68">
        <v>1</v>
      </c>
      <c r="X69" s="68">
        <v>1</v>
      </c>
      <c r="Y69" s="68"/>
      <c r="Z69" s="69"/>
      <c r="AA69" s="100"/>
      <c r="AB69" s="27"/>
      <c r="AC69" s="433"/>
      <c r="AD69" s="90" t="s">
        <v>44</v>
      </c>
      <c r="AE69" s="68"/>
      <c r="AF69" s="68"/>
      <c r="AG69" s="68"/>
      <c r="AH69" s="68"/>
      <c r="AI69" s="68"/>
      <c r="AJ69" s="68"/>
      <c r="AK69" s="68">
        <v>1</v>
      </c>
      <c r="AL69" s="68">
        <v>1</v>
      </c>
      <c r="AM69" s="64">
        <v>1</v>
      </c>
      <c r="AN69" s="64">
        <v>1</v>
      </c>
      <c r="AO69" s="64">
        <v>1</v>
      </c>
      <c r="AP69" s="64">
        <v>1</v>
      </c>
      <c r="AQ69" s="64">
        <v>1</v>
      </c>
      <c r="AR69" s="64">
        <v>1</v>
      </c>
      <c r="AS69" s="64">
        <v>1</v>
      </c>
      <c r="AT69" s="64">
        <v>1</v>
      </c>
      <c r="AU69" s="64">
        <v>1</v>
      </c>
      <c r="AV69" s="68">
        <v>1</v>
      </c>
      <c r="AW69" s="68">
        <v>1</v>
      </c>
      <c r="AX69" s="68">
        <v>1</v>
      </c>
      <c r="AY69" s="68">
        <v>1</v>
      </c>
      <c r="AZ69" s="68">
        <v>1</v>
      </c>
      <c r="BA69" s="68"/>
      <c r="BB69" s="68"/>
      <c r="BC69" s="100"/>
    </row>
    <row r="70" spans="1:55" ht="15" customHeight="1" x14ac:dyDescent="0.35">
      <c r="A70" s="433"/>
      <c r="B70" s="90" t="s">
        <v>45</v>
      </c>
      <c r="C70" s="124"/>
      <c r="D70" s="68"/>
      <c r="E70" s="68"/>
      <c r="F70" s="68"/>
      <c r="G70" s="68"/>
      <c r="H70" s="68"/>
      <c r="I70" s="64"/>
      <c r="J70" s="64"/>
      <c r="K70" s="64">
        <v>1</v>
      </c>
      <c r="L70" s="64">
        <v>1</v>
      </c>
      <c r="M70" s="64">
        <v>1</v>
      </c>
      <c r="N70" s="64">
        <v>1</v>
      </c>
      <c r="O70" s="64">
        <v>1</v>
      </c>
      <c r="P70" s="64">
        <v>1</v>
      </c>
      <c r="Q70" s="64">
        <v>1</v>
      </c>
      <c r="R70" s="64">
        <v>1</v>
      </c>
      <c r="S70" s="64">
        <v>1</v>
      </c>
      <c r="T70" s="64"/>
      <c r="U70" s="64"/>
      <c r="V70" s="64"/>
      <c r="W70" s="64"/>
      <c r="X70" s="64"/>
      <c r="Y70" s="68"/>
      <c r="Z70" s="69"/>
      <c r="AA70" s="100">
        <v>4</v>
      </c>
      <c r="AB70" s="27"/>
      <c r="AC70" s="433"/>
      <c r="AD70" s="90" t="s">
        <v>45</v>
      </c>
      <c r="AE70" s="68"/>
      <c r="AF70" s="68"/>
      <c r="AG70" s="68"/>
      <c r="AH70" s="68"/>
      <c r="AI70" s="68"/>
      <c r="AJ70" s="68"/>
      <c r="AK70" s="68"/>
      <c r="AL70" s="68"/>
      <c r="AM70" s="68">
        <v>1</v>
      </c>
      <c r="AN70" s="68">
        <v>1</v>
      </c>
      <c r="AO70" s="68">
        <v>1</v>
      </c>
      <c r="AP70" s="68">
        <v>1</v>
      </c>
      <c r="AQ70" s="68">
        <v>1</v>
      </c>
      <c r="AR70" s="68">
        <v>1</v>
      </c>
      <c r="AS70" s="68">
        <v>1</v>
      </c>
      <c r="AT70" s="68">
        <v>1</v>
      </c>
      <c r="AU70" s="68">
        <v>1</v>
      </c>
      <c r="AV70" s="68"/>
      <c r="AW70" s="68"/>
      <c r="AX70" s="68"/>
      <c r="AY70" s="68"/>
      <c r="AZ70" s="68"/>
      <c r="BA70" s="68"/>
      <c r="BB70" s="69"/>
      <c r="BC70" s="100">
        <v>4</v>
      </c>
    </row>
    <row r="71" spans="1:55" ht="15" customHeight="1" x14ac:dyDescent="0.35">
      <c r="A71" s="433"/>
      <c r="B71" s="90" t="s">
        <v>175</v>
      </c>
      <c r="C71" s="124"/>
      <c r="D71" s="68"/>
      <c r="E71" s="68"/>
      <c r="F71" s="68"/>
      <c r="G71" s="68"/>
      <c r="H71" s="68"/>
      <c r="I71" s="64">
        <v>1</v>
      </c>
      <c r="J71" s="64">
        <v>1</v>
      </c>
      <c r="K71" s="64">
        <v>1</v>
      </c>
      <c r="L71" s="64">
        <v>1</v>
      </c>
      <c r="M71" s="64">
        <v>1</v>
      </c>
      <c r="N71" s="64">
        <v>1</v>
      </c>
      <c r="O71" s="64">
        <v>1</v>
      </c>
      <c r="P71" s="64">
        <v>1</v>
      </c>
      <c r="Q71" s="64">
        <v>1</v>
      </c>
      <c r="R71" s="64">
        <v>1</v>
      </c>
      <c r="S71" s="64">
        <v>1</v>
      </c>
      <c r="T71" s="68">
        <v>1</v>
      </c>
      <c r="U71" s="68">
        <v>1</v>
      </c>
      <c r="V71" s="68">
        <v>1</v>
      </c>
      <c r="W71" s="68">
        <v>1</v>
      </c>
      <c r="X71" s="68">
        <v>1</v>
      </c>
      <c r="Y71" s="68"/>
      <c r="Z71" s="69"/>
      <c r="AA71" s="100" t="s">
        <v>243</v>
      </c>
      <c r="AB71" s="27"/>
      <c r="AC71" s="433"/>
      <c r="AD71" s="90" t="s">
        <v>175</v>
      </c>
      <c r="AE71" s="124"/>
      <c r="AF71" s="68"/>
      <c r="AG71" s="68"/>
      <c r="AH71" s="68"/>
      <c r="AI71" s="68"/>
      <c r="AJ71" s="68"/>
      <c r="AK71" s="68">
        <v>1</v>
      </c>
      <c r="AL71" s="68">
        <v>1</v>
      </c>
      <c r="AM71" s="64">
        <v>1</v>
      </c>
      <c r="AN71" s="64">
        <v>1</v>
      </c>
      <c r="AO71" s="64">
        <v>1</v>
      </c>
      <c r="AP71" s="64">
        <v>1</v>
      </c>
      <c r="AQ71" s="64">
        <v>1</v>
      </c>
      <c r="AR71" s="64">
        <v>1</v>
      </c>
      <c r="AS71" s="64">
        <v>1</v>
      </c>
      <c r="AT71" s="64">
        <v>1</v>
      </c>
      <c r="AU71" s="64">
        <v>1</v>
      </c>
      <c r="AV71" s="68">
        <v>1</v>
      </c>
      <c r="AW71" s="68">
        <v>1</v>
      </c>
      <c r="AX71" s="68">
        <v>1</v>
      </c>
      <c r="AY71" s="68">
        <v>1</v>
      </c>
      <c r="AZ71" s="68">
        <v>1</v>
      </c>
      <c r="BA71" s="68"/>
      <c r="BB71" s="69"/>
      <c r="BC71" s="100" t="s">
        <v>243</v>
      </c>
    </row>
    <row r="72" spans="1:55" s="17" customFormat="1" ht="15" customHeight="1" x14ac:dyDescent="0.35">
      <c r="A72" s="433"/>
      <c r="B72" s="90" t="s">
        <v>174</v>
      </c>
      <c r="C72" s="124"/>
      <c r="D72" s="68"/>
      <c r="E72" s="68"/>
      <c r="F72" s="68"/>
      <c r="G72" s="68"/>
      <c r="H72" s="68"/>
      <c r="I72" s="68">
        <v>1</v>
      </c>
      <c r="J72" s="68">
        <v>1</v>
      </c>
      <c r="K72" s="68">
        <v>1</v>
      </c>
      <c r="L72" s="68">
        <v>1</v>
      </c>
      <c r="M72" s="68">
        <v>1</v>
      </c>
      <c r="N72" s="68">
        <v>1</v>
      </c>
      <c r="O72" s="68">
        <v>1</v>
      </c>
      <c r="P72" s="68">
        <v>1</v>
      </c>
      <c r="Q72" s="68">
        <v>1</v>
      </c>
      <c r="R72" s="68">
        <v>1</v>
      </c>
      <c r="S72" s="68">
        <v>1</v>
      </c>
      <c r="T72" s="68">
        <v>1</v>
      </c>
      <c r="U72" s="68">
        <v>1</v>
      </c>
      <c r="V72" s="68">
        <v>1</v>
      </c>
      <c r="W72" s="68">
        <v>1</v>
      </c>
      <c r="X72" s="68">
        <v>1</v>
      </c>
      <c r="Y72" s="68"/>
      <c r="Z72" s="69"/>
      <c r="AA72" s="100" t="s">
        <v>243</v>
      </c>
      <c r="AB72" s="27"/>
      <c r="AC72" s="433"/>
      <c r="AD72" s="90" t="s">
        <v>174</v>
      </c>
      <c r="AE72" s="124"/>
      <c r="AF72" s="68"/>
      <c r="AG72" s="68"/>
      <c r="AH72" s="68"/>
      <c r="AI72" s="68"/>
      <c r="AJ72" s="68"/>
      <c r="AK72" s="64">
        <v>1</v>
      </c>
      <c r="AL72" s="64">
        <v>1</v>
      </c>
      <c r="AM72" s="64">
        <v>1</v>
      </c>
      <c r="AN72" s="64">
        <v>1</v>
      </c>
      <c r="AO72" s="64">
        <v>1</v>
      </c>
      <c r="AP72" s="64">
        <v>1</v>
      </c>
      <c r="AQ72" s="64">
        <v>1</v>
      </c>
      <c r="AR72" s="64">
        <v>1</v>
      </c>
      <c r="AS72" s="64">
        <v>1</v>
      </c>
      <c r="AT72" s="64">
        <v>1</v>
      </c>
      <c r="AU72" s="64">
        <v>1</v>
      </c>
      <c r="AV72" s="64">
        <v>1</v>
      </c>
      <c r="AW72" s="64">
        <v>1</v>
      </c>
      <c r="AX72" s="64">
        <v>1</v>
      </c>
      <c r="AY72" s="64">
        <v>1</v>
      </c>
      <c r="AZ72" s="64">
        <v>1</v>
      </c>
      <c r="BA72" s="68"/>
      <c r="BB72" s="69"/>
      <c r="BC72" s="100" t="s">
        <v>243</v>
      </c>
    </row>
    <row r="73" spans="1:55" ht="15" customHeight="1" thickBot="1" x14ac:dyDescent="0.4">
      <c r="A73" s="433"/>
      <c r="B73" s="107" t="s">
        <v>67</v>
      </c>
      <c r="C73" s="72"/>
      <c r="D73" s="72"/>
      <c r="E73" s="72"/>
      <c r="F73" s="72"/>
      <c r="G73" s="72"/>
      <c r="H73" s="72"/>
      <c r="I73" s="72"/>
      <c r="J73" s="72"/>
      <c r="K73" s="72">
        <v>1</v>
      </c>
      <c r="L73" s="72">
        <v>1</v>
      </c>
      <c r="M73" s="72">
        <v>1</v>
      </c>
      <c r="N73" s="72">
        <v>1</v>
      </c>
      <c r="O73" s="72">
        <v>1</v>
      </c>
      <c r="P73" s="72">
        <v>1</v>
      </c>
      <c r="Q73" s="72">
        <v>1</v>
      </c>
      <c r="R73" s="72">
        <v>1</v>
      </c>
      <c r="S73" s="72">
        <v>1</v>
      </c>
      <c r="T73" s="72">
        <v>1</v>
      </c>
      <c r="U73" s="72"/>
      <c r="V73" s="72"/>
      <c r="W73" s="72"/>
      <c r="X73" s="72"/>
      <c r="Y73" s="72"/>
      <c r="Z73" s="73"/>
      <c r="AA73" s="101">
        <v>4</v>
      </c>
      <c r="AB73" s="27"/>
      <c r="AC73" s="433"/>
      <c r="AD73" s="107" t="s">
        <v>67</v>
      </c>
      <c r="AE73" s="180"/>
      <c r="AF73" s="72"/>
      <c r="AG73" s="72"/>
      <c r="AH73" s="72"/>
      <c r="AI73" s="72"/>
      <c r="AJ73" s="72"/>
      <c r="AK73" s="72"/>
      <c r="AL73" s="72"/>
      <c r="AM73" s="72">
        <v>1</v>
      </c>
      <c r="AN73" s="72">
        <v>1</v>
      </c>
      <c r="AO73" s="72">
        <v>1</v>
      </c>
      <c r="AP73" s="72">
        <v>1</v>
      </c>
      <c r="AQ73" s="72">
        <v>1</v>
      </c>
      <c r="AR73" s="72">
        <v>1</v>
      </c>
      <c r="AS73" s="72">
        <v>1</v>
      </c>
      <c r="AT73" s="72">
        <v>1</v>
      </c>
      <c r="AU73" s="72">
        <v>1</v>
      </c>
      <c r="AV73" s="72">
        <v>1</v>
      </c>
      <c r="AW73" s="72"/>
      <c r="AX73" s="72"/>
      <c r="AY73" s="72"/>
      <c r="AZ73" s="72"/>
      <c r="BA73" s="72"/>
      <c r="BB73" s="73"/>
      <c r="BC73" s="101">
        <v>4</v>
      </c>
    </row>
    <row r="74" spans="1:55" ht="15" customHeight="1" x14ac:dyDescent="0.35">
      <c r="A74" s="433"/>
      <c r="B74" s="90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8"/>
      <c r="AA74" s="100"/>
      <c r="AB74" s="27"/>
      <c r="AC74" s="433"/>
      <c r="AD74" s="90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8"/>
      <c r="BC74" s="100"/>
    </row>
    <row r="75" spans="1:55" ht="15" customHeight="1" x14ac:dyDescent="0.35">
      <c r="A75" s="433"/>
      <c r="B75" s="90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  <c r="AA75" s="100"/>
      <c r="AB75" s="27"/>
      <c r="AC75" s="433"/>
      <c r="AD75" s="90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8"/>
      <c r="BC75" s="100"/>
    </row>
    <row r="76" spans="1:55" ht="15" customHeight="1" x14ac:dyDescent="0.35">
      <c r="A76" s="433"/>
      <c r="B76" s="90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8"/>
      <c r="AA76" s="100"/>
      <c r="AB76" s="27"/>
      <c r="AC76" s="433"/>
      <c r="AD76" s="90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8"/>
      <c r="BC76" s="100"/>
    </row>
    <row r="77" spans="1:55" ht="15" customHeight="1" x14ac:dyDescent="0.35">
      <c r="A77" s="433"/>
      <c r="B77" s="90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8"/>
      <c r="AA77" s="100"/>
      <c r="AB77" s="27"/>
      <c r="AC77" s="433"/>
      <c r="AD77" s="90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8"/>
      <c r="BC77" s="100"/>
    </row>
    <row r="78" spans="1:55" ht="15" customHeight="1" x14ac:dyDescent="0.35">
      <c r="A78" s="433"/>
      <c r="B78" s="90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8"/>
      <c r="AA78" s="100"/>
      <c r="AB78" s="27"/>
      <c r="AC78" s="433"/>
      <c r="AD78" s="90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8"/>
      <c r="BC78" s="100"/>
    </row>
    <row r="79" spans="1:55" ht="15" customHeight="1" thickBot="1" x14ac:dyDescent="0.4">
      <c r="A79" s="434"/>
      <c r="B79" s="90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8"/>
      <c r="AA79" s="100"/>
      <c r="AB79" s="27"/>
      <c r="AC79" s="434"/>
      <c r="AD79" s="90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8"/>
      <c r="BC79" s="100"/>
    </row>
    <row r="80" spans="1:55" ht="15" customHeight="1" thickBot="1" x14ac:dyDescent="0.4">
      <c r="AD80" s="90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8"/>
      <c r="BC80" s="100"/>
    </row>
    <row r="81" spans="1:165" ht="15" customHeight="1" x14ac:dyDescent="0.35">
      <c r="A81" s="441" t="s">
        <v>72</v>
      </c>
      <c r="B81" s="87" t="s">
        <v>381</v>
      </c>
      <c r="C81" s="77">
        <v>1</v>
      </c>
      <c r="D81" s="77">
        <v>1</v>
      </c>
      <c r="E81" s="77">
        <v>1</v>
      </c>
      <c r="F81" s="77">
        <v>1</v>
      </c>
      <c r="G81" s="77">
        <v>1</v>
      </c>
      <c r="H81" s="77">
        <v>1</v>
      </c>
      <c r="I81" s="77">
        <v>1</v>
      </c>
      <c r="J81" s="77">
        <v>1</v>
      </c>
      <c r="K81" s="77">
        <v>1</v>
      </c>
      <c r="L81" s="77">
        <v>1</v>
      </c>
      <c r="M81" s="77">
        <v>1</v>
      </c>
      <c r="N81" s="77">
        <v>1</v>
      </c>
      <c r="O81" s="77">
        <v>1</v>
      </c>
      <c r="P81" s="77">
        <v>1</v>
      </c>
      <c r="Q81" s="77">
        <v>1</v>
      </c>
      <c r="R81" s="77">
        <v>1</v>
      </c>
      <c r="S81" s="77">
        <v>1</v>
      </c>
      <c r="T81" s="77">
        <v>1</v>
      </c>
      <c r="U81" s="77">
        <v>1</v>
      </c>
      <c r="V81" s="77">
        <v>1</v>
      </c>
      <c r="W81" s="77">
        <v>1</v>
      </c>
      <c r="X81" s="77">
        <v>1</v>
      </c>
      <c r="Y81" s="77">
        <v>1</v>
      </c>
      <c r="Z81" s="78">
        <v>1</v>
      </c>
      <c r="AA81" s="100">
        <v>1</v>
      </c>
      <c r="AB81" s="17"/>
      <c r="AC81" s="432" t="s">
        <v>82</v>
      </c>
    </row>
    <row r="82" spans="1:165" ht="15" customHeight="1" x14ac:dyDescent="0.35">
      <c r="A82" s="442"/>
      <c r="B82" s="87" t="s">
        <v>218</v>
      </c>
      <c r="C82" s="71"/>
      <c r="D82" s="71"/>
      <c r="E82" s="71"/>
      <c r="F82" s="71"/>
      <c r="G82" s="71"/>
      <c r="H82" s="71"/>
      <c r="I82" s="77">
        <v>1</v>
      </c>
      <c r="J82" s="77">
        <v>1</v>
      </c>
      <c r="K82" s="77">
        <v>1</v>
      </c>
      <c r="L82" s="77">
        <v>1</v>
      </c>
      <c r="M82" s="77">
        <v>1</v>
      </c>
      <c r="N82" s="77">
        <v>1</v>
      </c>
      <c r="O82" s="77">
        <v>1</v>
      </c>
      <c r="P82" s="77">
        <v>1</v>
      </c>
      <c r="Q82" s="77">
        <v>1</v>
      </c>
      <c r="R82" s="77">
        <v>1</v>
      </c>
      <c r="S82" s="77">
        <v>1</v>
      </c>
      <c r="T82" s="77">
        <v>1</v>
      </c>
      <c r="U82" s="77">
        <v>1</v>
      </c>
      <c r="V82" s="77">
        <v>1</v>
      </c>
      <c r="W82" s="77">
        <v>1</v>
      </c>
      <c r="X82" s="77">
        <v>1</v>
      </c>
      <c r="Y82" s="71"/>
      <c r="Z82" s="79"/>
      <c r="AA82" s="100">
        <v>2</v>
      </c>
      <c r="AB82" s="17"/>
      <c r="AC82" s="433"/>
      <c r="AD82" s="88" t="s">
        <v>154</v>
      </c>
      <c r="AE82" s="64"/>
      <c r="AF82" s="64"/>
      <c r="AG82" s="64"/>
      <c r="AH82" s="64"/>
      <c r="AI82" s="64"/>
      <c r="AJ82" s="64"/>
      <c r="AK82" s="64"/>
      <c r="AL82" s="64"/>
      <c r="AM82" s="64"/>
      <c r="AN82" s="64">
        <v>1</v>
      </c>
      <c r="AO82" s="64">
        <v>1</v>
      </c>
      <c r="AP82" s="64">
        <v>1</v>
      </c>
      <c r="AQ82" s="64">
        <v>1</v>
      </c>
      <c r="AR82" s="64">
        <v>1</v>
      </c>
      <c r="AS82" s="64">
        <v>1</v>
      </c>
      <c r="AT82" s="64">
        <v>1</v>
      </c>
      <c r="AU82" s="64">
        <v>1</v>
      </c>
      <c r="AV82" s="64"/>
      <c r="AW82" s="64"/>
      <c r="AX82" s="64"/>
      <c r="AY82" s="64"/>
      <c r="AZ82" s="64"/>
      <c r="BA82" s="64"/>
      <c r="BB82" s="66"/>
      <c r="BC82" s="100" t="s">
        <v>243</v>
      </c>
    </row>
    <row r="83" spans="1:165" s="201" customFormat="1" ht="15" customHeight="1" x14ac:dyDescent="0.35">
      <c r="A83" s="442"/>
      <c r="B83" s="89" t="s">
        <v>391</v>
      </c>
      <c r="C83" s="152"/>
      <c r="D83" s="71"/>
      <c r="E83" s="71"/>
      <c r="F83" s="71"/>
      <c r="G83" s="71"/>
      <c r="H83" s="71"/>
      <c r="I83" s="71">
        <v>1</v>
      </c>
      <c r="J83" s="71">
        <v>1</v>
      </c>
      <c r="K83" s="71">
        <v>1</v>
      </c>
      <c r="L83" s="71">
        <v>1</v>
      </c>
      <c r="M83" s="71">
        <v>1</v>
      </c>
      <c r="N83" s="71">
        <v>1</v>
      </c>
      <c r="O83" s="71">
        <v>1</v>
      </c>
      <c r="P83" s="71">
        <v>1</v>
      </c>
      <c r="Q83" s="71">
        <v>1</v>
      </c>
      <c r="R83" s="71">
        <v>1</v>
      </c>
      <c r="S83" s="71">
        <v>1</v>
      </c>
      <c r="T83" s="71">
        <v>1</v>
      </c>
      <c r="U83" s="71">
        <v>1</v>
      </c>
      <c r="V83" s="71">
        <v>1</v>
      </c>
      <c r="W83" s="71">
        <v>1</v>
      </c>
      <c r="X83" s="71">
        <v>1</v>
      </c>
      <c r="Y83" s="71"/>
      <c r="Z83" s="71"/>
      <c r="AA83" s="100" t="s">
        <v>392</v>
      </c>
      <c r="AB83" s="17"/>
      <c r="AC83" s="433"/>
      <c r="AD83" s="87" t="s">
        <v>218</v>
      </c>
      <c r="AE83" s="77"/>
      <c r="AF83" s="77"/>
      <c r="AG83" s="77"/>
      <c r="AH83" s="77"/>
      <c r="AI83" s="77"/>
      <c r="AJ83" s="77"/>
      <c r="AK83" s="77">
        <v>1</v>
      </c>
      <c r="AL83" s="77">
        <v>1</v>
      </c>
      <c r="AM83" s="77">
        <v>1</v>
      </c>
      <c r="AN83" s="77">
        <v>1</v>
      </c>
      <c r="AO83" s="77">
        <v>1</v>
      </c>
      <c r="AP83" s="77">
        <v>1</v>
      </c>
      <c r="AQ83" s="77">
        <v>1</v>
      </c>
      <c r="AR83" s="77">
        <v>1</v>
      </c>
      <c r="AS83" s="77">
        <v>1</v>
      </c>
      <c r="AT83" s="77">
        <v>1</v>
      </c>
      <c r="AU83" s="77">
        <v>1</v>
      </c>
      <c r="AV83" s="77">
        <v>1</v>
      </c>
      <c r="AW83" s="77">
        <v>1</v>
      </c>
      <c r="AX83" s="77">
        <v>1</v>
      </c>
      <c r="AY83" s="77">
        <v>1</v>
      </c>
      <c r="AZ83" s="77">
        <v>1</v>
      </c>
      <c r="BA83" s="71"/>
      <c r="BB83" s="79"/>
      <c r="BC83" s="100">
        <v>2</v>
      </c>
    </row>
    <row r="84" spans="1:165" s="156" customFormat="1" ht="15" customHeight="1" x14ac:dyDescent="0.35">
      <c r="A84" s="442"/>
      <c r="B84" s="89" t="s">
        <v>29</v>
      </c>
      <c r="C84" s="114"/>
      <c r="D84" s="77"/>
      <c r="E84" s="77"/>
      <c r="F84" s="77"/>
      <c r="G84" s="77"/>
      <c r="H84" s="77"/>
      <c r="I84" s="77"/>
      <c r="J84" s="77"/>
      <c r="K84" s="77">
        <v>1</v>
      </c>
      <c r="L84" s="77">
        <v>1</v>
      </c>
      <c r="M84" s="77">
        <v>1</v>
      </c>
      <c r="N84" s="77">
        <v>1</v>
      </c>
      <c r="O84" s="77">
        <v>1</v>
      </c>
      <c r="P84" s="77">
        <v>1</v>
      </c>
      <c r="Q84" s="77">
        <v>1</v>
      </c>
      <c r="R84" s="77">
        <v>1</v>
      </c>
      <c r="S84" s="77">
        <v>1</v>
      </c>
      <c r="T84" s="77"/>
      <c r="U84" s="77"/>
      <c r="V84" s="77"/>
      <c r="W84" s="77"/>
      <c r="X84" s="77"/>
      <c r="Y84" s="77"/>
      <c r="Z84" s="77"/>
      <c r="AA84" s="100">
        <v>2</v>
      </c>
      <c r="AB84" s="17"/>
      <c r="AC84" s="433"/>
      <c r="AD84" s="89" t="s">
        <v>391</v>
      </c>
      <c r="AE84" s="77"/>
      <c r="AF84" s="77"/>
      <c r="AG84" s="77"/>
      <c r="AH84" s="77"/>
      <c r="AI84" s="77"/>
      <c r="AJ84" s="77"/>
      <c r="AK84" s="77">
        <v>1</v>
      </c>
      <c r="AL84" s="77">
        <v>1</v>
      </c>
      <c r="AM84" s="77">
        <v>1</v>
      </c>
      <c r="AN84" s="77">
        <v>1</v>
      </c>
      <c r="AO84" s="77">
        <v>1</v>
      </c>
      <c r="AP84" s="77">
        <v>1</v>
      </c>
      <c r="AQ84" s="77">
        <v>1</v>
      </c>
      <c r="AR84" s="77">
        <v>1</v>
      </c>
      <c r="AS84" s="77">
        <v>1</v>
      </c>
      <c r="AT84" s="77">
        <v>1</v>
      </c>
      <c r="AU84" s="77">
        <v>1</v>
      </c>
      <c r="AV84" s="77">
        <v>1</v>
      </c>
      <c r="AW84" s="77">
        <v>1</v>
      </c>
      <c r="AX84" s="77">
        <v>1</v>
      </c>
      <c r="AY84" s="77">
        <v>1</v>
      </c>
      <c r="AZ84" s="77">
        <v>1</v>
      </c>
      <c r="BA84" s="71"/>
      <c r="BB84" s="71"/>
      <c r="BC84" s="100" t="s">
        <v>392</v>
      </c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</row>
    <row r="85" spans="1:165" ht="15" customHeight="1" x14ac:dyDescent="0.35">
      <c r="A85" s="442"/>
      <c r="B85" s="90" t="s">
        <v>388</v>
      </c>
      <c r="C85" s="153">
        <v>1</v>
      </c>
      <c r="D85" s="154">
        <v>1</v>
      </c>
      <c r="E85" s="154">
        <v>1</v>
      </c>
      <c r="F85" s="154">
        <v>1</v>
      </c>
      <c r="G85" s="154">
        <v>1</v>
      </c>
      <c r="H85" s="154">
        <v>1</v>
      </c>
      <c r="I85" s="154">
        <v>1</v>
      </c>
      <c r="J85" s="154">
        <v>1</v>
      </c>
      <c r="K85" s="154">
        <v>1</v>
      </c>
      <c r="L85" s="154">
        <v>1</v>
      </c>
      <c r="M85" s="154">
        <v>1</v>
      </c>
      <c r="N85" s="154">
        <v>1</v>
      </c>
      <c r="O85" s="154">
        <v>1</v>
      </c>
      <c r="P85" s="154">
        <v>1</v>
      </c>
      <c r="Q85" s="154">
        <v>1</v>
      </c>
      <c r="R85" s="154">
        <v>1</v>
      </c>
      <c r="S85" s="68">
        <v>1</v>
      </c>
      <c r="T85" s="154">
        <v>1</v>
      </c>
      <c r="U85" s="154">
        <v>1</v>
      </c>
      <c r="V85" s="154">
        <v>1</v>
      </c>
      <c r="W85" s="154">
        <v>1</v>
      </c>
      <c r="X85" s="154">
        <v>1</v>
      </c>
      <c r="Y85" s="154">
        <v>1</v>
      </c>
      <c r="Z85" s="155">
        <v>1</v>
      </c>
      <c r="AA85" s="100">
        <v>1</v>
      </c>
      <c r="AB85" s="17"/>
      <c r="AC85" s="433"/>
      <c r="AD85" s="89" t="s">
        <v>29</v>
      </c>
      <c r="AE85" s="77"/>
      <c r="AF85" s="77"/>
      <c r="AG85" s="77"/>
      <c r="AH85" s="77"/>
      <c r="AI85" s="77"/>
      <c r="AJ85" s="77"/>
      <c r="AK85" s="77"/>
      <c r="AL85" s="77"/>
      <c r="AM85" s="77">
        <v>1</v>
      </c>
      <c r="AN85" s="77">
        <v>1</v>
      </c>
      <c r="AO85" s="77">
        <v>1</v>
      </c>
      <c r="AP85" s="77">
        <v>1</v>
      </c>
      <c r="AQ85" s="77">
        <v>1</v>
      </c>
      <c r="AR85" s="77">
        <v>1</v>
      </c>
      <c r="AS85" s="77">
        <v>1</v>
      </c>
      <c r="AT85" s="77">
        <v>1</v>
      </c>
      <c r="AU85" s="77">
        <v>1</v>
      </c>
      <c r="AV85" s="77"/>
      <c r="AW85" s="77"/>
      <c r="AX85" s="77"/>
      <c r="AY85" s="77"/>
      <c r="AZ85" s="77"/>
      <c r="BA85" s="77"/>
      <c r="BB85" s="77"/>
      <c r="BC85" s="100">
        <v>2</v>
      </c>
    </row>
    <row r="86" spans="1:165" ht="15" customHeight="1" x14ac:dyDescent="0.35">
      <c r="A86" s="442"/>
      <c r="B86" s="90" t="s">
        <v>281</v>
      </c>
      <c r="C86" s="153"/>
      <c r="D86" s="154"/>
      <c r="E86" s="154"/>
      <c r="F86" s="154"/>
      <c r="G86" s="154"/>
      <c r="H86" s="154"/>
      <c r="I86" s="154"/>
      <c r="J86" s="154"/>
      <c r="K86" s="154"/>
      <c r="L86" s="154">
        <v>1</v>
      </c>
      <c r="M86" s="154">
        <v>1</v>
      </c>
      <c r="N86" s="154">
        <v>1</v>
      </c>
      <c r="O86" s="154">
        <v>1</v>
      </c>
      <c r="P86" s="154">
        <v>1</v>
      </c>
      <c r="Q86" s="154">
        <v>1</v>
      </c>
      <c r="R86" s="154">
        <v>1</v>
      </c>
      <c r="S86" s="154">
        <v>1</v>
      </c>
      <c r="T86" s="154"/>
      <c r="U86" s="154"/>
      <c r="V86" s="154"/>
      <c r="W86" s="154"/>
      <c r="X86" s="154"/>
      <c r="Y86" s="154"/>
      <c r="Z86" s="155"/>
      <c r="AA86" s="100">
        <v>4</v>
      </c>
      <c r="AB86" s="17"/>
      <c r="AC86" s="433"/>
      <c r="AD86" s="90" t="s">
        <v>388</v>
      </c>
      <c r="AE86" s="64">
        <v>1</v>
      </c>
      <c r="AF86" s="64">
        <v>1</v>
      </c>
      <c r="AG86" s="64">
        <v>1</v>
      </c>
      <c r="AH86" s="64">
        <v>1</v>
      </c>
      <c r="AI86" s="64">
        <v>1</v>
      </c>
      <c r="AJ86" s="64">
        <v>1</v>
      </c>
      <c r="AK86" s="64">
        <v>1</v>
      </c>
      <c r="AL86" s="64">
        <v>1</v>
      </c>
      <c r="AM86" s="64">
        <v>1</v>
      </c>
      <c r="AN86" s="64">
        <v>1</v>
      </c>
      <c r="AO86" s="64">
        <v>1</v>
      </c>
      <c r="AP86" s="64">
        <v>1</v>
      </c>
      <c r="AQ86" s="64">
        <v>1</v>
      </c>
      <c r="AR86" s="64">
        <v>1</v>
      </c>
      <c r="AS86" s="64">
        <v>1</v>
      </c>
      <c r="AT86" s="64">
        <v>1</v>
      </c>
      <c r="AU86" s="64">
        <v>1</v>
      </c>
      <c r="AV86" s="64">
        <v>1</v>
      </c>
      <c r="AW86" s="64">
        <v>1</v>
      </c>
      <c r="AX86" s="64">
        <v>1</v>
      </c>
      <c r="AY86" s="64">
        <v>1</v>
      </c>
      <c r="AZ86" s="64">
        <v>1</v>
      </c>
      <c r="BA86" s="64">
        <v>1</v>
      </c>
      <c r="BB86" s="66">
        <v>1</v>
      </c>
      <c r="BC86" s="100">
        <v>1</v>
      </c>
    </row>
    <row r="87" spans="1:165" s="201" customFormat="1" ht="15" customHeight="1" x14ac:dyDescent="0.35">
      <c r="A87" s="442"/>
      <c r="B87" s="89" t="s">
        <v>38</v>
      </c>
      <c r="C87" s="114"/>
      <c r="D87" s="77"/>
      <c r="E87" s="77"/>
      <c r="F87" s="77"/>
      <c r="G87" s="77"/>
      <c r="H87" s="77"/>
      <c r="I87" s="77"/>
      <c r="J87" s="77"/>
      <c r="K87" s="77">
        <v>1</v>
      </c>
      <c r="L87" s="77">
        <v>1</v>
      </c>
      <c r="M87" s="77">
        <v>1</v>
      </c>
      <c r="N87" s="77">
        <v>1</v>
      </c>
      <c r="O87" s="77">
        <v>1</v>
      </c>
      <c r="P87" s="77">
        <v>1</v>
      </c>
      <c r="Q87" s="77">
        <v>1</v>
      </c>
      <c r="R87" s="77">
        <v>1</v>
      </c>
      <c r="S87" s="77">
        <v>1</v>
      </c>
      <c r="T87" s="77"/>
      <c r="U87" s="77"/>
      <c r="V87" s="77"/>
      <c r="W87" s="77"/>
      <c r="X87" s="77"/>
      <c r="Y87" s="77"/>
      <c r="Z87" s="78"/>
      <c r="AA87" s="100">
        <v>4</v>
      </c>
      <c r="AB87" s="17"/>
      <c r="AC87" s="433"/>
      <c r="AD87" s="89" t="s">
        <v>424</v>
      </c>
      <c r="AE87" s="64"/>
      <c r="AF87" s="64"/>
      <c r="AG87" s="64"/>
      <c r="AH87" s="64"/>
      <c r="AI87" s="64"/>
      <c r="AJ87" s="64"/>
      <c r="AK87" s="64"/>
      <c r="AL87" s="64"/>
      <c r="AM87" s="64">
        <v>1</v>
      </c>
      <c r="AN87" s="64">
        <v>1</v>
      </c>
      <c r="AO87" s="64">
        <v>1</v>
      </c>
      <c r="AP87" s="64">
        <v>1</v>
      </c>
      <c r="AQ87" s="64">
        <v>1</v>
      </c>
      <c r="AR87" s="64">
        <v>1</v>
      </c>
      <c r="AS87" s="64">
        <v>1</v>
      </c>
      <c r="AT87" s="64">
        <v>1</v>
      </c>
      <c r="AU87" s="64">
        <v>1</v>
      </c>
      <c r="AV87" s="64"/>
      <c r="AW87" s="64"/>
      <c r="AX87" s="64"/>
      <c r="AY87" s="64"/>
      <c r="AZ87" s="64"/>
      <c r="BA87" s="64"/>
      <c r="BB87" s="64"/>
      <c r="BC87" s="100">
        <v>1</v>
      </c>
    </row>
    <row r="88" spans="1:165" ht="15" customHeight="1" x14ac:dyDescent="0.35">
      <c r="A88" s="442"/>
      <c r="B88" s="89" t="s">
        <v>395</v>
      </c>
      <c r="C88" s="114"/>
      <c r="D88" s="77"/>
      <c r="E88" s="77"/>
      <c r="F88" s="77"/>
      <c r="G88" s="77"/>
      <c r="H88" s="77"/>
      <c r="I88" s="77">
        <v>1</v>
      </c>
      <c r="J88" s="77">
        <v>1</v>
      </c>
      <c r="K88" s="77">
        <v>1</v>
      </c>
      <c r="L88" s="77">
        <v>1</v>
      </c>
      <c r="M88" s="77">
        <v>1</v>
      </c>
      <c r="N88" s="77">
        <v>1</v>
      </c>
      <c r="O88" s="77">
        <v>1</v>
      </c>
      <c r="P88" s="77">
        <v>1</v>
      </c>
      <c r="Q88" s="77">
        <v>1</v>
      </c>
      <c r="R88" s="77">
        <v>1</v>
      </c>
      <c r="S88" s="77">
        <v>1</v>
      </c>
      <c r="T88" s="77">
        <v>1</v>
      </c>
      <c r="U88" s="77"/>
      <c r="V88" s="77"/>
      <c r="W88" s="77"/>
      <c r="X88" s="77"/>
      <c r="Y88" s="77"/>
      <c r="Z88" s="78"/>
      <c r="AA88" s="100">
        <v>1</v>
      </c>
      <c r="AB88" s="17"/>
      <c r="AC88" s="433"/>
      <c r="AD88" s="89" t="s">
        <v>38</v>
      </c>
      <c r="AE88" s="77"/>
      <c r="AF88" s="77"/>
      <c r="AG88" s="77"/>
      <c r="AH88" s="77"/>
      <c r="AI88" s="77"/>
      <c r="AJ88" s="77"/>
      <c r="AK88" s="77"/>
      <c r="AL88" s="77"/>
      <c r="AM88" s="77">
        <v>1</v>
      </c>
      <c r="AN88" s="77">
        <v>1</v>
      </c>
      <c r="AO88" s="77">
        <v>1</v>
      </c>
      <c r="AP88" s="77">
        <v>1</v>
      </c>
      <c r="AQ88" s="77">
        <v>1</v>
      </c>
      <c r="AR88" s="77">
        <v>1</v>
      </c>
      <c r="AS88" s="77">
        <v>1</v>
      </c>
      <c r="AT88" s="77">
        <v>1</v>
      </c>
      <c r="AU88" s="77">
        <v>1</v>
      </c>
      <c r="AV88" s="77"/>
      <c r="AW88" s="77"/>
      <c r="AX88" s="77"/>
      <c r="AY88" s="77"/>
      <c r="AZ88" s="77"/>
      <c r="BA88" s="77"/>
      <c r="BB88" s="78"/>
      <c r="BC88" s="100">
        <v>4</v>
      </c>
    </row>
    <row r="89" spans="1:165" s="201" customFormat="1" ht="15" customHeight="1" x14ac:dyDescent="0.35">
      <c r="A89" s="442"/>
      <c r="B89" s="89" t="s">
        <v>725</v>
      </c>
      <c r="C89" s="351"/>
      <c r="D89" s="77"/>
      <c r="E89" s="77"/>
      <c r="F89" s="77"/>
      <c r="G89" s="77"/>
      <c r="H89" s="77"/>
      <c r="I89" s="77"/>
      <c r="J89" s="77"/>
      <c r="K89" s="77">
        <v>1</v>
      </c>
      <c r="L89" s="77">
        <v>1</v>
      </c>
      <c r="M89" s="77">
        <v>1</v>
      </c>
      <c r="N89" s="77">
        <v>1</v>
      </c>
      <c r="O89" s="77">
        <v>1</v>
      </c>
      <c r="P89" s="77">
        <v>1</v>
      </c>
      <c r="Q89" s="77">
        <v>1</v>
      </c>
      <c r="R89" s="77">
        <v>1</v>
      </c>
      <c r="S89" s="77">
        <v>1</v>
      </c>
      <c r="T89" s="77">
        <v>1</v>
      </c>
      <c r="U89" s="77"/>
      <c r="V89" s="77"/>
      <c r="W89" s="77"/>
      <c r="X89" s="77"/>
      <c r="Y89" s="77"/>
      <c r="Z89" s="78"/>
      <c r="AA89" s="100">
        <v>1</v>
      </c>
      <c r="AB89" s="17"/>
      <c r="AC89" s="433"/>
      <c r="AD89" s="89" t="s">
        <v>395</v>
      </c>
      <c r="AE89" s="77"/>
      <c r="AF89" s="77"/>
      <c r="AG89" s="77"/>
      <c r="AH89" s="77"/>
      <c r="AI89" s="77"/>
      <c r="AJ89" s="77"/>
      <c r="AK89" s="77">
        <v>1</v>
      </c>
      <c r="AL89" s="77">
        <v>1</v>
      </c>
      <c r="AM89" s="77">
        <v>1</v>
      </c>
      <c r="AN89" s="77">
        <v>1</v>
      </c>
      <c r="AO89" s="77">
        <v>1</v>
      </c>
      <c r="AP89" s="77">
        <v>1</v>
      </c>
      <c r="AQ89" s="77">
        <v>1</v>
      </c>
      <c r="AR89" s="77">
        <v>1</v>
      </c>
      <c r="AS89" s="77">
        <v>1</v>
      </c>
      <c r="AT89" s="77">
        <v>1</v>
      </c>
      <c r="AU89" s="77">
        <v>1</v>
      </c>
      <c r="AV89" s="77">
        <v>1</v>
      </c>
      <c r="AW89" s="77"/>
      <c r="AX89" s="77"/>
      <c r="AY89" s="77"/>
      <c r="AZ89" s="77"/>
      <c r="BA89" s="77"/>
      <c r="BB89" s="78"/>
      <c r="BC89" s="100">
        <v>1</v>
      </c>
    </row>
    <row r="90" spans="1:165" ht="15" customHeight="1" x14ac:dyDescent="0.35">
      <c r="A90" s="442"/>
      <c r="B90" s="90" t="s">
        <v>206</v>
      </c>
      <c r="C90" s="64"/>
      <c r="D90" s="64"/>
      <c r="E90" s="64"/>
      <c r="F90" s="64"/>
      <c r="G90" s="64"/>
      <c r="H90" s="64"/>
      <c r="I90" s="64">
        <v>1</v>
      </c>
      <c r="J90" s="64">
        <v>1</v>
      </c>
      <c r="K90" s="68">
        <v>1</v>
      </c>
      <c r="L90" s="68">
        <v>1</v>
      </c>
      <c r="M90" s="68">
        <v>1</v>
      </c>
      <c r="N90" s="68">
        <v>1</v>
      </c>
      <c r="O90" s="68">
        <v>1</v>
      </c>
      <c r="P90" s="68">
        <v>1</v>
      </c>
      <c r="Q90" s="68">
        <v>1</v>
      </c>
      <c r="R90" s="68">
        <v>1</v>
      </c>
      <c r="S90" s="68">
        <v>1</v>
      </c>
      <c r="T90" s="68">
        <v>1</v>
      </c>
      <c r="U90" s="68">
        <v>1</v>
      </c>
      <c r="V90" s="68">
        <v>1</v>
      </c>
      <c r="W90" s="68">
        <v>1</v>
      </c>
      <c r="X90" s="68">
        <v>1</v>
      </c>
      <c r="Y90" s="68"/>
      <c r="Z90" s="68"/>
      <c r="AA90" s="100">
        <v>1</v>
      </c>
      <c r="AB90" s="17"/>
      <c r="AC90" s="433"/>
      <c r="AD90" s="89" t="s">
        <v>725</v>
      </c>
      <c r="AE90" s="77"/>
      <c r="AF90" s="77"/>
      <c r="AG90" s="77"/>
      <c r="AH90" s="77"/>
      <c r="AI90" s="77"/>
      <c r="AJ90" s="77"/>
      <c r="AK90" s="77"/>
      <c r="AL90" s="77"/>
      <c r="AM90" s="77">
        <v>1</v>
      </c>
      <c r="AN90" s="77">
        <v>1</v>
      </c>
      <c r="AO90" s="77">
        <v>1</v>
      </c>
      <c r="AP90" s="77">
        <v>1</v>
      </c>
      <c r="AQ90" s="77">
        <v>1</v>
      </c>
      <c r="AR90" s="77">
        <v>1</v>
      </c>
      <c r="AS90" s="77">
        <v>1</v>
      </c>
      <c r="AT90" s="77">
        <v>1</v>
      </c>
      <c r="AU90" s="77">
        <v>1</v>
      </c>
      <c r="AV90" s="77">
        <v>1</v>
      </c>
      <c r="AW90" s="77"/>
      <c r="AX90" s="77"/>
      <c r="AY90" s="77"/>
      <c r="AZ90" s="77"/>
      <c r="BA90" s="77"/>
      <c r="BB90" s="78"/>
      <c r="BC90" s="100">
        <v>1</v>
      </c>
    </row>
    <row r="91" spans="1:165" s="201" customFormat="1" ht="15" customHeight="1" x14ac:dyDescent="0.35">
      <c r="A91" s="442"/>
      <c r="B91" s="90" t="s">
        <v>710</v>
      </c>
      <c r="C91" s="64"/>
      <c r="D91" s="64"/>
      <c r="E91" s="64"/>
      <c r="F91" s="64"/>
      <c r="G91" s="64"/>
      <c r="H91" s="64"/>
      <c r="I91" s="64">
        <v>1</v>
      </c>
      <c r="J91" s="64">
        <v>1</v>
      </c>
      <c r="K91" s="68">
        <v>1</v>
      </c>
      <c r="L91" s="68">
        <v>1</v>
      </c>
      <c r="M91" s="68">
        <v>1</v>
      </c>
      <c r="N91" s="68">
        <v>1</v>
      </c>
      <c r="O91" s="68">
        <v>1</v>
      </c>
      <c r="P91" s="68">
        <v>1</v>
      </c>
      <c r="Q91" s="68">
        <v>1</v>
      </c>
      <c r="R91" s="68">
        <v>1</v>
      </c>
      <c r="S91" s="68">
        <v>1</v>
      </c>
      <c r="T91" s="68">
        <v>1</v>
      </c>
      <c r="U91" s="68">
        <v>1</v>
      </c>
      <c r="V91" s="68">
        <v>1</v>
      </c>
      <c r="W91" s="68">
        <v>1</v>
      </c>
      <c r="X91" s="68">
        <v>1</v>
      </c>
      <c r="Y91" s="68"/>
      <c r="Z91" s="69"/>
      <c r="AA91" s="100">
        <v>1</v>
      </c>
      <c r="AB91" s="17"/>
      <c r="AC91" s="433"/>
      <c r="AD91" s="90" t="s">
        <v>206</v>
      </c>
      <c r="AE91" s="64"/>
      <c r="AF91" s="64"/>
      <c r="AG91" s="64"/>
      <c r="AH91" s="64"/>
      <c r="AI91" s="64"/>
      <c r="AJ91" s="64"/>
      <c r="AK91" s="64">
        <v>1</v>
      </c>
      <c r="AL91" s="64">
        <v>1</v>
      </c>
      <c r="AM91" s="68">
        <v>1</v>
      </c>
      <c r="AN91" s="68">
        <v>1</v>
      </c>
      <c r="AO91" s="68">
        <v>1</v>
      </c>
      <c r="AP91" s="68">
        <v>1</v>
      </c>
      <c r="AQ91" s="68">
        <v>1</v>
      </c>
      <c r="AR91" s="68">
        <v>1</v>
      </c>
      <c r="AS91" s="68">
        <v>1</v>
      </c>
      <c r="AT91" s="68">
        <v>1</v>
      </c>
      <c r="AU91" s="68">
        <v>1</v>
      </c>
      <c r="AV91" s="68">
        <v>1</v>
      </c>
      <c r="AW91" s="68">
        <v>1</v>
      </c>
      <c r="AX91" s="68">
        <v>1</v>
      </c>
      <c r="AY91" s="68">
        <v>1</v>
      </c>
      <c r="AZ91" s="68">
        <v>1</v>
      </c>
      <c r="BA91" s="68"/>
      <c r="BB91" s="68"/>
      <c r="BC91" s="100">
        <v>1</v>
      </c>
    </row>
    <row r="92" spans="1:165" s="201" customFormat="1" ht="15" customHeight="1" x14ac:dyDescent="0.35">
      <c r="A92" s="442"/>
      <c r="B92" s="90" t="s">
        <v>726</v>
      </c>
      <c r="C92" s="64"/>
      <c r="D92" s="64"/>
      <c r="E92" s="64"/>
      <c r="F92" s="64"/>
      <c r="G92" s="64"/>
      <c r="H92" s="64"/>
      <c r="I92" s="68">
        <v>1</v>
      </c>
      <c r="J92" s="68">
        <v>1</v>
      </c>
      <c r="K92" s="68">
        <v>1</v>
      </c>
      <c r="L92" s="68">
        <v>1</v>
      </c>
      <c r="M92" s="68">
        <v>1</v>
      </c>
      <c r="N92" s="68">
        <v>1</v>
      </c>
      <c r="O92" s="68">
        <v>1</v>
      </c>
      <c r="P92" s="68">
        <v>1</v>
      </c>
      <c r="Q92" s="68">
        <v>1</v>
      </c>
      <c r="R92" s="68">
        <v>1</v>
      </c>
      <c r="S92" s="68">
        <v>1</v>
      </c>
      <c r="T92" s="68">
        <v>1</v>
      </c>
      <c r="U92" s="68"/>
      <c r="V92" s="68"/>
      <c r="W92" s="68"/>
      <c r="X92" s="68"/>
      <c r="Y92" s="68"/>
      <c r="Z92" s="69"/>
      <c r="AA92" s="100">
        <v>1</v>
      </c>
      <c r="AB92" s="17"/>
      <c r="AC92" s="433"/>
      <c r="AD92" s="90" t="s">
        <v>710</v>
      </c>
      <c r="AE92" s="64"/>
      <c r="AF92" s="64"/>
      <c r="AG92" s="64"/>
      <c r="AH92" s="64"/>
      <c r="AI92" s="64"/>
      <c r="AJ92" s="64"/>
      <c r="AK92" s="64">
        <v>1</v>
      </c>
      <c r="AL92" s="64">
        <v>1</v>
      </c>
      <c r="AM92" s="68">
        <v>1</v>
      </c>
      <c r="AN92" s="68">
        <v>1</v>
      </c>
      <c r="AO92" s="68">
        <v>1</v>
      </c>
      <c r="AP92" s="68">
        <v>1</v>
      </c>
      <c r="AQ92" s="68">
        <v>1</v>
      </c>
      <c r="AR92" s="68">
        <v>1</v>
      </c>
      <c r="AS92" s="68">
        <v>1</v>
      </c>
      <c r="AT92" s="68">
        <v>1</v>
      </c>
      <c r="AU92" s="68">
        <v>1</v>
      </c>
      <c r="AV92" s="68">
        <v>1</v>
      </c>
      <c r="AW92" s="68">
        <v>1</v>
      </c>
      <c r="AX92" s="68">
        <v>1</v>
      </c>
      <c r="AY92" s="68">
        <v>1</v>
      </c>
      <c r="AZ92" s="68">
        <v>1</v>
      </c>
      <c r="BA92" s="68"/>
      <c r="BB92" s="69"/>
      <c r="BC92" s="100">
        <v>1</v>
      </c>
    </row>
    <row r="93" spans="1:165" ht="15" customHeight="1" x14ac:dyDescent="0.35">
      <c r="A93" s="442"/>
      <c r="B93" s="90" t="s">
        <v>343</v>
      </c>
      <c r="C93" s="64"/>
      <c r="D93" s="64"/>
      <c r="E93" s="64"/>
      <c r="F93" s="64"/>
      <c r="G93" s="64"/>
      <c r="H93" s="64"/>
      <c r="I93" s="64">
        <v>1</v>
      </c>
      <c r="J93" s="64">
        <v>1</v>
      </c>
      <c r="K93" s="68">
        <v>1</v>
      </c>
      <c r="L93" s="68">
        <v>1</v>
      </c>
      <c r="M93" s="68">
        <v>1</v>
      </c>
      <c r="N93" s="68">
        <v>1</v>
      </c>
      <c r="O93" s="68">
        <v>1</v>
      </c>
      <c r="P93" s="68">
        <v>1</v>
      </c>
      <c r="Q93" s="68">
        <v>1</v>
      </c>
      <c r="R93" s="68">
        <v>1</v>
      </c>
      <c r="S93" s="68">
        <v>1</v>
      </c>
      <c r="T93" s="68">
        <v>1</v>
      </c>
      <c r="U93" s="68">
        <v>1</v>
      </c>
      <c r="V93" s="68"/>
      <c r="W93" s="68"/>
      <c r="X93" s="68"/>
      <c r="Y93" s="77"/>
      <c r="Z93" s="78"/>
      <c r="AA93" s="100">
        <v>4</v>
      </c>
      <c r="AB93" s="17"/>
      <c r="AC93" s="433"/>
      <c r="AD93" s="90" t="s">
        <v>726</v>
      </c>
      <c r="AE93" s="64"/>
      <c r="AF93" s="64"/>
      <c r="AG93" s="64"/>
      <c r="AH93" s="64"/>
      <c r="AI93" s="64"/>
      <c r="AJ93" s="64"/>
      <c r="AK93" s="68">
        <v>1</v>
      </c>
      <c r="AL93" s="68">
        <v>1</v>
      </c>
      <c r="AM93" s="68">
        <v>1</v>
      </c>
      <c r="AN93" s="68">
        <v>1</v>
      </c>
      <c r="AO93" s="68">
        <v>1</v>
      </c>
      <c r="AP93" s="68">
        <v>1</v>
      </c>
      <c r="AQ93" s="68">
        <v>1</v>
      </c>
      <c r="AR93" s="68">
        <v>1</v>
      </c>
      <c r="AS93" s="68">
        <v>1</v>
      </c>
      <c r="AT93" s="68">
        <v>1</v>
      </c>
      <c r="AU93" s="68">
        <v>1</v>
      </c>
      <c r="AV93" s="68">
        <v>1</v>
      </c>
      <c r="AW93" s="68"/>
      <c r="AX93" s="68"/>
      <c r="AY93" s="68"/>
      <c r="AZ93" s="68"/>
      <c r="BA93" s="68"/>
      <c r="BB93" s="69"/>
      <c r="BC93" s="100">
        <v>1</v>
      </c>
    </row>
    <row r="94" spans="1:165" ht="15" customHeight="1" x14ac:dyDescent="0.35">
      <c r="A94" s="442"/>
      <c r="B94" s="90" t="s">
        <v>244</v>
      </c>
      <c r="C94" s="64"/>
      <c r="D94" s="64"/>
      <c r="E94" s="64"/>
      <c r="F94" s="64"/>
      <c r="G94" s="64"/>
      <c r="H94" s="64"/>
      <c r="I94" s="64"/>
      <c r="J94" s="64"/>
      <c r="K94" s="64">
        <v>1</v>
      </c>
      <c r="L94" s="64">
        <v>1</v>
      </c>
      <c r="M94" s="64">
        <v>1</v>
      </c>
      <c r="N94" s="64">
        <v>1</v>
      </c>
      <c r="O94" s="64">
        <v>1</v>
      </c>
      <c r="P94" s="64">
        <v>1</v>
      </c>
      <c r="Q94" s="64">
        <v>1</v>
      </c>
      <c r="R94" s="64">
        <v>1</v>
      </c>
      <c r="S94" s="64">
        <v>1</v>
      </c>
      <c r="T94" s="64"/>
      <c r="U94" s="64"/>
      <c r="V94" s="68"/>
      <c r="W94" s="68"/>
      <c r="X94" s="68"/>
      <c r="Y94" s="77"/>
      <c r="Z94" s="78"/>
      <c r="AA94" s="100" t="s">
        <v>245</v>
      </c>
      <c r="AB94" s="17"/>
      <c r="AC94" s="433"/>
      <c r="AD94" s="90" t="s">
        <v>343</v>
      </c>
      <c r="AE94" s="64"/>
      <c r="AF94" s="64"/>
      <c r="AG94" s="64"/>
      <c r="AH94" s="64"/>
      <c r="AI94" s="64"/>
      <c r="AJ94" s="64"/>
      <c r="AK94" s="64">
        <v>1</v>
      </c>
      <c r="AL94" s="64">
        <v>1</v>
      </c>
      <c r="AM94" s="68">
        <v>1</v>
      </c>
      <c r="AN94" s="68">
        <v>1</v>
      </c>
      <c r="AO94" s="68">
        <v>1</v>
      </c>
      <c r="AP94" s="68">
        <v>1</v>
      </c>
      <c r="AQ94" s="68">
        <v>1</v>
      </c>
      <c r="AR94" s="68">
        <v>1</v>
      </c>
      <c r="AS94" s="68">
        <v>1</v>
      </c>
      <c r="AT94" s="68">
        <v>1</v>
      </c>
      <c r="AU94" s="68">
        <v>1</v>
      </c>
      <c r="AV94" s="68">
        <v>1</v>
      </c>
      <c r="AW94" s="68">
        <v>1</v>
      </c>
      <c r="AX94" s="68"/>
      <c r="AY94" s="68"/>
      <c r="AZ94" s="68"/>
      <c r="BA94" s="77"/>
      <c r="BB94" s="78"/>
      <c r="BC94" s="100">
        <v>4</v>
      </c>
    </row>
    <row r="95" spans="1:165" ht="15" customHeight="1" x14ac:dyDescent="0.35">
      <c r="A95" s="442"/>
      <c r="B95" s="90" t="s">
        <v>235</v>
      </c>
      <c r="C95" s="64"/>
      <c r="D95" s="64"/>
      <c r="E95" s="64"/>
      <c r="F95" s="64"/>
      <c r="G95" s="64"/>
      <c r="H95" s="64"/>
      <c r="I95" s="64"/>
      <c r="J95" s="64"/>
      <c r="K95" s="68">
        <v>1</v>
      </c>
      <c r="L95" s="68">
        <v>1</v>
      </c>
      <c r="M95" s="68">
        <v>1</v>
      </c>
      <c r="N95" s="68">
        <v>1</v>
      </c>
      <c r="O95" s="68">
        <v>1</v>
      </c>
      <c r="P95" s="68">
        <v>1</v>
      </c>
      <c r="Q95" s="68">
        <v>1</v>
      </c>
      <c r="R95" s="68">
        <v>1</v>
      </c>
      <c r="S95" s="68">
        <v>1</v>
      </c>
      <c r="T95" s="68">
        <v>1</v>
      </c>
      <c r="U95" s="68"/>
      <c r="V95" s="68"/>
      <c r="W95" s="68"/>
      <c r="X95" s="68"/>
      <c r="Y95" s="64"/>
      <c r="Z95" s="66"/>
      <c r="AA95" s="162" t="s">
        <v>243</v>
      </c>
      <c r="AB95" s="17"/>
      <c r="AC95" s="433"/>
      <c r="AD95" s="90" t="s">
        <v>244</v>
      </c>
      <c r="AE95" s="64"/>
      <c r="AF95" s="64"/>
      <c r="AG95" s="64"/>
      <c r="AH95" s="64"/>
      <c r="AI95" s="64"/>
      <c r="AJ95" s="64"/>
      <c r="AK95" s="64"/>
      <c r="AL95" s="64"/>
      <c r="AM95" s="64">
        <v>1</v>
      </c>
      <c r="AN95" s="64">
        <v>1</v>
      </c>
      <c r="AO95" s="64">
        <v>1</v>
      </c>
      <c r="AP95" s="64">
        <v>1</v>
      </c>
      <c r="AQ95" s="64">
        <v>1</v>
      </c>
      <c r="AR95" s="64">
        <v>1</v>
      </c>
      <c r="AS95" s="64">
        <v>1</v>
      </c>
      <c r="AT95" s="64">
        <v>1</v>
      </c>
      <c r="AU95" s="64">
        <v>1</v>
      </c>
      <c r="AV95" s="64"/>
      <c r="AW95" s="64"/>
      <c r="AX95" s="68"/>
      <c r="AY95" s="68"/>
      <c r="AZ95" s="68"/>
      <c r="BA95" s="77"/>
      <c r="BB95" s="78"/>
      <c r="BC95" s="100" t="s">
        <v>245</v>
      </c>
    </row>
    <row r="96" spans="1:165" ht="15" customHeight="1" x14ac:dyDescent="0.35">
      <c r="A96" s="442"/>
      <c r="B96" s="90" t="s">
        <v>39</v>
      </c>
      <c r="C96" s="64"/>
      <c r="D96" s="64"/>
      <c r="E96" s="64"/>
      <c r="F96" s="64"/>
      <c r="G96" s="64"/>
      <c r="H96" s="64"/>
      <c r="I96" s="64"/>
      <c r="J96" s="64"/>
      <c r="K96" s="77">
        <v>1</v>
      </c>
      <c r="L96" s="77">
        <v>1</v>
      </c>
      <c r="M96" s="77">
        <v>1</v>
      </c>
      <c r="N96" s="77">
        <v>1</v>
      </c>
      <c r="O96" s="77">
        <v>1</v>
      </c>
      <c r="P96" s="77">
        <v>1</v>
      </c>
      <c r="Q96" s="77">
        <v>1</v>
      </c>
      <c r="R96" s="77">
        <v>1</v>
      </c>
      <c r="S96" s="77">
        <v>1</v>
      </c>
      <c r="T96" s="77"/>
      <c r="U96" s="68"/>
      <c r="V96" s="68"/>
      <c r="W96" s="68"/>
      <c r="X96" s="68"/>
      <c r="Y96" s="64"/>
      <c r="Z96" s="66"/>
      <c r="AA96" s="100">
        <v>4</v>
      </c>
      <c r="AB96" s="17"/>
      <c r="AC96" s="433"/>
      <c r="AD96" s="90" t="s">
        <v>235</v>
      </c>
      <c r="AE96" s="64"/>
      <c r="AF96" s="64"/>
      <c r="AG96" s="64"/>
      <c r="AH96" s="64"/>
      <c r="AI96" s="64"/>
      <c r="AJ96" s="64"/>
      <c r="AK96" s="64"/>
      <c r="AL96" s="64"/>
      <c r="AM96" s="68">
        <v>1</v>
      </c>
      <c r="AN96" s="68">
        <v>1</v>
      </c>
      <c r="AO96" s="68">
        <v>1</v>
      </c>
      <c r="AP96" s="68">
        <v>1</v>
      </c>
      <c r="AQ96" s="68">
        <v>1</v>
      </c>
      <c r="AR96" s="68">
        <v>1</v>
      </c>
      <c r="AS96" s="68">
        <v>1</v>
      </c>
      <c r="AT96" s="68">
        <v>1</v>
      </c>
      <c r="AU96" s="68">
        <v>1</v>
      </c>
      <c r="AV96" s="68">
        <v>1</v>
      </c>
      <c r="AW96" s="68"/>
      <c r="AX96" s="68"/>
      <c r="AY96" s="68"/>
      <c r="AZ96" s="68"/>
      <c r="BA96" s="64"/>
      <c r="BB96" s="66"/>
      <c r="BC96" s="162" t="s">
        <v>243</v>
      </c>
    </row>
    <row r="97" spans="1:55" ht="15" customHeight="1" x14ac:dyDescent="0.35">
      <c r="A97" s="442"/>
      <c r="B97" s="88" t="s">
        <v>387</v>
      </c>
      <c r="C97" s="114">
        <v>1</v>
      </c>
      <c r="D97" s="77">
        <v>1</v>
      </c>
      <c r="E97" s="77">
        <v>1</v>
      </c>
      <c r="F97" s="77">
        <v>1</v>
      </c>
      <c r="G97" s="77">
        <v>1</v>
      </c>
      <c r="H97" s="77">
        <v>1</v>
      </c>
      <c r="I97" s="77">
        <v>1</v>
      </c>
      <c r="J97" s="77">
        <v>1</v>
      </c>
      <c r="K97" s="77">
        <v>1</v>
      </c>
      <c r="L97" s="77">
        <v>1</v>
      </c>
      <c r="M97" s="77">
        <v>1</v>
      </c>
      <c r="N97" s="77">
        <v>1</v>
      </c>
      <c r="O97" s="77">
        <v>1</v>
      </c>
      <c r="P97" s="77">
        <v>1</v>
      </c>
      <c r="Q97" s="77">
        <v>1</v>
      </c>
      <c r="R97" s="77">
        <v>1</v>
      </c>
      <c r="S97" s="77">
        <v>1</v>
      </c>
      <c r="T97" s="77">
        <v>1</v>
      </c>
      <c r="U97" s="77">
        <v>1</v>
      </c>
      <c r="V97" s="77">
        <v>1</v>
      </c>
      <c r="W97" s="77">
        <v>1</v>
      </c>
      <c r="X97" s="77">
        <v>1</v>
      </c>
      <c r="Y97" s="77">
        <v>1</v>
      </c>
      <c r="Z97" s="78">
        <v>1</v>
      </c>
      <c r="AA97" s="100">
        <v>1</v>
      </c>
      <c r="AB97" s="17"/>
      <c r="AC97" s="433"/>
      <c r="AD97" s="90" t="s">
        <v>39</v>
      </c>
      <c r="AE97" s="64"/>
      <c r="AF97" s="64"/>
      <c r="AG97" s="64"/>
      <c r="AH97" s="64"/>
      <c r="AI97" s="64"/>
      <c r="AJ97" s="64"/>
      <c r="AK97" s="64"/>
      <c r="AL97" s="64"/>
      <c r="AM97" s="77">
        <v>1</v>
      </c>
      <c r="AN97" s="77">
        <v>1</v>
      </c>
      <c r="AO97" s="77">
        <v>1</v>
      </c>
      <c r="AP97" s="77">
        <v>1</v>
      </c>
      <c r="AQ97" s="77">
        <v>1</v>
      </c>
      <c r="AR97" s="77">
        <v>1</v>
      </c>
      <c r="AS97" s="77">
        <v>1</v>
      </c>
      <c r="AT97" s="77">
        <v>1</v>
      </c>
      <c r="AU97" s="77">
        <v>1</v>
      </c>
      <c r="AV97" s="77"/>
      <c r="AW97" s="68"/>
      <c r="AX97" s="68"/>
      <c r="AY97" s="68"/>
      <c r="AZ97" s="68"/>
      <c r="BA97" s="64"/>
      <c r="BB97" s="66"/>
      <c r="BC97" s="100">
        <v>4</v>
      </c>
    </row>
    <row r="98" spans="1:55" s="201" customFormat="1" ht="15" customHeight="1" x14ac:dyDescent="0.35">
      <c r="A98" s="442"/>
      <c r="B98" s="87" t="s">
        <v>137</v>
      </c>
      <c r="C98" s="150"/>
      <c r="D98" s="64"/>
      <c r="E98" s="64"/>
      <c r="F98" s="64"/>
      <c r="G98" s="64"/>
      <c r="H98" s="64"/>
      <c r="I98" s="64">
        <v>1</v>
      </c>
      <c r="J98" s="64">
        <v>1</v>
      </c>
      <c r="K98" s="64">
        <v>1</v>
      </c>
      <c r="L98" s="64">
        <v>1</v>
      </c>
      <c r="M98" s="64">
        <v>1</v>
      </c>
      <c r="N98" s="64">
        <v>1</v>
      </c>
      <c r="O98" s="64">
        <v>1</v>
      </c>
      <c r="P98" s="64">
        <v>1</v>
      </c>
      <c r="Q98" s="64">
        <v>1</v>
      </c>
      <c r="R98" s="64">
        <v>1</v>
      </c>
      <c r="S98" s="64">
        <v>1</v>
      </c>
      <c r="T98" s="64">
        <v>1</v>
      </c>
      <c r="U98" s="64"/>
      <c r="V98" s="64"/>
      <c r="W98" s="64"/>
      <c r="X98" s="64"/>
      <c r="Y98" s="64"/>
      <c r="Z98" s="66"/>
      <c r="AA98" s="100"/>
      <c r="AB98" s="17"/>
      <c r="AC98" s="433"/>
      <c r="AD98" s="88" t="s">
        <v>387</v>
      </c>
      <c r="AE98" s="77">
        <v>1</v>
      </c>
      <c r="AF98" s="77">
        <v>1</v>
      </c>
      <c r="AG98" s="77">
        <v>1</v>
      </c>
      <c r="AH98" s="77">
        <v>1</v>
      </c>
      <c r="AI98" s="77">
        <v>1</v>
      </c>
      <c r="AJ98" s="77">
        <v>1</v>
      </c>
      <c r="AK98" s="77">
        <v>1</v>
      </c>
      <c r="AL98" s="77">
        <v>1</v>
      </c>
      <c r="AM98" s="77">
        <v>1</v>
      </c>
      <c r="AN98" s="77">
        <v>1</v>
      </c>
      <c r="AO98" s="77">
        <v>1</v>
      </c>
      <c r="AP98" s="77">
        <v>1</v>
      </c>
      <c r="AQ98" s="77">
        <v>1</v>
      </c>
      <c r="AR98" s="77">
        <v>1</v>
      </c>
      <c r="AS98" s="77">
        <v>1</v>
      </c>
      <c r="AT98" s="77">
        <v>1</v>
      </c>
      <c r="AU98" s="77">
        <v>1</v>
      </c>
      <c r="AV98" s="77">
        <v>1</v>
      </c>
      <c r="AW98" s="77">
        <v>1</v>
      </c>
      <c r="AX98" s="77">
        <v>1</v>
      </c>
      <c r="AY98" s="77">
        <v>1</v>
      </c>
      <c r="AZ98" s="77">
        <v>1</v>
      </c>
      <c r="BA98" s="77">
        <v>1</v>
      </c>
      <c r="BB98" s="78">
        <v>1</v>
      </c>
      <c r="BC98" s="100">
        <v>1</v>
      </c>
    </row>
    <row r="99" spans="1:55" ht="15" customHeight="1" x14ac:dyDescent="0.35">
      <c r="A99" s="442"/>
      <c r="B99" s="89" t="s">
        <v>238</v>
      </c>
      <c r="C99" s="124"/>
      <c r="D99" s="68"/>
      <c r="E99" s="68"/>
      <c r="F99" s="68"/>
      <c r="G99" s="68"/>
      <c r="H99" s="68"/>
      <c r="I99" s="68"/>
      <c r="J99" s="68"/>
      <c r="K99" s="68"/>
      <c r="L99" s="64">
        <v>1</v>
      </c>
      <c r="M99" s="64">
        <v>1</v>
      </c>
      <c r="N99" s="64">
        <v>1</v>
      </c>
      <c r="O99" s="64">
        <v>1</v>
      </c>
      <c r="P99" s="64">
        <v>1</v>
      </c>
      <c r="Q99" s="64">
        <v>1</v>
      </c>
      <c r="R99" s="68"/>
      <c r="S99" s="68"/>
      <c r="T99" s="68"/>
      <c r="U99" s="68"/>
      <c r="V99" s="68"/>
      <c r="W99" s="68"/>
      <c r="X99" s="68"/>
      <c r="Y99" s="68"/>
      <c r="Z99" s="69"/>
      <c r="AA99" s="162" t="s">
        <v>245</v>
      </c>
      <c r="AB99" s="17"/>
      <c r="AC99" s="433"/>
      <c r="AD99" s="87" t="s">
        <v>137</v>
      </c>
      <c r="AE99" s="64"/>
      <c r="AF99" s="64"/>
      <c r="AG99" s="64"/>
      <c r="AH99" s="64"/>
      <c r="AI99" s="64"/>
      <c r="AJ99" s="64"/>
      <c r="AK99" s="64">
        <v>1</v>
      </c>
      <c r="AL99" s="64">
        <v>1</v>
      </c>
      <c r="AM99" s="64">
        <v>1</v>
      </c>
      <c r="AN99" s="64">
        <v>1</v>
      </c>
      <c r="AO99" s="64">
        <v>1</v>
      </c>
      <c r="AP99" s="64">
        <v>1</v>
      </c>
      <c r="AQ99" s="64">
        <v>1</v>
      </c>
      <c r="AR99" s="64">
        <v>1</v>
      </c>
      <c r="AS99" s="64">
        <v>1</v>
      </c>
      <c r="AT99" s="64">
        <v>1</v>
      </c>
      <c r="AU99" s="64">
        <v>1</v>
      </c>
      <c r="AV99" s="64">
        <v>1</v>
      </c>
      <c r="AW99" s="64"/>
      <c r="AX99" s="64"/>
      <c r="AY99" s="64"/>
      <c r="AZ99" s="64"/>
      <c r="BA99" s="64"/>
      <c r="BB99" s="66"/>
      <c r="BC99" s="100"/>
    </row>
    <row r="100" spans="1:55" ht="15" customHeight="1" x14ac:dyDescent="0.35">
      <c r="A100" s="442"/>
      <c r="B100" s="90" t="s">
        <v>234</v>
      </c>
      <c r="C100" s="68">
        <v>1</v>
      </c>
      <c r="D100" s="68">
        <v>1</v>
      </c>
      <c r="E100" s="68">
        <v>1</v>
      </c>
      <c r="F100" s="68">
        <v>1</v>
      </c>
      <c r="G100" s="68">
        <v>1</v>
      </c>
      <c r="H100" s="68">
        <v>1</v>
      </c>
      <c r="I100" s="77">
        <v>1</v>
      </c>
      <c r="J100" s="77">
        <v>1</v>
      </c>
      <c r="K100" s="77">
        <v>1</v>
      </c>
      <c r="L100" s="77">
        <v>1</v>
      </c>
      <c r="M100" s="77">
        <v>1</v>
      </c>
      <c r="N100" s="77">
        <v>1</v>
      </c>
      <c r="O100" s="77">
        <v>1</v>
      </c>
      <c r="P100" s="77">
        <v>1</v>
      </c>
      <c r="Q100" s="77">
        <v>1</v>
      </c>
      <c r="R100" s="77">
        <v>1</v>
      </c>
      <c r="S100" s="77">
        <v>1</v>
      </c>
      <c r="T100" s="77">
        <v>1</v>
      </c>
      <c r="U100" s="77">
        <v>1</v>
      </c>
      <c r="V100" s="77">
        <v>1</v>
      </c>
      <c r="W100" s="77">
        <v>1</v>
      </c>
      <c r="X100" s="77">
        <v>1</v>
      </c>
      <c r="Y100" s="68">
        <v>1</v>
      </c>
      <c r="Z100" s="68">
        <v>1</v>
      </c>
      <c r="AA100" s="162" t="s">
        <v>246</v>
      </c>
      <c r="AC100" s="433"/>
      <c r="AD100" s="89" t="s">
        <v>238</v>
      </c>
      <c r="AE100" s="68"/>
      <c r="AF100" s="68"/>
      <c r="AG100" s="68"/>
      <c r="AH100" s="68"/>
      <c r="AI100" s="68"/>
      <c r="AJ100" s="68"/>
      <c r="AK100" s="68"/>
      <c r="AL100" s="68"/>
      <c r="AM100" s="68"/>
      <c r="AN100" s="64">
        <v>1</v>
      </c>
      <c r="AO100" s="64">
        <v>1</v>
      </c>
      <c r="AP100" s="64">
        <v>1</v>
      </c>
      <c r="AQ100" s="64">
        <v>1</v>
      </c>
      <c r="AR100" s="64">
        <v>1</v>
      </c>
      <c r="AS100" s="64">
        <v>1</v>
      </c>
      <c r="AT100" s="68"/>
      <c r="AU100" s="68"/>
      <c r="AV100" s="68"/>
      <c r="AW100" s="68"/>
      <c r="AX100" s="68"/>
      <c r="AY100" s="68"/>
      <c r="AZ100" s="68"/>
      <c r="BA100" s="68"/>
      <c r="BB100" s="69"/>
      <c r="BC100" s="162" t="s">
        <v>245</v>
      </c>
    </row>
    <row r="101" spans="1:55" ht="15" customHeight="1" x14ac:dyDescent="0.35">
      <c r="A101" s="442"/>
      <c r="B101" s="89" t="s">
        <v>34</v>
      </c>
      <c r="C101" s="115"/>
      <c r="D101" s="71"/>
      <c r="E101" s="71"/>
      <c r="F101" s="71"/>
      <c r="G101" s="71"/>
      <c r="H101" s="71"/>
      <c r="I101" s="71"/>
      <c r="J101" s="71"/>
      <c r="K101" s="71">
        <v>1</v>
      </c>
      <c r="L101" s="71">
        <v>1</v>
      </c>
      <c r="M101" s="71">
        <v>1</v>
      </c>
      <c r="N101" s="71">
        <v>1</v>
      </c>
      <c r="O101" s="71">
        <v>1</v>
      </c>
      <c r="P101" s="71">
        <v>1</v>
      </c>
      <c r="Q101" s="71">
        <v>1</v>
      </c>
      <c r="R101" s="71">
        <v>1</v>
      </c>
      <c r="S101" s="71">
        <v>1</v>
      </c>
      <c r="T101" s="71"/>
      <c r="U101" s="71"/>
      <c r="V101" s="71"/>
      <c r="W101" s="71"/>
      <c r="X101" s="71"/>
      <c r="Y101" s="71"/>
      <c r="Z101" s="79"/>
      <c r="AA101" s="100"/>
      <c r="AC101" s="433"/>
      <c r="AD101" s="90" t="s">
        <v>234</v>
      </c>
      <c r="AE101" s="68">
        <v>1</v>
      </c>
      <c r="AF101" s="68">
        <v>1</v>
      </c>
      <c r="AG101" s="68">
        <v>1</v>
      </c>
      <c r="AH101" s="68">
        <v>1</v>
      </c>
      <c r="AI101" s="68">
        <v>1</v>
      </c>
      <c r="AJ101" s="68">
        <v>1</v>
      </c>
      <c r="AK101" s="77">
        <v>1</v>
      </c>
      <c r="AL101" s="77">
        <v>1</v>
      </c>
      <c r="AM101" s="77">
        <v>1</v>
      </c>
      <c r="AN101" s="77">
        <v>1</v>
      </c>
      <c r="AO101" s="77">
        <v>1</v>
      </c>
      <c r="AP101" s="77">
        <v>1</v>
      </c>
      <c r="AQ101" s="77">
        <v>1</v>
      </c>
      <c r="AR101" s="77">
        <v>1</v>
      </c>
      <c r="AS101" s="77">
        <v>1</v>
      </c>
      <c r="AT101" s="77">
        <v>1</v>
      </c>
      <c r="AU101" s="77">
        <v>1</v>
      </c>
      <c r="AV101" s="77">
        <v>1</v>
      </c>
      <c r="AW101" s="77">
        <v>1</v>
      </c>
      <c r="AX101" s="77">
        <v>1</v>
      </c>
      <c r="AY101" s="77">
        <v>1</v>
      </c>
      <c r="AZ101" s="77">
        <v>1</v>
      </c>
      <c r="BA101" s="68">
        <v>1</v>
      </c>
      <c r="BB101" s="68">
        <v>1</v>
      </c>
      <c r="BC101" s="162" t="s">
        <v>246</v>
      </c>
    </row>
    <row r="102" spans="1:55" ht="15" customHeight="1" x14ac:dyDescent="0.35">
      <c r="A102" s="442"/>
      <c r="B102" s="89" t="s">
        <v>37</v>
      </c>
      <c r="C102" s="115">
        <v>1</v>
      </c>
      <c r="D102" s="71"/>
      <c r="E102" s="71"/>
      <c r="F102" s="71"/>
      <c r="G102" s="71"/>
      <c r="H102" s="71"/>
      <c r="I102" s="71">
        <v>1</v>
      </c>
      <c r="J102" s="71">
        <v>1</v>
      </c>
      <c r="K102" s="77">
        <v>1</v>
      </c>
      <c r="L102" s="77">
        <v>1</v>
      </c>
      <c r="M102" s="77">
        <v>1</v>
      </c>
      <c r="N102" s="77">
        <v>1</v>
      </c>
      <c r="O102" s="77">
        <v>1</v>
      </c>
      <c r="P102" s="77">
        <v>1</v>
      </c>
      <c r="Q102" s="77">
        <v>1</v>
      </c>
      <c r="R102" s="77">
        <v>1</v>
      </c>
      <c r="S102" s="77">
        <v>1</v>
      </c>
      <c r="T102" s="77">
        <v>1</v>
      </c>
      <c r="U102" s="77">
        <v>1</v>
      </c>
      <c r="V102" s="77">
        <v>1</v>
      </c>
      <c r="W102" s="77">
        <v>1</v>
      </c>
      <c r="X102" s="77">
        <v>1</v>
      </c>
      <c r="Y102" s="71">
        <v>1</v>
      </c>
      <c r="Z102" s="79">
        <v>1</v>
      </c>
      <c r="AA102" s="100">
        <v>1</v>
      </c>
      <c r="AB102" s="17"/>
      <c r="AC102" s="433"/>
      <c r="AD102" s="89" t="s">
        <v>34</v>
      </c>
      <c r="AE102" s="71"/>
      <c r="AF102" s="71"/>
      <c r="AG102" s="71"/>
      <c r="AH102" s="71"/>
      <c r="AI102" s="71"/>
      <c r="AJ102" s="71"/>
      <c r="AK102" s="71"/>
      <c r="AL102" s="71"/>
      <c r="AM102" s="71">
        <v>1</v>
      </c>
      <c r="AN102" s="71">
        <v>1</v>
      </c>
      <c r="AO102" s="71">
        <v>1</v>
      </c>
      <c r="AP102" s="71">
        <v>1</v>
      </c>
      <c r="AQ102" s="71">
        <v>1</v>
      </c>
      <c r="AR102" s="71">
        <v>1</v>
      </c>
      <c r="AS102" s="71">
        <v>1</v>
      </c>
      <c r="AT102" s="71">
        <v>1</v>
      </c>
      <c r="AU102" s="71">
        <v>1</v>
      </c>
      <c r="AV102" s="71"/>
      <c r="AW102" s="71"/>
      <c r="AX102" s="71"/>
      <c r="AY102" s="71"/>
      <c r="AZ102" s="71"/>
      <c r="BA102" s="71"/>
      <c r="BB102" s="79"/>
      <c r="BC102" s="100"/>
    </row>
    <row r="103" spans="1:55" ht="15" customHeight="1" x14ac:dyDescent="0.35">
      <c r="A103" s="442"/>
      <c r="B103" s="89" t="s">
        <v>338</v>
      </c>
      <c r="C103" s="68"/>
      <c r="D103" s="68"/>
      <c r="E103" s="68"/>
      <c r="F103" s="68"/>
      <c r="G103" s="68"/>
      <c r="H103" s="68"/>
      <c r="I103" s="68"/>
      <c r="J103" s="68"/>
      <c r="K103" s="64">
        <v>1</v>
      </c>
      <c r="L103" s="64">
        <v>1</v>
      </c>
      <c r="M103" s="64">
        <v>1</v>
      </c>
      <c r="N103" s="64">
        <v>1</v>
      </c>
      <c r="O103" s="64">
        <v>1</v>
      </c>
      <c r="P103" s="64">
        <v>1</v>
      </c>
      <c r="Q103" s="64">
        <v>1</v>
      </c>
      <c r="R103" s="64">
        <v>1</v>
      </c>
      <c r="S103" s="64">
        <v>1</v>
      </c>
      <c r="T103" s="64">
        <v>1</v>
      </c>
      <c r="U103" s="64"/>
      <c r="V103" s="64"/>
      <c r="W103" s="64"/>
      <c r="X103" s="64"/>
      <c r="Y103" s="68"/>
      <c r="Z103" s="69"/>
      <c r="AA103" s="100">
        <v>2</v>
      </c>
      <c r="AB103" s="17"/>
      <c r="AC103" s="433"/>
      <c r="AD103" s="89" t="s">
        <v>37</v>
      </c>
      <c r="AE103" s="71">
        <v>1</v>
      </c>
      <c r="AF103" s="71"/>
      <c r="AG103" s="71"/>
      <c r="AH103" s="71"/>
      <c r="AI103" s="71"/>
      <c r="AJ103" s="71"/>
      <c r="AK103" s="71">
        <v>1</v>
      </c>
      <c r="AL103" s="71">
        <v>1</v>
      </c>
      <c r="AM103" s="71">
        <v>1</v>
      </c>
      <c r="AN103" s="71">
        <v>1</v>
      </c>
      <c r="AO103" s="71">
        <v>1</v>
      </c>
      <c r="AP103" s="71">
        <v>1</v>
      </c>
      <c r="AQ103" s="71">
        <v>1</v>
      </c>
      <c r="AR103" s="71">
        <v>1</v>
      </c>
      <c r="AS103" s="71">
        <v>1</v>
      </c>
      <c r="AT103" s="71">
        <v>1</v>
      </c>
      <c r="AU103" s="71">
        <v>1</v>
      </c>
      <c r="AV103" s="77">
        <v>1</v>
      </c>
      <c r="AW103" s="77">
        <v>1</v>
      </c>
      <c r="AX103" s="77">
        <v>1</v>
      </c>
      <c r="AY103" s="77">
        <v>1</v>
      </c>
      <c r="AZ103" s="77">
        <v>1</v>
      </c>
      <c r="BA103" s="71">
        <v>1</v>
      </c>
      <c r="BB103" s="79">
        <v>1</v>
      </c>
      <c r="BC103" s="100">
        <v>1</v>
      </c>
    </row>
    <row r="104" spans="1:55" ht="15" customHeight="1" x14ac:dyDescent="0.35">
      <c r="A104" s="442"/>
      <c r="B104" s="90" t="s">
        <v>41</v>
      </c>
      <c r="C104" s="71"/>
      <c r="D104" s="71"/>
      <c r="E104" s="71"/>
      <c r="F104" s="71"/>
      <c r="G104" s="71"/>
      <c r="H104" s="71"/>
      <c r="I104" s="71"/>
      <c r="J104" s="71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  <c r="U104" s="77">
        <v>1</v>
      </c>
      <c r="V104" s="77">
        <v>1</v>
      </c>
      <c r="W104" s="77">
        <v>1</v>
      </c>
      <c r="X104" s="77">
        <v>1</v>
      </c>
      <c r="Y104" s="71"/>
      <c r="Z104" s="79"/>
      <c r="AA104" s="100">
        <v>2</v>
      </c>
      <c r="AB104" s="17"/>
      <c r="AC104" s="433"/>
      <c r="AD104" s="89" t="s">
        <v>338</v>
      </c>
      <c r="AE104" s="68"/>
      <c r="AF104" s="68"/>
      <c r="AG104" s="68"/>
      <c r="AH104" s="68"/>
      <c r="AI104" s="68"/>
      <c r="AJ104" s="68"/>
      <c r="AK104" s="68"/>
      <c r="AL104" s="68"/>
      <c r="AM104" s="64">
        <v>1</v>
      </c>
      <c r="AN104" s="64">
        <v>1</v>
      </c>
      <c r="AO104" s="64">
        <v>1</v>
      </c>
      <c r="AP104" s="64">
        <v>1</v>
      </c>
      <c r="AQ104" s="64">
        <v>1</v>
      </c>
      <c r="AR104" s="64">
        <v>1</v>
      </c>
      <c r="AS104" s="64">
        <v>1</v>
      </c>
      <c r="AT104" s="64">
        <v>1</v>
      </c>
      <c r="AU104" s="64">
        <v>1</v>
      </c>
      <c r="AV104" s="64">
        <v>1</v>
      </c>
      <c r="AW104" s="64"/>
      <c r="AX104" s="64"/>
      <c r="AY104" s="64"/>
      <c r="AZ104" s="64"/>
      <c r="BA104" s="68"/>
      <c r="BB104" s="69"/>
      <c r="BC104" s="100">
        <v>2</v>
      </c>
    </row>
    <row r="105" spans="1:55" ht="15" customHeight="1" x14ac:dyDescent="0.35">
      <c r="A105" s="442"/>
      <c r="B105" s="89" t="s">
        <v>224</v>
      </c>
      <c r="C105" s="68"/>
      <c r="D105" s="68"/>
      <c r="E105" s="68"/>
      <c r="F105" s="68"/>
      <c r="G105" s="68"/>
      <c r="H105" s="68"/>
      <c r="I105" s="68"/>
      <c r="J105" s="68"/>
      <c r="K105" s="68">
        <v>1</v>
      </c>
      <c r="L105" s="68">
        <v>1</v>
      </c>
      <c r="M105" s="68">
        <v>1</v>
      </c>
      <c r="N105" s="68">
        <v>1</v>
      </c>
      <c r="O105" s="68">
        <v>1</v>
      </c>
      <c r="P105" s="68">
        <v>1</v>
      </c>
      <c r="Q105" s="68">
        <v>1</v>
      </c>
      <c r="R105" s="68">
        <v>1</v>
      </c>
      <c r="S105" s="68">
        <v>1</v>
      </c>
      <c r="T105" s="68"/>
      <c r="U105" s="68"/>
      <c r="V105" s="68"/>
      <c r="W105" s="68"/>
      <c r="X105" s="68"/>
      <c r="Y105" s="68"/>
      <c r="Z105" s="69"/>
      <c r="AA105" s="100"/>
      <c r="AB105" s="27"/>
      <c r="AC105" s="433"/>
      <c r="AD105" s="90" t="s">
        <v>69</v>
      </c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100"/>
    </row>
    <row r="106" spans="1:55" s="201" customFormat="1" ht="15" customHeight="1" x14ac:dyDescent="0.35">
      <c r="A106" s="442"/>
      <c r="B106" s="89" t="s">
        <v>160</v>
      </c>
      <c r="C106" s="151"/>
      <c r="D106" s="68"/>
      <c r="E106" s="68"/>
      <c r="F106" s="68"/>
      <c r="G106" s="68"/>
      <c r="H106" s="68"/>
      <c r="I106" s="68">
        <v>1</v>
      </c>
      <c r="J106" s="68">
        <v>1</v>
      </c>
      <c r="K106" s="64">
        <v>1</v>
      </c>
      <c r="L106" s="64">
        <v>1</v>
      </c>
      <c r="M106" s="64">
        <v>1</v>
      </c>
      <c r="N106" s="64">
        <v>1</v>
      </c>
      <c r="O106" s="64">
        <v>1</v>
      </c>
      <c r="P106" s="64">
        <v>1</v>
      </c>
      <c r="Q106" s="64">
        <v>1</v>
      </c>
      <c r="R106" s="64">
        <v>1</v>
      </c>
      <c r="S106" s="64">
        <v>1</v>
      </c>
      <c r="T106" s="68">
        <v>1</v>
      </c>
      <c r="U106" s="68">
        <v>1</v>
      </c>
      <c r="V106" s="68">
        <v>1</v>
      </c>
      <c r="W106" s="68">
        <v>1</v>
      </c>
      <c r="X106" s="68">
        <v>1</v>
      </c>
      <c r="Y106" s="68"/>
      <c r="Z106" s="69"/>
      <c r="AA106" s="100"/>
      <c r="AB106" s="27"/>
      <c r="AC106" s="433"/>
      <c r="AD106" s="89" t="s">
        <v>224</v>
      </c>
      <c r="AE106" s="68"/>
      <c r="AF106" s="68"/>
      <c r="AG106" s="68"/>
      <c r="AH106" s="68"/>
      <c r="AI106" s="68"/>
      <c r="AJ106" s="68"/>
      <c r="AK106" s="68"/>
      <c r="AL106" s="68"/>
      <c r="AM106" s="68">
        <v>1</v>
      </c>
      <c r="AN106" s="68">
        <v>1</v>
      </c>
      <c r="AO106" s="68">
        <v>1</v>
      </c>
      <c r="AP106" s="68">
        <v>1</v>
      </c>
      <c r="AQ106" s="68">
        <v>1</v>
      </c>
      <c r="AR106" s="68">
        <v>1</v>
      </c>
      <c r="AS106" s="68">
        <v>1</v>
      </c>
      <c r="AT106" s="68">
        <v>1</v>
      </c>
      <c r="AU106" s="68">
        <v>1</v>
      </c>
      <c r="AV106" s="68"/>
      <c r="AW106" s="68"/>
      <c r="AX106" s="68"/>
      <c r="AY106" s="68"/>
      <c r="AZ106" s="68"/>
      <c r="BA106" s="68"/>
      <c r="BB106" s="69"/>
      <c r="BC106" s="100"/>
    </row>
    <row r="107" spans="1:55" ht="15" customHeight="1" x14ac:dyDescent="0.35">
      <c r="A107" s="442"/>
      <c r="B107" s="89" t="s">
        <v>33</v>
      </c>
      <c r="C107" s="115"/>
      <c r="D107" s="71"/>
      <c r="E107" s="71"/>
      <c r="F107" s="71"/>
      <c r="G107" s="71"/>
      <c r="H107" s="71"/>
      <c r="I107" s="71"/>
      <c r="J107" s="71"/>
      <c r="K107" s="77">
        <v>1</v>
      </c>
      <c r="L107" s="77">
        <v>1</v>
      </c>
      <c r="M107" s="77">
        <v>1</v>
      </c>
      <c r="N107" s="77">
        <v>1</v>
      </c>
      <c r="O107" s="77">
        <v>1</v>
      </c>
      <c r="P107" s="77">
        <v>1</v>
      </c>
      <c r="Q107" s="77">
        <v>1</v>
      </c>
      <c r="R107" s="77">
        <v>1</v>
      </c>
      <c r="S107" s="77">
        <v>1</v>
      </c>
      <c r="T107" s="71"/>
      <c r="U107" s="71"/>
      <c r="V107" s="71"/>
      <c r="W107" s="71"/>
      <c r="X107" s="71"/>
      <c r="Y107" s="71"/>
      <c r="Z107" s="71"/>
      <c r="AA107" s="100">
        <v>4</v>
      </c>
      <c r="AB107" s="27"/>
      <c r="AC107" s="433"/>
      <c r="AD107" s="89" t="s">
        <v>214</v>
      </c>
      <c r="AE107" s="71"/>
      <c r="AF107" s="71"/>
      <c r="AG107" s="71"/>
      <c r="AH107" s="71"/>
      <c r="AI107" s="71"/>
      <c r="AJ107" s="71"/>
      <c r="AK107" s="71"/>
      <c r="AL107" s="71"/>
      <c r="AM107" s="71">
        <v>1</v>
      </c>
      <c r="AN107" s="71">
        <v>1</v>
      </c>
      <c r="AO107" s="71">
        <v>1</v>
      </c>
      <c r="AP107" s="71">
        <v>1</v>
      </c>
      <c r="AQ107" s="71">
        <v>1</v>
      </c>
      <c r="AR107" s="71">
        <v>1</v>
      </c>
      <c r="AS107" s="71">
        <v>1</v>
      </c>
      <c r="AT107" s="71">
        <v>1</v>
      </c>
      <c r="AU107" s="71">
        <v>1</v>
      </c>
      <c r="AV107" s="71"/>
      <c r="AW107" s="71"/>
      <c r="AX107" s="71"/>
      <c r="AY107" s="71"/>
      <c r="AZ107" s="71"/>
      <c r="BA107" s="71"/>
      <c r="BB107" s="79"/>
      <c r="BC107" s="100" t="s">
        <v>223</v>
      </c>
    </row>
    <row r="108" spans="1:55" ht="15" customHeight="1" x14ac:dyDescent="0.35">
      <c r="A108" s="442"/>
      <c r="B108" s="89" t="s">
        <v>31</v>
      </c>
      <c r="C108" s="115"/>
      <c r="D108" s="71"/>
      <c r="E108" s="71"/>
      <c r="F108" s="71"/>
      <c r="G108" s="71"/>
      <c r="H108" s="71"/>
      <c r="I108" s="71"/>
      <c r="J108" s="71"/>
      <c r="K108" s="77"/>
      <c r="L108" s="77">
        <v>1</v>
      </c>
      <c r="M108" s="77">
        <v>1</v>
      </c>
      <c r="N108" s="77">
        <v>1</v>
      </c>
      <c r="O108" s="77">
        <v>1</v>
      </c>
      <c r="P108" s="77">
        <v>1</v>
      </c>
      <c r="Q108" s="77">
        <v>1</v>
      </c>
      <c r="R108" s="77">
        <v>1</v>
      </c>
      <c r="S108" s="77">
        <v>1</v>
      </c>
      <c r="T108" s="71"/>
      <c r="U108" s="71"/>
      <c r="V108" s="71"/>
      <c r="W108" s="71"/>
      <c r="X108" s="71"/>
      <c r="Y108" s="71"/>
      <c r="Z108" s="79"/>
      <c r="AA108" s="100">
        <v>0.5</v>
      </c>
      <c r="AB108" s="27"/>
      <c r="AC108" s="433"/>
      <c r="AD108" s="89" t="s">
        <v>33</v>
      </c>
      <c r="AE108" s="71"/>
      <c r="AF108" s="71"/>
      <c r="AG108" s="71"/>
      <c r="AH108" s="71"/>
      <c r="AI108" s="71"/>
      <c r="AJ108" s="71"/>
      <c r="AK108" s="71"/>
      <c r="AL108" s="71"/>
      <c r="AM108" s="71">
        <v>1</v>
      </c>
      <c r="AN108" s="71">
        <v>1</v>
      </c>
      <c r="AO108" s="71">
        <v>1</v>
      </c>
      <c r="AP108" s="71">
        <v>1</v>
      </c>
      <c r="AQ108" s="71">
        <v>1</v>
      </c>
      <c r="AR108" s="71">
        <v>1</v>
      </c>
      <c r="AS108" s="71">
        <v>1</v>
      </c>
      <c r="AT108" s="71">
        <v>1</v>
      </c>
      <c r="AU108" s="71">
        <v>1</v>
      </c>
      <c r="AV108" s="71"/>
      <c r="AW108" s="71"/>
      <c r="AX108" s="71"/>
      <c r="AY108" s="71"/>
      <c r="AZ108" s="71"/>
      <c r="BA108" s="71"/>
      <c r="BB108" s="71"/>
      <c r="BC108" s="100">
        <v>4</v>
      </c>
    </row>
    <row r="109" spans="1:55" ht="15" customHeight="1" x14ac:dyDescent="0.35">
      <c r="A109" s="442"/>
      <c r="B109" s="89" t="s">
        <v>35</v>
      </c>
      <c r="C109" s="115"/>
      <c r="D109" s="71"/>
      <c r="E109" s="71"/>
      <c r="F109" s="71"/>
      <c r="G109" s="71"/>
      <c r="H109" s="71"/>
      <c r="I109" s="71"/>
      <c r="J109" s="71"/>
      <c r="K109" s="77">
        <v>1</v>
      </c>
      <c r="L109" s="77">
        <v>1</v>
      </c>
      <c r="M109" s="77">
        <v>1</v>
      </c>
      <c r="N109" s="77">
        <v>1</v>
      </c>
      <c r="O109" s="77">
        <v>1</v>
      </c>
      <c r="P109" s="77">
        <v>1</v>
      </c>
      <c r="Q109" s="77">
        <v>1</v>
      </c>
      <c r="R109" s="77">
        <v>1</v>
      </c>
      <c r="S109" s="77">
        <v>1</v>
      </c>
      <c r="T109" s="71"/>
      <c r="U109" s="71"/>
      <c r="V109" s="71"/>
      <c r="W109" s="71"/>
      <c r="X109" s="71"/>
      <c r="Y109" s="71"/>
      <c r="Z109" s="79"/>
      <c r="AA109" s="100">
        <v>4</v>
      </c>
      <c r="AB109" s="27"/>
      <c r="AC109" s="433"/>
      <c r="AD109" s="89" t="s">
        <v>31</v>
      </c>
      <c r="AE109" s="71"/>
      <c r="AF109" s="71"/>
      <c r="AG109" s="71"/>
      <c r="AH109" s="71"/>
      <c r="AI109" s="71"/>
      <c r="AJ109" s="71"/>
      <c r="AK109" s="71"/>
      <c r="AL109" s="71"/>
      <c r="AM109" s="71"/>
      <c r="AN109" s="71">
        <v>1</v>
      </c>
      <c r="AO109" s="71">
        <v>1</v>
      </c>
      <c r="AP109" s="71">
        <v>1</v>
      </c>
      <c r="AQ109" s="71">
        <v>1</v>
      </c>
      <c r="AR109" s="71">
        <v>1</v>
      </c>
      <c r="AS109" s="71">
        <v>1</v>
      </c>
      <c r="AT109" s="71">
        <v>1</v>
      </c>
      <c r="AU109" s="71">
        <v>1</v>
      </c>
      <c r="AV109" s="71"/>
      <c r="AW109" s="71"/>
      <c r="AX109" s="71"/>
      <c r="AY109" s="71"/>
      <c r="AZ109" s="71"/>
      <c r="BA109" s="71"/>
      <c r="BB109" s="79"/>
      <c r="BC109" s="100">
        <v>0.5</v>
      </c>
    </row>
    <row r="110" spans="1:55" ht="15" customHeight="1" x14ac:dyDescent="0.35">
      <c r="A110" s="442"/>
      <c r="B110" s="90" t="s">
        <v>42</v>
      </c>
      <c r="C110" s="68"/>
      <c r="D110" s="68"/>
      <c r="E110" s="68"/>
      <c r="F110" s="68"/>
      <c r="G110" s="68"/>
      <c r="H110" s="71"/>
      <c r="I110" s="71"/>
      <c r="J110" s="71"/>
      <c r="K110" s="68">
        <v>1</v>
      </c>
      <c r="L110" s="68">
        <v>1</v>
      </c>
      <c r="M110" s="68">
        <v>1</v>
      </c>
      <c r="N110" s="68">
        <v>1</v>
      </c>
      <c r="O110" s="68">
        <v>1</v>
      </c>
      <c r="P110" s="68">
        <v>1</v>
      </c>
      <c r="Q110" s="68">
        <v>1</v>
      </c>
      <c r="R110" s="68">
        <v>1</v>
      </c>
      <c r="S110" s="68">
        <v>1</v>
      </c>
      <c r="T110" s="71"/>
      <c r="U110" s="71"/>
      <c r="V110" s="71"/>
      <c r="W110" s="71"/>
      <c r="X110" s="71"/>
      <c r="Y110" s="68"/>
      <c r="Z110" s="69"/>
      <c r="AA110" s="100">
        <v>4</v>
      </c>
      <c r="AB110" s="27"/>
      <c r="AC110" s="433"/>
      <c r="AD110" s="89" t="s">
        <v>35</v>
      </c>
      <c r="AE110" s="71"/>
      <c r="AF110" s="71"/>
      <c r="AG110" s="71"/>
      <c r="AH110" s="71"/>
      <c r="AI110" s="71"/>
      <c r="AJ110" s="71"/>
      <c r="AK110" s="71"/>
      <c r="AL110" s="71"/>
      <c r="AM110" s="71">
        <v>1</v>
      </c>
      <c r="AN110" s="71">
        <v>1</v>
      </c>
      <c r="AO110" s="71">
        <v>1</v>
      </c>
      <c r="AP110" s="71">
        <v>1</v>
      </c>
      <c r="AQ110" s="71">
        <v>1</v>
      </c>
      <c r="AR110" s="71">
        <v>1</v>
      </c>
      <c r="AS110" s="71">
        <v>1</v>
      </c>
      <c r="AT110" s="71">
        <v>1</v>
      </c>
      <c r="AU110" s="71">
        <v>1</v>
      </c>
      <c r="AV110" s="71"/>
      <c r="AW110" s="71"/>
      <c r="AX110" s="71"/>
      <c r="AY110" s="71"/>
      <c r="AZ110" s="71"/>
      <c r="BA110" s="71"/>
      <c r="BB110" s="79"/>
      <c r="BC110" s="100">
        <v>4</v>
      </c>
    </row>
    <row r="111" spans="1:55" ht="15" customHeight="1" x14ac:dyDescent="0.35">
      <c r="A111" s="442"/>
      <c r="B111" s="90" t="s">
        <v>282</v>
      </c>
      <c r="C111" s="71"/>
      <c r="D111" s="71"/>
      <c r="E111" s="71"/>
      <c r="F111" s="71"/>
      <c r="G111" s="71"/>
      <c r="H111" s="71"/>
      <c r="I111" s="71">
        <v>1</v>
      </c>
      <c r="J111" s="71">
        <v>1</v>
      </c>
      <c r="K111" s="68">
        <v>1</v>
      </c>
      <c r="L111" s="68">
        <v>1</v>
      </c>
      <c r="M111" s="68">
        <v>1</v>
      </c>
      <c r="N111" s="68">
        <v>1</v>
      </c>
      <c r="O111" s="68">
        <v>1</v>
      </c>
      <c r="P111" s="68">
        <v>1</v>
      </c>
      <c r="Q111" s="68">
        <v>1</v>
      </c>
      <c r="R111" s="68">
        <v>1</v>
      </c>
      <c r="S111" s="68">
        <v>1</v>
      </c>
      <c r="T111" s="71">
        <v>1</v>
      </c>
      <c r="U111" s="71">
        <v>1</v>
      </c>
      <c r="V111" s="71">
        <v>1</v>
      </c>
      <c r="W111" s="71">
        <v>1</v>
      </c>
      <c r="X111" s="71">
        <v>1</v>
      </c>
      <c r="Y111" s="71"/>
      <c r="Z111" s="79"/>
      <c r="AA111" s="100">
        <v>1</v>
      </c>
      <c r="AB111" s="27"/>
      <c r="AC111" s="433"/>
      <c r="AD111" s="90" t="s">
        <v>42</v>
      </c>
      <c r="AE111" s="68"/>
      <c r="AF111" s="68"/>
      <c r="AG111" s="68"/>
      <c r="AH111" s="68"/>
      <c r="AI111" s="68"/>
      <c r="AJ111" s="71"/>
      <c r="AK111" s="71"/>
      <c r="AL111" s="71"/>
      <c r="AM111" s="68">
        <v>1</v>
      </c>
      <c r="AN111" s="68">
        <v>1</v>
      </c>
      <c r="AO111" s="68">
        <v>1</v>
      </c>
      <c r="AP111" s="68">
        <v>1</v>
      </c>
      <c r="AQ111" s="68">
        <v>1</v>
      </c>
      <c r="AR111" s="68">
        <v>1</v>
      </c>
      <c r="AS111" s="68">
        <v>1</v>
      </c>
      <c r="AT111" s="68">
        <v>1</v>
      </c>
      <c r="AU111" s="68">
        <v>1</v>
      </c>
      <c r="AV111" s="71"/>
      <c r="AW111" s="71"/>
      <c r="AX111" s="71"/>
      <c r="AY111" s="71"/>
      <c r="AZ111" s="71"/>
      <c r="BA111" s="68"/>
      <c r="BB111" s="69"/>
      <c r="BC111" s="100">
        <v>4</v>
      </c>
    </row>
    <row r="112" spans="1:55" s="17" customFormat="1" ht="15" customHeight="1" x14ac:dyDescent="0.35">
      <c r="A112" s="442"/>
      <c r="B112" s="90" t="s">
        <v>696</v>
      </c>
      <c r="C112" s="77"/>
      <c r="D112" s="77"/>
      <c r="E112" s="77"/>
      <c r="F112" s="77"/>
      <c r="G112" s="77"/>
      <c r="H112" s="77"/>
      <c r="I112" s="77"/>
      <c r="J112" s="77"/>
      <c r="K112" s="77">
        <v>1</v>
      </c>
      <c r="L112" s="77">
        <v>1</v>
      </c>
      <c r="M112" s="77">
        <v>1</v>
      </c>
      <c r="N112" s="77">
        <v>1</v>
      </c>
      <c r="O112" s="77">
        <v>1</v>
      </c>
      <c r="P112" s="77">
        <v>1</v>
      </c>
      <c r="Q112" s="77">
        <v>1</v>
      </c>
      <c r="R112" s="77">
        <v>1</v>
      </c>
      <c r="S112" s="77">
        <v>1</v>
      </c>
      <c r="T112" s="77"/>
      <c r="U112" s="77"/>
      <c r="V112" s="77"/>
      <c r="W112" s="77"/>
      <c r="X112" s="77"/>
      <c r="Y112" s="77"/>
      <c r="Z112" s="78"/>
      <c r="AA112" s="100">
        <v>2</v>
      </c>
      <c r="AB112" s="27"/>
      <c r="AC112" s="433"/>
      <c r="AD112" s="90" t="s">
        <v>282</v>
      </c>
      <c r="AE112" s="71"/>
      <c r="AF112" s="71"/>
      <c r="AG112" s="71"/>
      <c r="AH112" s="71"/>
      <c r="AI112" s="71"/>
      <c r="AJ112" s="71"/>
      <c r="AK112" s="71">
        <v>1</v>
      </c>
      <c r="AL112" s="71">
        <v>1</v>
      </c>
      <c r="AM112" s="68">
        <v>1</v>
      </c>
      <c r="AN112" s="68">
        <v>1</v>
      </c>
      <c r="AO112" s="68">
        <v>1</v>
      </c>
      <c r="AP112" s="68">
        <v>1</v>
      </c>
      <c r="AQ112" s="68">
        <v>1</v>
      </c>
      <c r="AR112" s="68">
        <v>1</v>
      </c>
      <c r="AS112" s="68">
        <v>1</v>
      </c>
      <c r="AT112" s="68">
        <v>1</v>
      </c>
      <c r="AU112" s="68">
        <v>1</v>
      </c>
      <c r="AV112" s="71">
        <v>1</v>
      </c>
      <c r="AW112" s="71">
        <v>1</v>
      </c>
      <c r="AX112" s="71">
        <v>1</v>
      </c>
      <c r="AY112" s="71">
        <v>1</v>
      </c>
      <c r="AZ112" s="71">
        <v>1</v>
      </c>
      <c r="BA112" s="71"/>
      <c r="BB112" s="79"/>
      <c r="BC112" s="100">
        <v>1</v>
      </c>
    </row>
    <row r="113" spans="1:55" s="17" customFormat="1" ht="15" customHeight="1" x14ac:dyDescent="0.35">
      <c r="A113" s="442"/>
      <c r="B113" s="90" t="s">
        <v>70</v>
      </c>
      <c r="C113" s="115"/>
      <c r="D113" s="71"/>
      <c r="E113" s="71"/>
      <c r="F113" s="71"/>
      <c r="G113" s="71"/>
      <c r="H113" s="71"/>
      <c r="I113" s="71">
        <v>1</v>
      </c>
      <c r="J113" s="71">
        <v>1</v>
      </c>
      <c r="K113" s="77">
        <v>1</v>
      </c>
      <c r="L113" s="77">
        <v>1</v>
      </c>
      <c r="M113" s="77">
        <v>1</v>
      </c>
      <c r="N113" s="77">
        <v>1</v>
      </c>
      <c r="O113" s="77">
        <v>1</v>
      </c>
      <c r="P113" s="77">
        <v>1</v>
      </c>
      <c r="Q113" s="77">
        <v>1</v>
      </c>
      <c r="R113" s="77">
        <v>1</v>
      </c>
      <c r="S113" s="77">
        <v>1</v>
      </c>
      <c r="T113" s="71">
        <v>1</v>
      </c>
      <c r="U113" s="71">
        <v>1</v>
      </c>
      <c r="V113" s="71">
        <v>1</v>
      </c>
      <c r="W113" s="71"/>
      <c r="X113" s="71"/>
      <c r="Y113" s="71"/>
      <c r="Z113" s="79"/>
      <c r="AA113" s="100">
        <v>2</v>
      </c>
      <c r="AB113" s="27"/>
      <c r="AC113" s="433"/>
      <c r="AD113" s="90" t="s">
        <v>696</v>
      </c>
      <c r="AE113" s="77"/>
      <c r="AF113" s="77"/>
      <c r="AG113" s="77"/>
      <c r="AH113" s="77"/>
      <c r="AI113" s="77"/>
      <c r="AJ113" s="77"/>
      <c r="AK113" s="77"/>
      <c r="AL113" s="77"/>
      <c r="AM113" s="77">
        <v>1</v>
      </c>
      <c r="AN113" s="77">
        <v>1</v>
      </c>
      <c r="AO113" s="77">
        <v>1</v>
      </c>
      <c r="AP113" s="77">
        <v>1</v>
      </c>
      <c r="AQ113" s="77">
        <v>1</v>
      </c>
      <c r="AR113" s="77">
        <v>1</v>
      </c>
      <c r="AS113" s="77">
        <v>1</v>
      </c>
      <c r="AT113" s="77">
        <v>1</v>
      </c>
      <c r="AU113" s="77">
        <v>1</v>
      </c>
      <c r="AV113" s="77"/>
      <c r="AW113" s="77"/>
      <c r="AX113" s="77"/>
      <c r="AY113" s="77"/>
      <c r="AZ113" s="77"/>
      <c r="BA113" s="77"/>
      <c r="BB113" s="78"/>
      <c r="BC113" s="100">
        <v>2</v>
      </c>
    </row>
    <row r="114" spans="1:55" ht="15" customHeight="1" x14ac:dyDescent="0.35">
      <c r="A114" s="442"/>
      <c r="B114" s="90" t="s">
        <v>181</v>
      </c>
      <c r="C114" s="68"/>
      <c r="D114" s="68"/>
      <c r="E114" s="68"/>
      <c r="F114" s="68"/>
      <c r="G114" s="68"/>
      <c r="H114" s="68"/>
      <c r="I114" s="68">
        <v>1</v>
      </c>
      <c r="J114" s="68">
        <v>1</v>
      </c>
      <c r="K114" s="68">
        <v>1</v>
      </c>
      <c r="L114" s="68">
        <v>1</v>
      </c>
      <c r="M114" s="68">
        <v>1</v>
      </c>
      <c r="N114" s="68">
        <v>1</v>
      </c>
      <c r="O114" s="68">
        <v>1</v>
      </c>
      <c r="P114" s="68">
        <v>1</v>
      </c>
      <c r="Q114" s="68">
        <v>1</v>
      </c>
      <c r="R114" s="68">
        <v>1</v>
      </c>
      <c r="S114" s="68">
        <v>1</v>
      </c>
      <c r="T114" s="68">
        <v>1</v>
      </c>
      <c r="U114" s="68">
        <v>1</v>
      </c>
      <c r="V114" s="68">
        <v>1</v>
      </c>
      <c r="W114" s="68">
        <v>1</v>
      </c>
      <c r="X114" s="68">
        <v>1</v>
      </c>
      <c r="Y114" s="68"/>
      <c r="Z114" s="69"/>
      <c r="AA114" s="100" t="s">
        <v>182</v>
      </c>
      <c r="AB114" s="27"/>
      <c r="AC114" s="433"/>
      <c r="AD114" s="90" t="s">
        <v>70</v>
      </c>
      <c r="AE114" s="71"/>
      <c r="AF114" s="71"/>
      <c r="AG114" s="71"/>
      <c r="AH114" s="71"/>
      <c r="AI114" s="71"/>
      <c r="AJ114" s="71"/>
      <c r="AK114" s="71">
        <v>1</v>
      </c>
      <c r="AL114" s="71">
        <v>1</v>
      </c>
      <c r="AM114" s="77">
        <v>1</v>
      </c>
      <c r="AN114" s="77">
        <v>1</v>
      </c>
      <c r="AO114" s="77">
        <v>1</v>
      </c>
      <c r="AP114" s="77">
        <v>1</v>
      </c>
      <c r="AQ114" s="77">
        <v>1</v>
      </c>
      <c r="AR114" s="77">
        <v>1</v>
      </c>
      <c r="AS114" s="77">
        <v>1</v>
      </c>
      <c r="AT114" s="77">
        <v>1</v>
      </c>
      <c r="AU114" s="77">
        <v>1</v>
      </c>
      <c r="AV114" s="71">
        <v>1</v>
      </c>
      <c r="AW114" s="71">
        <v>1</v>
      </c>
      <c r="AX114" s="71">
        <v>1</v>
      </c>
      <c r="AY114" s="71"/>
      <c r="AZ114" s="71"/>
      <c r="BA114" s="71"/>
      <c r="BB114" s="79"/>
      <c r="BC114" s="100">
        <v>2</v>
      </c>
    </row>
    <row r="115" spans="1:55" ht="15" customHeight="1" x14ac:dyDescent="0.35">
      <c r="A115" s="442"/>
      <c r="B115" s="90" t="s">
        <v>262</v>
      </c>
      <c r="C115" s="77"/>
      <c r="D115" s="77"/>
      <c r="E115" s="77"/>
      <c r="F115" s="77"/>
      <c r="G115" s="77"/>
      <c r="H115" s="77"/>
      <c r="I115" s="77">
        <v>1</v>
      </c>
      <c r="J115" s="77">
        <v>1</v>
      </c>
      <c r="K115" s="77">
        <v>1</v>
      </c>
      <c r="L115" s="77">
        <v>1</v>
      </c>
      <c r="M115" s="77">
        <v>1</v>
      </c>
      <c r="N115" s="77">
        <v>1</v>
      </c>
      <c r="O115" s="77">
        <v>1</v>
      </c>
      <c r="P115" s="77">
        <v>1</v>
      </c>
      <c r="Q115" s="77">
        <v>1</v>
      </c>
      <c r="R115" s="77">
        <v>1</v>
      </c>
      <c r="S115" s="77">
        <v>1</v>
      </c>
      <c r="T115" s="77">
        <v>1</v>
      </c>
      <c r="U115" s="77">
        <v>1</v>
      </c>
      <c r="V115" s="77">
        <v>1</v>
      </c>
      <c r="W115" s="77">
        <v>1</v>
      </c>
      <c r="X115" s="77">
        <v>1</v>
      </c>
      <c r="Y115" s="77"/>
      <c r="Z115" s="77"/>
      <c r="AA115" s="100" t="s">
        <v>263</v>
      </c>
      <c r="AB115" s="27"/>
      <c r="AC115" s="433"/>
      <c r="AD115" s="90" t="s">
        <v>181</v>
      </c>
      <c r="AE115" s="68"/>
      <c r="AF115" s="68"/>
      <c r="AG115" s="68"/>
      <c r="AH115" s="68"/>
      <c r="AI115" s="68"/>
      <c r="AJ115" s="68"/>
      <c r="AK115" s="68">
        <v>1</v>
      </c>
      <c r="AL115" s="68">
        <v>1</v>
      </c>
      <c r="AM115" s="68">
        <v>1</v>
      </c>
      <c r="AN115" s="68">
        <v>1</v>
      </c>
      <c r="AO115" s="68">
        <v>1</v>
      </c>
      <c r="AP115" s="68">
        <v>1</v>
      </c>
      <c r="AQ115" s="68">
        <v>1</v>
      </c>
      <c r="AR115" s="68">
        <v>1</v>
      </c>
      <c r="AS115" s="68">
        <v>1</v>
      </c>
      <c r="AT115" s="68">
        <v>1</v>
      </c>
      <c r="AU115" s="68">
        <v>1</v>
      </c>
      <c r="AV115" s="68">
        <v>1</v>
      </c>
      <c r="AW115" s="68">
        <v>1</v>
      </c>
      <c r="AX115" s="68">
        <v>1</v>
      </c>
      <c r="AY115" s="68">
        <v>1</v>
      </c>
      <c r="AZ115" s="68">
        <v>1</v>
      </c>
      <c r="BA115" s="68"/>
      <c r="BB115" s="69"/>
      <c r="BC115" s="100" t="s">
        <v>182</v>
      </c>
    </row>
    <row r="116" spans="1:55" ht="15" customHeight="1" x14ac:dyDescent="0.35">
      <c r="A116" s="442"/>
      <c r="B116" s="90" t="s">
        <v>44</v>
      </c>
      <c r="C116" s="124"/>
      <c r="D116" s="68"/>
      <c r="E116" s="68"/>
      <c r="F116" s="68"/>
      <c r="G116" s="68"/>
      <c r="H116" s="68"/>
      <c r="I116" s="68">
        <v>1</v>
      </c>
      <c r="J116" s="68">
        <v>1</v>
      </c>
      <c r="K116" s="64">
        <v>1</v>
      </c>
      <c r="L116" s="64">
        <v>1</v>
      </c>
      <c r="M116" s="64">
        <v>1</v>
      </c>
      <c r="N116" s="64">
        <v>1</v>
      </c>
      <c r="O116" s="64">
        <v>1</v>
      </c>
      <c r="P116" s="64">
        <v>1</v>
      </c>
      <c r="Q116" s="64">
        <v>1</v>
      </c>
      <c r="R116" s="64">
        <v>1</v>
      </c>
      <c r="S116" s="64">
        <v>1</v>
      </c>
      <c r="T116" s="68">
        <v>1</v>
      </c>
      <c r="U116" s="68">
        <v>1</v>
      </c>
      <c r="V116" s="68">
        <v>1</v>
      </c>
      <c r="W116" s="68">
        <v>1</v>
      </c>
      <c r="X116" s="68">
        <v>1</v>
      </c>
      <c r="Y116" s="68"/>
      <c r="Z116" s="69"/>
      <c r="AA116" s="100"/>
      <c r="AB116" s="27"/>
      <c r="AC116" s="433"/>
      <c r="AD116" s="90" t="s">
        <v>262</v>
      </c>
      <c r="AE116" s="77"/>
      <c r="AF116" s="77"/>
      <c r="AG116" s="77"/>
      <c r="AH116" s="77"/>
      <c r="AI116" s="77"/>
      <c r="AJ116" s="77"/>
      <c r="AK116" s="77">
        <v>1</v>
      </c>
      <c r="AL116" s="77">
        <v>1</v>
      </c>
      <c r="AM116" s="77">
        <v>1</v>
      </c>
      <c r="AN116" s="77">
        <v>1</v>
      </c>
      <c r="AO116" s="77">
        <v>1</v>
      </c>
      <c r="AP116" s="77">
        <v>1</v>
      </c>
      <c r="AQ116" s="77">
        <v>1</v>
      </c>
      <c r="AR116" s="77">
        <v>1</v>
      </c>
      <c r="AS116" s="77">
        <v>1</v>
      </c>
      <c r="AT116" s="77">
        <v>1</v>
      </c>
      <c r="AU116" s="77">
        <v>1</v>
      </c>
      <c r="AV116" s="77">
        <v>1</v>
      </c>
      <c r="AW116" s="77">
        <v>1</v>
      </c>
      <c r="AX116" s="77">
        <v>1</v>
      </c>
      <c r="AY116" s="77">
        <v>1</v>
      </c>
      <c r="AZ116" s="77">
        <v>1</v>
      </c>
      <c r="BA116" s="77"/>
      <c r="BB116" s="77"/>
      <c r="BC116" s="100" t="s">
        <v>263</v>
      </c>
    </row>
    <row r="117" spans="1:55" ht="15" customHeight="1" x14ac:dyDescent="0.35">
      <c r="A117" s="442"/>
      <c r="B117" s="90" t="s">
        <v>45</v>
      </c>
      <c r="C117" s="152"/>
      <c r="D117" s="71"/>
      <c r="E117" s="71"/>
      <c r="F117" s="71"/>
      <c r="G117" s="71"/>
      <c r="H117" s="71"/>
      <c r="I117" s="77"/>
      <c r="J117" s="77"/>
      <c r="K117" s="64">
        <v>1</v>
      </c>
      <c r="L117" s="64">
        <v>1</v>
      </c>
      <c r="M117" s="64">
        <v>1</v>
      </c>
      <c r="N117" s="64">
        <v>1</v>
      </c>
      <c r="O117" s="64">
        <v>1</v>
      </c>
      <c r="P117" s="64">
        <v>1</v>
      </c>
      <c r="Q117" s="64">
        <v>1</v>
      </c>
      <c r="R117" s="64">
        <v>1</v>
      </c>
      <c r="S117" s="64">
        <v>1</v>
      </c>
      <c r="T117" s="77"/>
      <c r="U117" s="77"/>
      <c r="V117" s="77"/>
      <c r="W117" s="77"/>
      <c r="X117" s="77"/>
      <c r="Y117" s="71"/>
      <c r="Z117" s="79"/>
      <c r="AA117" s="100">
        <v>4</v>
      </c>
      <c r="AB117" s="27"/>
      <c r="AC117" s="433"/>
      <c r="AD117" s="90" t="s">
        <v>44</v>
      </c>
      <c r="AE117" s="124"/>
      <c r="AF117" s="68"/>
      <c r="AG117" s="68"/>
      <c r="AH117" s="68"/>
      <c r="AI117" s="68"/>
      <c r="AJ117" s="68"/>
      <c r="AK117" s="68">
        <v>1</v>
      </c>
      <c r="AL117" s="68">
        <v>1</v>
      </c>
      <c r="AM117" s="64">
        <v>1</v>
      </c>
      <c r="AN117" s="64">
        <v>1</v>
      </c>
      <c r="AO117" s="64">
        <v>1</v>
      </c>
      <c r="AP117" s="64">
        <v>1</v>
      </c>
      <c r="AQ117" s="64">
        <v>1</v>
      </c>
      <c r="AR117" s="64">
        <v>1</v>
      </c>
      <c r="AS117" s="64">
        <v>1</v>
      </c>
      <c r="AT117" s="64">
        <v>1</v>
      </c>
      <c r="AU117" s="64">
        <v>1</v>
      </c>
      <c r="AV117" s="68">
        <v>1</v>
      </c>
      <c r="AW117" s="68">
        <v>1</v>
      </c>
      <c r="AX117" s="68">
        <v>1</v>
      </c>
      <c r="AY117" s="68">
        <v>1</v>
      </c>
      <c r="AZ117" s="68">
        <v>1</v>
      </c>
      <c r="BA117" s="68"/>
      <c r="BB117" s="69"/>
      <c r="BC117" s="100"/>
    </row>
    <row r="118" spans="1:55" ht="15" customHeight="1" x14ac:dyDescent="0.35">
      <c r="A118" s="442"/>
      <c r="B118" s="90" t="s">
        <v>175</v>
      </c>
      <c r="C118" s="152"/>
      <c r="D118" s="71"/>
      <c r="E118" s="71"/>
      <c r="F118" s="71"/>
      <c r="G118" s="71"/>
      <c r="H118" s="71"/>
      <c r="I118" s="77">
        <v>1</v>
      </c>
      <c r="J118" s="77">
        <v>1</v>
      </c>
      <c r="K118" s="77">
        <v>1</v>
      </c>
      <c r="L118" s="77">
        <v>1</v>
      </c>
      <c r="M118" s="77">
        <v>1</v>
      </c>
      <c r="N118" s="77">
        <v>1</v>
      </c>
      <c r="O118" s="77">
        <v>1</v>
      </c>
      <c r="P118" s="77">
        <v>1</v>
      </c>
      <c r="Q118" s="77">
        <v>1</v>
      </c>
      <c r="R118" s="77">
        <v>1</v>
      </c>
      <c r="S118" s="77">
        <v>1</v>
      </c>
      <c r="T118" s="68">
        <v>1</v>
      </c>
      <c r="U118" s="68">
        <v>1</v>
      </c>
      <c r="V118" s="68">
        <v>1</v>
      </c>
      <c r="W118" s="68">
        <v>1</v>
      </c>
      <c r="X118" s="68">
        <v>1</v>
      </c>
      <c r="Y118" s="71"/>
      <c r="Z118" s="79"/>
      <c r="AA118" s="100" t="s">
        <v>243</v>
      </c>
      <c r="AB118" s="27"/>
      <c r="AC118" s="433"/>
      <c r="AD118" s="90" t="s">
        <v>45</v>
      </c>
      <c r="AE118" s="152"/>
      <c r="AF118" s="71"/>
      <c r="AG118" s="71"/>
      <c r="AH118" s="71"/>
      <c r="AI118" s="71"/>
      <c r="AJ118" s="71"/>
      <c r="AK118" s="77"/>
      <c r="AL118" s="77"/>
      <c r="AM118" s="64">
        <v>1</v>
      </c>
      <c r="AN118" s="64">
        <v>1</v>
      </c>
      <c r="AO118" s="64">
        <v>1</v>
      </c>
      <c r="AP118" s="64">
        <v>1</v>
      </c>
      <c r="AQ118" s="64">
        <v>1</v>
      </c>
      <c r="AR118" s="64">
        <v>1</v>
      </c>
      <c r="AS118" s="64">
        <v>1</v>
      </c>
      <c r="AT118" s="64">
        <v>1</v>
      </c>
      <c r="AU118" s="64">
        <v>1</v>
      </c>
      <c r="AV118" s="77"/>
      <c r="AW118" s="77"/>
      <c r="AX118" s="77"/>
      <c r="AY118" s="77"/>
      <c r="AZ118" s="77"/>
      <c r="BA118" s="71"/>
      <c r="BB118" s="79"/>
      <c r="BC118" s="100">
        <v>4</v>
      </c>
    </row>
    <row r="119" spans="1:55" ht="15" customHeight="1" x14ac:dyDescent="0.35">
      <c r="A119" s="442"/>
      <c r="B119" s="90" t="s">
        <v>174</v>
      </c>
      <c r="C119" s="124"/>
      <c r="D119" s="68"/>
      <c r="E119" s="68"/>
      <c r="F119" s="68"/>
      <c r="G119" s="68"/>
      <c r="H119" s="68"/>
      <c r="I119" s="68">
        <v>1</v>
      </c>
      <c r="J119" s="68">
        <v>1</v>
      </c>
      <c r="K119" s="68">
        <v>1</v>
      </c>
      <c r="L119" s="68">
        <v>1</v>
      </c>
      <c r="M119" s="68">
        <v>1</v>
      </c>
      <c r="N119" s="68">
        <v>1</v>
      </c>
      <c r="O119" s="68">
        <v>1</v>
      </c>
      <c r="P119" s="68">
        <v>1</v>
      </c>
      <c r="Q119" s="68">
        <v>1</v>
      </c>
      <c r="R119" s="68">
        <v>1</v>
      </c>
      <c r="S119" s="68">
        <v>1</v>
      </c>
      <c r="T119" s="68">
        <v>1</v>
      </c>
      <c r="U119" s="68">
        <v>1</v>
      </c>
      <c r="V119" s="68">
        <v>1</v>
      </c>
      <c r="W119" s="68">
        <v>1</v>
      </c>
      <c r="X119" s="68">
        <v>1</v>
      </c>
      <c r="Y119" s="68"/>
      <c r="Z119" s="69"/>
      <c r="AA119" s="100" t="s">
        <v>243</v>
      </c>
      <c r="AB119" s="27"/>
      <c r="AC119" s="433"/>
      <c r="AD119" s="90" t="s">
        <v>175</v>
      </c>
      <c r="AE119" s="152"/>
      <c r="AF119" s="71"/>
      <c r="AG119" s="71"/>
      <c r="AH119" s="71"/>
      <c r="AI119" s="71"/>
      <c r="AJ119" s="71"/>
      <c r="AK119" s="77">
        <v>1</v>
      </c>
      <c r="AL119" s="77">
        <v>1</v>
      </c>
      <c r="AM119" s="77">
        <v>1</v>
      </c>
      <c r="AN119" s="77">
        <v>1</v>
      </c>
      <c r="AO119" s="77">
        <v>1</v>
      </c>
      <c r="AP119" s="77">
        <v>1</v>
      </c>
      <c r="AQ119" s="77">
        <v>1</v>
      </c>
      <c r="AR119" s="77">
        <v>1</v>
      </c>
      <c r="AS119" s="77">
        <v>1</v>
      </c>
      <c r="AT119" s="77">
        <v>1</v>
      </c>
      <c r="AU119" s="77">
        <v>1</v>
      </c>
      <c r="AV119" s="68">
        <v>1</v>
      </c>
      <c r="AW119" s="68">
        <v>1</v>
      </c>
      <c r="AX119" s="68">
        <v>1</v>
      </c>
      <c r="AY119" s="68">
        <v>1</v>
      </c>
      <c r="AZ119" s="68">
        <v>1</v>
      </c>
      <c r="BA119" s="71"/>
      <c r="BB119" s="79"/>
      <c r="BC119" s="100" t="s">
        <v>243</v>
      </c>
    </row>
    <row r="120" spans="1:55" s="17" customFormat="1" ht="15" customHeight="1" thickBot="1" x14ac:dyDescent="0.4">
      <c r="A120" s="442"/>
      <c r="B120" s="107" t="s">
        <v>67</v>
      </c>
      <c r="C120" s="116"/>
      <c r="D120" s="80"/>
      <c r="E120" s="80"/>
      <c r="F120" s="80"/>
      <c r="G120" s="80"/>
      <c r="H120" s="80"/>
      <c r="I120" s="80"/>
      <c r="J120" s="80"/>
      <c r="K120" s="80">
        <v>1</v>
      </c>
      <c r="L120" s="80">
        <v>1</v>
      </c>
      <c r="M120" s="80">
        <v>1</v>
      </c>
      <c r="N120" s="80">
        <v>1</v>
      </c>
      <c r="O120" s="80">
        <v>1</v>
      </c>
      <c r="P120" s="80">
        <v>1</v>
      </c>
      <c r="Q120" s="80">
        <v>1</v>
      </c>
      <c r="R120" s="80">
        <v>1</v>
      </c>
      <c r="S120" s="80">
        <v>1</v>
      </c>
      <c r="T120" s="80">
        <v>1</v>
      </c>
      <c r="U120" s="80"/>
      <c r="V120" s="80"/>
      <c r="W120" s="80"/>
      <c r="X120" s="80"/>
      <c r="Y120" s="80"/>
      <c r="Z120" s="81"/>
      <c r="AA120" s="101">
        <v>4</v>
      </c>
      <c r="AB120" s="27"/>
      <c r="AC120" s="433"/>
      <c r="AD120" s="90" t="s">
        <v>174</v>
      </c>
      <c r="AE120" s="124"/>
      <c r="AF120" s="68"/>
      <c r="AG120" s="68"/>
      <c r="AH120" s="68"/>
      <c r="AI120" s="68"/>
      <c r="AJ120" s="68"/>
      <c r="AK120" s="68">
        <v>1</v>
      </c>
      <c r="AL120" s="68">
        <v>1</v>
      </c>
      <c r="AM120" s="68">
        <v>1</v>
      </c>
      <c r="AN120" s="68">
        <v>1</v>
      </c>
      <c r="AO120" s="68">
        <v>1</v>
      </c>
      <c r="AP120" s="68">
        <v>1</v>
      </c>
      <c r="AQ120" s="68">
        <v>1</v>
      </c>
      <c r="AR120" s="68">
        <v>1</v>
      </c>
      <c r="AS120" s="68">
        <v>1</v>
      </c>
      <c r="AT120" s="68">
        <v>1</v>
      </c>
      <c r="AU120" s="68">
        <v>1</v>
      </c>
      <c r="AV120" s="68">
        <v>1</v>
      </c>
      <c r="AW120" s="68">
        <v>1</v>
      </c>
      <c r="AX120" s="68">
        <v>1</v>
      </c>
      <c r="AY120" s="68">
        <v>1</v>
      </c>
      <c r="AZ120" s="68">
        <v>1</v>
      </c>
      <c r="BA120" s="68"/>
      <c r="BB120" s="69"/>
      <c r="BC120" s="100" t="s">
        <v>243</v>
      </c>
    </row>
    <row r="121" spans="1:55" ht="15" customHeight="1" thickBot="1" x14ac:dyDescent="0.4">
      <c r="A121" s="442"/>
      <c r="B121" s="90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100"/>
      <c r="AB121" s="27"/>
      <c r="AC121" s="433"/>
      <c r="AD121" s="107" t="s">
        <v>67</v>
      </c>
      <c r="AE121" s="80"/>
      <c r="AF121" s="80"/>
      <c r="AG121" s="80"/>
      <c r="AH121" s="80"/>
      <c r="AI121" s="80"/>
      <c r="AJ121" s="80"/>
      <c r="AK121" s="80"/>
      <c r="AL121" s="80"/>
      <c r="AM121" s="80">
        <v>1</v>
      </c>
      <c r="AN121" s="80">
        <v>1</v>
      </c>
      <c r="AO121" s="80">
        <v>1</v>
      </c>
      <c r="AP121" s="80">
        <v>1</v>
      </c>
      <c r="AQ121" s="80">
        <v>1</v>
      </c>
      <c r="AR121" s="80">
        <v>1</v>
      </c>
      <c r="AS121" s="80">
        <v>1</v>
      </c>
      <c r="AT121" s="80">
        <v>1</v>
      </c>
      <c r="AU121" s="80">
        <v>1</v>
      </c>
      <c r="AV121" s="80">
        <v>1</v>
      </c>
      <c r="AW121" s="80"/>
      <c r="AX121" s="80"/>
      <c r="AY121" s="80"/>
      <c r="AZ121" s="80"/>
      <c r="BA121" s="80"/>
      <c r="BB121" s="81"/>
      <c r="BC121" s="101">
        <v>4</v>
      </c>
    </row>
    <row r="122" spans="1:55" ht="15" customHeight="1" x14ac:dyDescent="0.35">
      <c r="A122" s="442"/>
      <c r="B122" s="90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100"/>
      <c r="AB122" s="27"/>
      <c r="AC122" s="433"/>
      <c r="AD122" s="90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9"/>
      <c r="BC122" s="100"/>
    </row>
    <row r="123" spans="1:55" ht="15" customHeight="1" x14ac:dyDescent="0.35">
      <c r="A123" s="442"/>
      <c r="B123" s="90"/>
      <c r="C123" s="124"/>
      <c r="D123" s="68"/>
      <c r="E123" s="68"/>
      <c r="F123" s="68"/>
      <c r="G123" s="68"/>
      <c r="H123" s="68"/>
      <c r="I123" s="68"/>
      <c r="J123" s="68"/>
      <c r="K123" s="64"/>
      <c r="L123" s="64"/>
      <c r="M123" s="64"/>
      <c r="N123" s="64"/>
      <c r="O123" s="64"/>
      <c r="P123" s="64"/>
      <c r="Q123" s="64"/>
      <c r="R123" s="64"/>
      <c r="S123" s="64"/>
      <c r="T123" s="68"/>
      <c r="U123" s="68"/>
      <c r="V123" s="68"/>
      <c r="W123" s="68"/>
      <c r="X123" s="68"/>
      <c r="Y123" s="68"/>
      <c r="Z123" s="69"/>
      <c r="AA123" s="100"/>
      <c r="AB123" s="27"/>
      <c r="AC123" s="433"/>
      <c r="AD123" s="90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9"/>
      <c r="BC123" s="100"/>
    </row>
    <row r="124" spans="1:55" ht="15" customHeight="1" x14ac:dyDescent="0.35">
      <c r="A124" s="442"/>
      <c r="B124" s="90"/>
      <c r="C124" s="152"/>
      <c r="D124" s="71"/>
      <c r="E124" s="71"/>
      <c r="F124" s="71"/>
      <c r="G124" s="71"/>
      <c r="H124" s="71"/>
      <c r="I124" s="77"/>
      <c r="J124" s="77"/>
      <c r="K124" s="64"/>
      <c r="L124" s="64"/>
      <c r="M124" s="64"/>
      <c r="N124" s="64"/>
      <c r="O124" s="64"/>
      <c r="P124" s="64"/>
      <c r="Q124" s="64"/>
      <c r="R124" s="64"/>
      <c r="S124" s="64"/>
      <c r="T124" s="77"/>
      <c r="U124" s="77"/>
      <c r="V124" s="77"/>
      <c r="W124" s="77"/>
      <c r="X124" s="77"/>
      <c r="Y124" s="71"/>
      <c r="Z124" s="79"/>
      <c r="AA124" s="100"/>
      <c r="AB124" s="27"/>
      <c r="AC124" s="433"/>
      <c r="AD124" s="90"/>
      <c r="AE124" s="124"/>
      <c r="AF124" s="68"/>
      <c r="AG124" s="68"/>
      <c r="AH124" s="68"/>
      <c r="AI124" s="68"/>
      <c r="AJ124" s="68"/>
      <c r="AK124" s="68"/>
      <c r="AL124" s="68"/>
      <c r="AM124" s="64"/>
      <c r="AN124" s="64"/>
      <c r="AO124" s="64"/>
      <c r="AP124" s="64"/>
      <c r="AQ124" s="64"/>
      <c r="AR124" s="64"/>
      <c r="AS124" s="64"/>
      <c r="AT124" s="64"/>
      <c r="AU124" s="64"/>
      <c r="AV124" s="68"/>
      <c r="AW124" s="68"/>
      <c r="AX124" s="68"/>
      <c r="AY124" s="68"/>
      <c r="AZ124" s="68"/>
      <c r="BA124" s="68"/>
      <c r="BB124" s="69"/>
      <c r="BC124" s="100"/>
    </row>
    <row r="125" spans="1:55" ht="15" customHeight="1" x14ac:dyDescent="0.35">
      <c r="A125" s="443"/>
      <c r="B125" s="90"/>
      <c r="C125" s="152"/>
      <c r="D125" s="71"/>
      <c r="E125" s="71"/>
      <c r="F125" s="71"/>
      <c r="G125" s="71"/>
      <c r="H125" s="7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68"/>
      <c r="U125" s="68"/>
      <c r="V125" s="68"/>
      <c r="W125" s="68"/>
      <c r="X125" s="68"/>
      <c r="Y125" s="71"/>
      <c r="Z125" s="79"/>
      <c r="AA125" s="100"/>
      <c r="AC125" s="439"/>
      <c r="AD125" s="90"/>
      <c r="AE125" s="152"/>
      <c r="AF125" s="71"/>
      <c r="AG125" s="71"/>
      <c r="AH125" s="71"/>
      <c r="AI125" s="71"/>
      <c r="AJ125" s="71"/>
      <c r="AK125" s="77"/>
      <c r="AL125" s="77"/>
      <c r="AM125" s="64"/>
      <c r="AN125" s="64"/>
      <c r="AO125" s="64"/>
      <c r="AP125" s="64"/>
      <c r="AQ125" s="64"/>
      <c r="AR125" s="64"/>
      <c r="AS125" s="64"/>
      <c r="AT125" s="64"/>
      <c r="AU125" s="64"/>
      <c r="AV125" s="77"/>
      <c r="AW125" s="77"/>
      <c r="AX125" s="77"/>
      <c r="AY125" s="77"/>
      <c r="AZ125" s="77"/>
      <c r="BA125" s="71"/>
      <c r="BB125" s="79"/>
      <c r="BC125" s="100"/>
    </row>
    <row r="126" spans="1:55" ht="15" customHeight="1" thickBot="1" x14ac:dyDescent="0.4">
      <c r="A126" s="443"/>
      <c r="B126" s="90"/>
      <c r="C126" s="124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9"/>
      <c r="AA126" s="100"/>
      <c r="AC126" s="440"/>
      <c r="AD126" s="90"/>
      <c r="AE126" s="152"/>
      <c r="AF126" s="71"/>
      <c r="AG126" s="71"/>
      <c r="AH126" s="71"/>
      <c r="AI126" s="71"/>
      <c r="AJ126" s="71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68"/>
      <c r="AW126" s="68"/>
      <c r="AX126" s="68"/>
      <c r="AY126" s="68"/>
      <c r="AZ126" s="68"/>
      <c r="BA126" s="71"/>
      <c r="BB126" s="79"/>
      <c r="BC126" s="100"/>
    </row>
    <row r="127" spans="1:55" ht="15" customHeight="1" thickBot="1" x14ac:dyDescent="0.4">
      <c r="B127" s="107"/>
      <c r="C127" s="116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1"/>
      <c r="AA127" s="101"/>
      <c r="AD127" s="90"/>
      <c r="AE127" s="124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9"/>
      <c r="BC127" s="100"/>
    </row>
    <row r="128" spans="1:55" ht="15" customHeight="1" thickBot="1" x14ac:dyDescent="0.4">
      <c r="A128" s="432" t="s">
        <v>73</v>
      </c>
      <c r="AC128" s="435" t="s">
        <v>93</v>
      </c>
      <c r="AD128" s="107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1"/>
      <c r="BC128" s="101"/>
    </row>
    <row r="129" spans="1:55" ht="15" customHeight="1" x14ac:dyDescent="0.35">
      <c r="A129" s="433"/>
      <c r="B129" s="87" t="s">
        <v>381</v>
      </c>
      <c r="C129" s="64">
        <v>1</v>
      </c>
      <c r="D129" s="64">
        <v>1</v>
      </c>
      <c r="E129" s="64">
        <v>1</v>
      </c>
      <c r="F129" s="64">
        <v>1</v>
      </c>
      <c r="G129" s="64">
        <v>1</v>
      </c>
      <c r="H129" s="64">
        <v>1</v>
      </c>
      <c r="I129" s="64">
        <v>1</v>
      </c>
      <c r="J129" s="64">
        <v>1</v>
      </c>
      <c r="K129" s="64">
        <v>1</v>
      </c>
      <c r="L129" s="64">
        <v>1</v>
      </c>
      <c r="M129" s="64">
        <v>1</v>
      </c>
      <c r="N129" s="64">
        <v>1</v>
      </c>
      <c r="O129" s="64">
        <v>1</v>
      </c>
      <c r="P129" s="64">
        <v>1</v>
      </c>
      <c r="Q129" s="64">
        <v>1</v>
      </c>
      <c r="R129" s="64">
        <v>1</v>
      </c>
      <c r="S129" s="64">
        <v>1</v>
      </c>
      <c r="T129" s="64">
        <v>1</v>
      </c>
      <c r="U129" s="64">
        <v>1</v>
      </c>
      <c r="V129" s="64">
        <v>1</v>
      </c>
      <c r="W129" s="64">
        <v>1</v>
      </c>
      <c r="X129" s="64">
        <v>1</v>
      </c>
      <c r="Y129" s="64">
        <v>1</v>
      </c>
      <c r="Z129" s="66">
        <v>1</v>
      </c>
      <c r="AA129" s="100">
        <v>1</v>
      </c>
      <c r="AC129" s="436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44"/>
    </row>
    <row r="130" spans="1:55" ht="15" customHeight="1" x14ac:dyDescent="0.35">
      <c r="A130" s="433"/>
      <c r="B130" s="87" t="s">
        <v>218</v>
      </c>
      <c r="C130" s="71"/>
      <c r="D130" s="71"/>
      <c r="E130" s="71"/>
      <c r="F130" s="71"/>
      <c r="G130" s="71"/>
      <c r="H130" s="71"/>
      <c r="I130" s="77">
        <v>1</v>
      </c>
      <c r="J130" s="77">
        <v>1</v>
      </c>
      <c r="K130" s="77">
        <v>1</v>
      </c>
      <c r="L130" s="77">
        <v>1</v>
      </c>
      <c r="M130" s="77">
        <v>1</v>
      </c>
      <c r="N130" s="77">
        <v>1</v>
      </c>
      <c r="O130" s="77">
        <v>1</v>
      </c>
      <c r="P130" s="77">
        <v>1</v>
      </c>
      <c r="Q130" s="77">
        <v>1</v>
      </c>
      <c r="R130" s="77">
        <v>1</v>
      </c>
      <c r="S130" s="77">
        <v>1</v>
      </c>
      <c r="T130" s="77">
        <v>1</v>
      </c>
      <c r="U130" s="77">
        <v>1</v>
      </c>
      <c r="V130" s="77">
        <v>1</v>
      </c>
      <c r="W130" s="77">
        <v>1</v>
      </c>
      <c r="X130" s="77">
        <v>1</v>
      </c>
      <c r="Y130" s="71"/>
      <c r="Z130" s="79"/>
      <c r="AA130" s="100">
        <v>2</v>
      </c>
      <c r="AC130" s="436"/>
      <c r="AD130" s="248" t="s">
        <v>388</v>
      </c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>
        <v>1</v>
      </c>
      <c r="AP130" s="64">
        <v>1</v>
      </c>
      <c r="AQ130" s="64">
        <v>1</v>
      </c>
      <c r="AR130" s="64">
        <v>1</v>
      </c>
      <c r="AS130" s="64"/>
      <c r="AT130" s="64"/>
      <c r="AU130" s="64"/>
      <c r="AV130" s="64"/>
      <c r="AW130" s="64"/>
      <c r="AX130" s="64"/>
      <c r="AY130" s="64"/>
      <c r="AZ130" s="64"/>
      <c r="BA130" s="64"/>
      <c r="BB130" s="66"/>
      <c r="BC130" s="67">
        <v>2</v>
      </c>
    </row>
    <row r="131" spans="1:55" s="17" customFormat="1" ht="15" customHeight="1" x14ac:dyDescent="0.35">
      <c r="A131" s="433"/>
      <c r="B131" s="87" t="s">
        <v>391</v>
      </c>
      <c r="C131" s="71"/>
      <c r="D131" s="71"/>
      <c r="E131" s="71"/>
      <c r="F131" s="71"/>
      <c r="G131" s="71"/>
      <c r="H131" s="71"/>
      <c r="I131" s="77">
        <v>1</v>
      </c>
      <c r="J131" s="77">
        <v>1</v>
      </c>
      <c r="K131" s="77">
        <v>1</v>
      </c>
      <c r="L131" s="77">
        <v>1</v>
      </c>
      <c r="M131" s="77">
        <v>1</v>
      </c>
      <c r="N131" s="77">
        <v>1</v>
      </c>
      <c r="O131" s="77">
        <v>1</v>
      </c>
      <c r="P131" s="77">
        <v>1</v>
      </c>
      <c r="Q131" s="77">
        <v>1</v>
      </c>
      <c r="R131" s="77">
        <v>1</v>
      </c>
      <c r="S131" s="77">
        <v>1</v>
      </c>
      <c r="T131" s="77">
        <v>1</v>
      </c>
      <c r="U131" s="77">
        <v>1</v>
      </c>
      <c r="V131" s="77">
        <v>1</v>
      </c>
      <c r="W131" s="77">
        <v>1</v>
      </c>
      <c r="X131" s="77">
        <v>1</v>
      </c>
      <c r="Y131" s="71"/>
      <c r="Z131" s="79"/>
      <c r="AA131" s="100" t="s">
        <v>392</v>
      </c>
      <c r="AC131" s="436"/>
      <c r="AD131" s="248" t="s">
        <v>387</v>
      </c>
      <c r="AE131" s="64"/>
      <c r="AF131" s="64"/>
      <c r="AG131" s="64"/>
      <c r="AH131" s="64"/>
      <c r="AI131" s="64"/>
      <c r="AJ131" s="64"/>
      <c r="AK131" s="64">
        <v>1</v>
      </c>
      <c r="AL131" s="64">
        <v>1</v>
      </c>
      <c r="AM131" s="64">
        <v>1</v>
      </c>
      <c r="AN131" s="64">
        <v>1</v>
      </c>
      <c r="AO131" s="64">
        <v>1</v>
      </c>
      <c r="AP131" s="64">
        <v>1</v>
      </c>
      <c r="AQ131" s="64">
        <v>1</v>
      </c>
      <c r="AR131" s="64">
        <v>1</v>
      </c>
      <c r="AS131" s="64">
        <v>1</v>
      </c>
      <c r="AT131" s="64"/>
      <c r="AU131" s="64"/>
      <c r="AV131" s="64"/>
      <c r="AW131" s="64"/>
      <c r="AX131" s="64"/>
      <c r="AY131" s="64"/>
      <c r="AZ131" s="64"/>
      <c r="BA131" s="64"/>
      <c r="BB131" s="64"/>
      <c r="BC131" s="70">
        <v>1</v>
      </c>
    </row>
    <row r="132" spans="1:55" ht="15" customHeight="1" x14ac:dyDescent="0.35">
      <c r="A132" s="433"/>
      <c r="B132" s="89" t="s">
        <v>29</v>
      </c>
      <c r="C132" s="68"/>
      <c r="D132" s="68"/>
      <c r="E132" s="68"/>
      <c r="F132" s="68"/>
      <c r="G132" s="68"/>
      <c r="H132" s="68"/>
      <c r="I132" s="68"/>
      <c r="J132" s="68"/>
      <c r="K132" s="68">
        <v>1</v>
      </c>
      <c r="L132" s="68">
        <v>1</v>
      </c>
      <c r="M132" s="68">
        <v>1</v>
      </c>
      <c r="N132" s="68">
        <v>1</v>
      </c>
      <c r="O132" s="68">
        <v>1</v>
      </c>
      <c r="P132" s="68">
        <v>1</v>
      </c>
      <c r="Q132" s="68">
        <v>1</v>
      </c>
      <c r="R132" s="68">
        <v>1</v>
      </c>
      <c r="S132" s="68">
        <v>1</v>
      </c>
      <c r="T132" s="68"/>
      <c r="U132" s="68"/>
      <c r="V132" s="68"/>
      <c r="W132" s="68"/>
      <c r="X132" s="68"/>
      <c r="Y132" s="68"/>
      <c r="Z132" s="69"/>
      <c r="AA132" s="100">
        <v>2</v>
      </c>
      <c r="AC132" s="436"/>
      <c r="AD132" s="249" t="s">
        <v>234</v>
      </c>
      <c r="AE132" s="68"/>
      <c r="AF132" s="68"/>
      <c r="AG132" s="68"/>
      <c r="AH132" s="68"/>
      <c r="AI132" s="68"/>
      <c r="AJ132" s="68"/>
      <c r="AK132" s="77">
        <v>1</v>
      </c>
      <c r="AL132" s="77">
        <v>1</v>
      </c>
      <c r="AM132" s="77">
        <v>1</v>
      </c>
      <c r="AN132" s="77">
        <v>1</v>
      </c>
      <c r="AO132" s="77">
        <v>1</v>
      </c>
      <c r="AP132" s="77">
        <v>1</v>
      </c>
      <c r="AQ132" s="77">
        <v>1</v>
      </c>
      <c r="AR132" s="64">
        <v>1</v>
      </c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162" t="s">
        <v>246</v>
      </c>
    </row>
    <row r="133" spans="1:55" ht="15" customHeight="1" x14ac:dyDescent="0.35">
      <c r="A133" s="433"/>
      <c r="B133" s="90" t="s">
        <v>388</v>
      </c>
      <c r="C133" s="68">
        <v>1</v>
      </c>
      <c r="D133" s="68">
        <v>1</v>
      </c>
      <c r="E133" s="68">
        <v>1</v>
      </c>
      <c r="F133" s="68">
        <v>1</v>
      </c>
      <c r="G133" s="68">
        <v>1</v>
      </c>
      <c r="H133" s="68">
        <v>1</v>
      </c>
      <c r="I133" s="68">
        <v>1</v>
      </c>
      <c r="J133" s="68">
        <v>1</v>
      </c>
      <c r="K133" s="68">
        <v>1</v>
      </c>
      <c r="L133" s="64">
        <v>1</v>
      </c>
      <c r="M133" s="64">
        <v>1</v>
      </c>
      <c r="N133" s="64">
        <v>1</v>
      </c>
      <c r="O133" s="64">
        <v>1</v>
      </c>
      <c r="P133" s="64">
        <v>1</v>
      </c>
      <c r="Q133" s="64">
        <v>1</v>
      </c>
      <c r="R133" s="64">
        <v>1</v>
      </c>
      <c r="S133" s="68">
        <v>1</v>
      </c>
      <c r="T133" s="68">
        <v>1</v>
      </c>
      <c r="U133" s="68">
        <v>1</v>
      </c>
      <c r="V133" s="68">
        <v>1</v>
      </c>
      <c r="W133" s="68">
        <v>1</v>
      </c>
      <c r="X133" s="68">
        <v>1</v>
      </c>
      <c r="Y133" s="68">
        <v>1</v>
      </c>
      <c r="Z133" s="68">
        <v>1</v>
      </c>
      <c r="AA133" s="100">
        <v>1</v>
      </c>
      <c r="AC133" s="436"/>
      <c r="AD133" s="248" t="s">
        <v>37</v>
      </c>
      <c r="AE133" s="64">
        <v>1</v>
      </c>
      <c r="AF133" s="64"/>
      <c r="AG133" s="64"/>
      <c r="AH133" s="64"/>
      <c r="AI133" s="64"/>
      <c r="AJ133" s="64"/>
      <c r="AK133" s="64">
        <v>1</v>
      </c>
      <c r="AL133" s="64">
        <v>1</v>
      </c>
      <c r="AM133" s="64">
        <v>1</v>
      </c>
      <c r="AN133" s="64">
        <v>1</v>
      </c>
      <c r="AO133" s="64">
        <v>1</v>
      </c>
      <c r="AP133" s="64">
        <v>1</v>
      </c>
      <c r="AQ133" s="64">
        <v>1</v>
      </c>
      <c r="AR133" s="64">
        <v>1</v>
      </c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100">
        <v>1</v>
      </c>
    </row>
    <row r="134" spans="1:55" ht="15" customHeight="1" x14ac:dyDescent="0.35">
      <c r="A134" s="433"/>
      <c r="B134" s="90" t="s">
        <v>281</v>
      </c>
      <c r="C134" s="68"/>
      <c r="D134" s="68"/>
      <c r="E134" s="68"/>
      <c r="F134" s="68"/>
      <c r="G134" s="68"/>
      <c r="H134" s="68"/>
      <c r="I134" s="68">
        <v>1</v>
      </c>
      <c r="J134" s="68">
        <v>1</v>
      </c>
      <c r="K134" s="68"/>
      <c r="L134" s="64">
        <v>1</v>
      </c>
      <c r="M134" s="64">
        <v>1</v>
      </c>
      <c r="N134" s="64">
        <v>1</v>
      </c>
      <c r="O134" s="64">
        <v>1</v>
      </c>
      <c r="P134" s="64"/>
      <c r="Q134" s="64"/>
      <c r="R134" s="64"/>
      <c r="S134" s="64"/>
      <c r="T134" s="68"/>
      <c r="U134" s="68"/>
      <c r="V134" s="68"/>
      <c r="W134" s="68"/>
      <c r="X134" s="68"/>
      <c r="Y134" s="68"/>
      <c r="Z134" s="68"/>
      <c r="AA134" s="100">
        <v>1</v>
      </c>
      <c r="AC134" s="436"/>
      <c r="AD134" s="248" t="s">
        <v>160</v>
      </c>
      <c r="AE134" s="68"/>
      <c r="AF134" s="68"/>
      <c r="AG134" s="68"/>
      <c r="AH134" s="68"/>
      <c r="AI134" s="68"/>
      <c r="AJ134" s="68"/>
      <c r="AK134" s="68">
        <v>1</v>
      </c>
      <c r="AL134" s="68">
        <v>1</v>
      </c>
      <c r="AM134" s="68">
        <v>1</v>
      </c>
      <c r="AN134" s="68">
        <v>1</v>
      </c>
      <c r="AO134" s="68">
        <v>1</v>
      </c>
      <c r="AP134" s="68">
        <v>1</v>
      </c>
      <c r="AQ134" s="68">
        <v>1</v>
      </c>
      <c r="AR134" s="68">
        <v>1</v>
      </c>
      <c r="AS134" s="68"/>
      <c r="AT134" s="68"/>
      <c r="AU134" s="68"/>
      <c r="AV134" s="68"/>
      <c r="AW134" s="68"/>
      <c r="AX134" s="68"/>
      <c r="AY134" s="68"/>
      <c r="AZ134" s="68"/>
      <c r="BA134" s="68"/>
      <c r="BB134" s="69"/>
      <c r="BC134" s="70">
        <v>1</v>
      </c>
    </row>
    <row r="135" spans="1:55" ht="15" customHeight="1" x14ac:dyDescent="0.35">
      <c r="A135" s="433"/>
      <c r="B135" s="89" t="s">
        <v>38</v>
      </c>
      <c r="C135" s="64"/>
      <c r="D135" s="64"/>
      <c r="E135" s="64"/>
      <c r="F135" s="64"/>
      <c r="G135" s="64"/>
      <c r="H135" s="64"/>
      <c r="I135" s="64"/>
      <c r="J135" s="64"/>
      <c r="K135" s="64">
        <v>1</v>
      </c>
      <c r="L135" s="64">
        <v>1</v>
      </c>
      <c r="M135" s="64">
        <v>1</v>
      </c>
      <c r="N135" s="64">
        <v>1</v>
      </c>
      <c r="O135" s="64">
        <v>1</v>
      </c>
      <c r="P135" s="64">
        <v>1</v>
      </c>
      <c r="Q135" s="64">
        <v>1</v>
      </c>
      <c r="R135" s="64">
        <v>1</v>
      </c>
      <c r="S135" s="64">
        <v>1</v>
      </c>
      <c r="T135" s="64"/>
      <c r="U135" s="64"/>
      <c r="V135" s="64"/>
      <c r="W135" s="64"/>
      <c r="X135" s="64"/>
      <c r="Y135" s="64"/>
      <c r="Z135" s="66"/>
      <c r="AA135" s="100">
        <v>4</v>
      </c>
      <c r="AC135" s="436"/>
      <c r="AD135" s="248" t="s">
        <v>175</v>
      </c>
      <c r="AE135" s="68"/>
      <c r="AF135" s="68"/>
      <c r="AG135" s="68"/>
      <c r="AH135" s="68"/>
      <c r="AI135" s="68"/>
      <c r="AJ135" s="68"/>
      <c r="AK135" s="68"/>
      <c r="AL135" s="68">
        <v>1</v>
      </c>
      <c r="AM135" s="68">
        <v>1</v>
      </c>
      <c r="AN135" s="68">
        <v>1</v>
      </c>
      <c r="AO135" s="68">
        <v>1</v>
      </c>
      <c r="AP135" s="68">
        <v>1</v>
      </c>
      <c r="AQ135" s="68">
        <v>1</v>
      </c>
      <c r="AR135" s="68">
        <v>1</v>
      </c>
      <c r="AS135" s="68"/>
      <c r="AT135" s="68"/>
      <c r="AU135" s="68"/>
      <c r="AV135" s="68"/>
      <c r="AW135" s="68"/>
      <c r="AX135" s="68"/>
      <c r="AY135" s="68"/>
      <c r="AZ135" s="68"/>
      <c r="BA135" s="68"/>
      <c r="BB135" s="69"/>
      <c r="BC135" s="70" t="s">
        <v>243</v>
      </c>
    </row>
    <row r="136" spans="1:55" ht="15" customHeight="1" thickBot="1" x14ac:dyDescent="0.4">
      <c r="A136" s="433"/>
      <c r="B136" s="89" t="s">
        <v>395</v>
      </c>
      <c r="C136" s="64"/>
      <c r="D136" s="64"/>
      <c r="E136" s="64"/>
      <c r="F136" s="64"/>
      <c r="G136" s="64"/>
      <c r="H136" s="64"/>
      <c r="I136" s="64">
        <v>1</v>
      </c>
      <c r="J136" s="64">
        <v>1</v>
      </c>
      <c r="K136" s="64">
        <v>1</v>
      </c>
      <c r="L136" s="64">
        <v>1</v>
      </c>
      <c r="M136" s="64">
        <v>1</v>
      </c>
      <c r="N136" s="64">
        <v>1</v>
      </c>
      <c r="O136" s="64">
        <v>1</v>
      </c>
      <c r="P136" s="64">
        <v>1</v>
      </c>
      <c r="Q136" s="64">
        <v>1</v>
      </c>
      <c r="R136" s="64">
        <v>1</v>
      </c>
      <c r="S136" s="64">
        <v>1</v>
      </c>
      <c r="T136" s="64">
        <v>1</v>
      </c>
      <c r="U136" s="64"/>
      <c r="V136" s="64"/>
      <c r="W136" s="64"/>
      <c r="X136" s="64"/>
      <c r="Y136" s="64"/>
      <c r="Z136" s="66"/>
      <c r="AA136" s="100">
        <v>1</v>
      </c>
      <c r="AC136" s="436"/>
      <c r="AD136" s="245" t="s">
        <v>174</v>
      </c>
      <c r="AE136" s="72"/>
      <c r="AF136" s="72"/>
      <c r="AG136" s="72"/>
      <c r="AH136" s="72"/>
      <c r="AI136" s="72"/>
      <c r="AJ136" s="80"/>
      <c r="AK136" s="80"/>
      <c r="AL136" s="80">
        <v>1</v>
      </c>
      <c r="AM136" s="80">
        <v>1</v>
      </c>
      <c r="AN136" s="80">
        <v>1</v>
      </c>
      <c r="AO136" s="80">
        <v>1</v>
      </c>
      <c r="AP136" s="80">
        <v>1</v>
      </c>
      <c r="AQ136" s="80">
        <v>1</v>
      </c>
      <c r="AR136" s="80">
        <v>1</v>
      </c>
      <c r="AS136" s="80"/>
      <c r="AT136" s="80"/>
      <c r="AU136" s="80"/>
      <c r="AV136" s="80"/>
      <c r="AW136" s="80"/>
      <c r="AX136" s="72"/>
      <c r="AY136" s="72"/>
      <c r="AZ136" s="72"/>
      <c r="BA136" s="72"/>
      <c r="BB136" s="73"/>
      <c r="BC136" s="74" t="s">
        <v>243</v>
      </c>
    </row>
    <row r="137" spans="1:55" s="201" customFormat="1" ht="15" customHeight="1" thickBot="1" x14ac:dyDescent="0.4">
      <c r="A137" s="433"/>
      <c r="B137" s="89" t="s">
        <v>725</v>
      </c>
      <c r="C137" s="64"/>
      <c r="D137" s="64"/>
      <c r="E137" s="64"/>
      <c r="F137" s="64"/>
      <c r="G137" s="64"/>
      <c r="H137" s="64"/>
      <c r="I137" s="64"/>
      <c r="J137" s="64"/>
      <c r="K137" s="64">
        <v>1</v>
      </c>
      <c r="L137" s="64">
        <v>1</v>
      </c>
      <c r="M137" s="64">
        <v>1</v>
      </c>
      <c r="N137" s="64">
        <v>1</v>
      </c>
      <c r="O137" s="64">
        <v>1</v>
      </c>
      <c r="P137" s="64">
        <v>1</v>
      </c>
      <c r="Q137" s="64">
        <v>1</v>
      </c>
      <c r="R137" s="64">
        <v>1</v>
      </c>
      <c r="S137" s="64">
        <v>1</v>
      </c>
      <c r="T137" s="77">
        <v>1</v>
      </c>
      <c r="U137" s="64"/>
      <c r="V137" s="64"/>
      <c r="W137" s="64"/>
      <c r="X137" s="64"/>
      <c r="Y137" s="64"/>
      <c r="Z137" s="66"/>
      <c r="AA137" s="100">
        <v>1</v>
      </c>
      <c r="AC137" s="436"/>
      <c r="AD137" s="352"/>
      <c r="AE137" s="353"/>
      <c r="AF137" s="353"/>
      <c r="AG137" s="353"/>
      <c r="AH137" s="353"/>
      <c r="AI137" s="353"/>
      <c r="AJ137" s="354"/>
      <c r="AK137" s="354"/>
      <c r="AL137" s="354"/>
      <c r="AM137" s="354"/>
      <c r="AN137" s="354"/>
      <c r="AO137" s="354"/>
      <c r="AP137" s="354"/>
      <c r="AQ137" s="354"/>
      <c r="AR137" s="354"/>
      <c r="AS137" s="354"/>
      <c r="AT137" s="354"/>
      <c r="AU137" s="354"/>
      <c r="AV137" s="354"/>
      <c r="AW137" s="354"/>
      <c r="AX137" s="353"/>
      <c r="AY137" s="353"/>
      <c r="AZ137" s="353"/>
      <c r="BA137" s="353"/>
      <c r="BB137" s="355"/>
      <c r="BC137" s="356"/>
    </row>
    <row r="138" spans="1:55" ht="15" customHeight="1" thickBot="1" x14ac:dyDescent="0.4">
      <c r="A138" s="433"/>
      <c r="B138" s="90" t="s">
        <v>206</v>
      </c>
      <c r="C138" s="64"/>
      <c r="D138" s="64"/>
      <c r="E138" s="64"/>
      <c r="F138" s="64"/>
      <c r="G138" s="64"/>
      <c r="H138" s="64"/>
      <c r="I138" s="64">
        <v>1</v>
      </c>
      <c r="J138" s="64">
        <v>1</v>
      </c>
      <c r="K138" s="68">
        <v>1</v>
      </c>
      <c r="L138" s="68">
        <v>1</v>
      </c>
      <c r="M138" s="68">
        <v>1</v>
      </c>
      <c r="N138" s="68">
        <v>1</v>
      </c>
      <c r="O138" s="68">
        <v>1</v>
      </c>
      <c r="P138" s="68">
        <v>1</v>
      </c>
      <c r="Q138" s="68">
        <v>1</v>
      </c>
      <c r="R138" s="68">
        <v>1</v>
      </c>
      <c r="S138" s="68">
        <v>1</v>
      </c>
      <c r="T138" s="68">
        <v>1</v>
      </c>
      <c r="U138" s="68">
        <v>1</v>
      </c>
      <c r="V138" s="68">
        <v>1</v>
      </c>
      <c r="W138" s="68">
        <v>1</v>
      </c>
      <c r="X138" s="68">
        <v>1</v>
      </c>
      <c r="Y138" s="68"/>
      <c r="Z138" s="68"/>
      <c r="AA138" s="100">
        <v>1</v>
      </c>
      <c r="AC138" s="437"/>
      <c r="AD138" s="246"/>
      <c r="AE138" s="63"/>
      <c r="AF138" s="63"/>
      <c r="AG138" s="63"/>
      <c r="AH138" s="63"/>
      <c r="AI138" s="63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63"/>
      <c r="AY138" s="63"/>
      <c r="AZ138" s="63"/>
      <c r="BA138" s="63"/>
      <c r="BB138" s="63"/>
      <c r="BC138" s="247"/>
    </row>
    <row r="139" spans="1:55" s="201" customFormat="1" ht="15" customHeight="1" thickBot="1" x14ac:dyDescent="0.4">
      <c r="A139" s="433"/>
      <c r="B139" s="90" t="s">
        <v>710</v>
      </c>
      <c r="C139" s="64"/>
      <c r="D139" s="64"/>
      <c r="E139" s="64"/>
      <c r="F139" s="64"/>
      <c r="G139" s="64"/>
      <c r="H139" s="64"/>
      <c r="I139" s="64">
        <v>1</v>
      </c>
      <c r="J139" s="64">
        <v>1</v>
      </c>
      <c r="K139" s="68">
        <v>1</v>
      </c>
      <c r="L139" s="68">
        <v>1</v>
      </c>
      <c r="M139" s="68">
        <v>1</v>
      </c>
      <c r="N139" s="68">
        <v>1</v>
      </c>
      <c r="O139" s="68">
        <v>1</v>
      </c>
      <c r="P139" s="68">
        <v>1</v>
      </c>
      <c r="Q139" s="68">
        <v>1</v>
      </c>
      <c r="R139" s="68">
        <v>1</v>
      </c>
      <c r="S139" s="68">
        <v>1</v>
      </c>
      <c r="T139" s="68">
        <v>1</v>
      </c>
      <c r="U139" s="68">
        <v>1</v>
      </c>
      <c r="V139" s="68">
        <v>1</v>
      </c>
      <c r="W139" s="68">
        <v>1</v>
      </c>
      <c r="X139" s="68">
        <v>1</v>
      </c>
      <c r="Y139" s="68"/>
      <c r="Z139" s="69"/>
      <c r="AA139" s="100">
        <v>1</v>
      </c>
      <c r="AC139" s="368"/>
      <c r="AD139" s="246"/>
      <c r="AE139" s="63"/>
      <c r="AF139" s="63"/>
      <c r="AG139" s="63"/>
      <c r="AH139" s="63"/>
      <c r="AI139" s="63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63"/>
      <c r="AY139" s="63"/>
      <c r="AZ139" s="63"/>
      <c r="BA139" s="63"/>
      <c r="BB139" s="63"/>
      <c r="BC139" s="247"/>
    </row>
    <row r="140" spans="1:55" s="201" customFormat="1" ht="15" customHeight="1" thickBot="1" x14ac:dyDescent="0.4">
      <c r="A140" s="433"/>
      <c r="B140" s="90" t="s">
        <v>726</v>
      </c>
      <c r="C140" s="64"/>
      <c r="D140" s="64"/>
      <c r="E140" s="64"/>
      <c r="F140" s="64"/>
      <c r="G140" s="64"/>
      <c r="H140" s="64"/>
      <c r="I140" s="68">
        <v>1</v>
      </c>
      <c r="J140" s="68">
        <v>1</v>
      </c>
      <c r="K140" s="68">
        <v>1</v>
      </c>
      <c r="L140" s="68">
        <v>1</v>
      </c>
      <c r="M140" s="68">
        <v>1</v>
      </c>
      <c r="N140" s="68">
        <v>1</v>
      </c>
      <c r="O140" s="68">
        <v>1</v>
      </c>
      <c r="P140" s="68">
        <v>1</v>
      </c>
      <c r="Q140" s="68">
        <v>1</v>
      </c>
      <c r="R140" s="68">
        <v>1</v>
      </c>
      <c r="S140" s="68">
        <v>1</v>
      </c>
      <c r="T140" s="68">
        <v>1</v>
      </c>
      <c r="U140" s="68"/>
      <c r="V140" s="68"/>
      <c r="W140" s="68"/>
      <c r="X140" s="68"/>
      <c r="Y140" s="68"/>
      <c r="Z140" s="69"/>
      <c r="AA140" s="100">
        <v>1</v>
      </c>
      <c r="AC140" s="368"/>
      <c r="AD140" s="246"/>
      <c r="AE140" s="63"/>
      <c r="AF140" s="63"/>
      <c r="AG140" s="63"/>
      <c r="AH140" s="63"/>
      <c r="AI140" s="63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63"/>
      <c r="AY140" s="63"/>
      <c r="AZ140" s="63"/>
      <c r="BA140" s="63"/>
      <c r="BB140" s="63"/>
      <c r="BC140" s="247"/>
    </row>
    <row r="141" spans="1:55" ht="15" customHeight="1" x14ac:dyDescent="0.35">
      <c r="A141" s="433"/>
      <c r="B141" s="90" t="s">
        <v>343</v>
      </c>
      <c r="C141" s="64"/>
      <c r="D141" s="64"/>
      <c r="E141" s="64"/>
      <c r="F141" s="64"/>
      <c r="G141" s="64"/>
      <c r="H141" s="64"/>
      <c r="I141" s="64">
        <v>1</v>
      </c>
      <c r="J141" s="64">
        <v>1</v>
      </c>
      <c r="K141" s="68">
        <v>1</v>
      </c>
      <c r="L141" s="68">
        <v>1</v>
      </c>
      <c r="M141" s="68">
        <v>1</v>
      </c>
      <c r="N141" s="68">
        <v>1</v>
      </c>
      <c r="O141" s="68">
        <v>1</v>
      </c>
      <c r="P141" s="68">
        <v>1</v>
      </c>
      <c r="Q141" s="68">
        <v>1</v>
      </c>
      <c r="R141" s="68">
        <v>1</v>
      </c>
      <c r="S141" s="68">
        <v>1</v>
      </c>
      <c r="T141" s="68">
        <v>1</v>
      </c>
      <c r="U141" s="68">
        <v>1</v>
      </c>
      <c r="V141" s="68"/>
      <c r="W141" s="68"/>
      <c r="X141" s="68"/>
      <c r="Y141" s="64"/>
      <c r="Z141" s="66"/>
      <c r="AA141" s="100">
        <v>4</v>
      </c>
      <c r="AC141" s="179"/>
      <c r="AD141" s="246"/>
      <c r="AE141" s="63"/>
      <c r="AF141" s="63"/>
      <c r="AG141" s="63"/>
      <c r="AH141" s="63"/>
      <c r="AI141" s="63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63"/>
      <c r="AY141" s="63"/>
      <c r="AZ141" s="63"/>
      <c r="BA141" s="63"/>
      <c r="BB141" s="63"/>
      <c r="BC141" s="247"/>
    </row>
    <row r="142" spans="1:55" ht="15" customHeight="1" thickBot="1" x14ac:dyDescent="0.4">
      <c r="A142" s="433"/>
      <c r="B142" s="90" t="s">
        <v>235</v>
      </c>
      <c r="C142" s="64"/>
      <c r="D142" s="64"/>
      <c r="E142" s="64"/>
      <c r="F142" s="64"/>
      <c r="G142" s="64"/>
      <c r="H142" s="64"/>
      <c r="I142" s="64"/>
      <c r="J142" s="64"/>
      <c r="K142" s="68">
        <v>1</v>
      </c>
      <c r="L142" s="68">
        <v>1</v>
      </c>
      <c r="M142" s="68">
        <v>1</v>
      </c>
      <c r="N142" s="68">
        <v>1</v>
      </c>
      <c r="O142" s="68">
        <v>1</v>
      </c>
      <c r="P142" s="68">
        <v>1</v>
      </c>
      <c r="Q142" s="68">
        <v>1</v>
      </c>
      <c r="R142" s="68">
        <v>1</v>
      </c>
      <c r="S142" s="68">
        <v>1</v>
      </c>
      <c r="T142" s="68">
        <v>1</v>
      </c>
      <c r="U142" s="68"/>
      <c r="V142" s="68"/>
      <c r="W142" s="68"/>
      <c r="X142" s="68"/>
      <c r="Y142" s="64"/>
      <c r="Z142" s="66"/>
      <c r="AA142" s="162" t="s">
        <v>243</v>
      </c>
      <c r="AC142" s="436"/>
      <c r="AD142" s="108"/>
      <c r="AE142" s="82"/>
      <c r="AF142" s="82"/>
      <c r="AG142" s="82"/>
      <c r="AH142" s="82"/>
      <c r="AI142" s="82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82"/>
      <c r="AY142" s="82"/>
      <c r="AZ142" s="82"/>
      <c r="BA142" s="82"/>
      <c r="BB142" s="82"/>
      <c r="BC142" s="83"/>
    </row>
    <row r="143" spans="1:55" s="201" customFormat="1" ht="15" customHeight="1" x14ac:dyDescent="0.35">
      <c r="A143" s="433"/>
      <c r="B143" s="90" t="s">
        <v>39</v>
      </c>
      <c r="C143" s="64"/>
      <c r="D143" s="64"/>
      <c r="E143" s="64"/>
      <c r="F143" s="64"/>
      <c r="G143" s="64"/>
      <c r="H143" s="64"/>
      <c r="I143" s="64"/>
      <c r="J143" s="64"/>
      <c r="K143" s="77">
        <v>1</v>
      </c>
      <c r="L143" s="77">
        <v>1</v>
      </c>
      <c r="M143" s="77">
        <v>1</v>
      </c>
      <c r="N143" s="77">
        <v>1</v>
      </c>
      <c r="O143" s="77">
        <v>1</v>
      </c>
      <c r="P143" s="77">
        <v>1</v>
      </c>
      <c r="Q143" s="77">
        <v>1</v>
      </c>
      <c r="R143" s="77">
        <v>1</v>
      </c>
      <c r="S143" s="77">
        <v>1</v>
      </c>
      <c r="T143" s="77"/>
      <c r="U143" s="68"/>
      <c r="V143" s="68"/>
      <c r="W143" s="68"/>
      <c r="X143" s="68"/>
      <c r="Y143" s="64"/>
      <c r="Z143" s="66"/>
      <c r="AA143" s="100">
        <v>4</v>
      </c>
      <c r="AC143" s="436"/>
      <c r="AD143" s="243" t="s">
        <v>381</v>
      </c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>
        <v>1</v>
      </c>
      <c r="AT143" s="65">
        <v>1</v>
      </c>
      <c r="AU143" s="65">
        <v>1</v>
      </c>
      <c r="AV143" s="65">
        <v>1</v>
      </c>
      <c r="AW143" s="65">
        <v>1</v>
      </c>
      <c r="AX143" s="65">
        <v>1</v>
      </c>
      <c r="AY143" s="65">
        <v>1</v>
      </c>
      <c r="AZ143" s="65">
        <v>1</v>
      </c>
      <c r="BA143" s="65">
        <v>1</v>
      </c>
      <c r="BB143" s="65">
        <v>1</v>
      </c>
      <c r="BC143" s="244">
        <v>1</v>
      </c>
    </row>
    <row r="144" spans="1:55" ht="15" customHeight="1" thickBot="1" x14ac:dyDescent="0.4">
      <c r="A144" s="433"/>
      <c r="B144" s="90" t="s">
        <v>387</v>
      </c>
      <c r="C144" s="77">
        <v>1</v>
      </c>
      <c r="D144" s="77">
        <v>1</v>
      </c>
      <c r="E144" s="77">
        <v>1</v>
      </c>
      <c r="F144" s="77">
        <v>1</v>
      </c>
      <c r="G144" s="77">
        <v>1</v>
      </c>
      <c r="H144" s="77">
        <v>1</v>
      </c>
      <c r="I144" s="77">
        <v>1</v>
      </c>
      <c r="J144" s="77">
        <v>1</v>
      </c>
      <c r="K144" s="64">
        <v>1</v>
      </c>
      <c r="L144" s="64">
        <v>1</v>
      </c>
      <c r="M144" s="64">
        <v>1</v>
      </c>
      <c r="N144" s="64">
        <v>1</v>
      </c>
      <c r="O144" s="64">
        <v>1</v>
      </c>
      <c r="P144" s="64">
        <v>1</v>
      </c>
      <c r="Q144" s="64">
        <v>1</v>
      </c>
      <c r="R144" s="64">
        <v>1</v>
      </c>
      <c r="S144" s="64">
        <v>1</v>
      </c>
      <c r="T144" s="77">
        <v>1</v>
      </c>
      <c r="U144" s="77">
        <v>1</v>
      </c>
      <c r="V144" s="77">
        <v>1</v>
      </c>
      <c r="W144" s="77">
        <v>1</v>
      </c>
      <c r="X144" s="77">
        <v>1</v>
      </c>
      <c r="Y144" s="77">
        <v>1</v>
      </c>
      <c r="Z144" s="77">
        <v>1</v>
      </c>
      <c r="AA144" s="100">
        <v>1</v>
      </c>
      <c r="AC144" s="436"/>
      <c r="AD144" s="245" t="s">
        <v>388</v>
      </c>
      <c r="AE144" s="180">
        <v>1</v>
      </c>
      <c r="AF144" s="72">
        <v>1</v>
      </c>
      <c r="AG144" s="72">
        <v>1</v>
      </c>
      <c r="AH144" s="72">
        <v>1</v>
      </c>
      <c r="AI144" s="72">
        <v>1</v>
      </c>
      <c r="AJ144" s="72">
        <v>1</v>
      </c>
      <c r="AK144" s="72">
        <v>1</v>
      </c>
      <c r="AL144" s="72">
        <v>1</v>
      </c>
      <c r="AM144" s="72">
        <v>1</v>
      </c>
      <c r="AN144" s="72">
        <v>1</v>
      </c>
      <c r="AO144" s="72">
        <v>1</v>
      </c>
      <c r="AP144" s="72">
        <v>1</v>
      </c>
      <c r="AQ144" s="72">
        <v>1</v>
      </c>
      <c r="AR144" s="72">
        <v>1</v>
      </c>
      <c r="AS144" s="72">
        <v>1</v>
      </c>
      <c r="AT144" s="72">
        <v>1</v>
      </c>
      <c r="AU144" s="72">
        <v>1</v>
      </c>
      <c r="AV144" s="72">
        <v>1</v>
      </c>
      <c r="AW144" s="72">
        <v>1</v>
      </c>
      <c r="AX144" s="72">
        <v>1</v>
      </c>
      <c r="AY144" s="72">
        <v>1</v>
      </c>
      <c r="AZ144" s="72">
        <v>1</v>
      </c>
      <c r="BA144" s="72">
        <v>1</v>
      </c>
      <c r="BB144" s="72">
        <v>1</v>
      </c>
      <c r="BC144" s="74">
        <v>1</v>
      </c>
    </row>
    <row r="145" spans="1:55" ht="15" customHeight="1" x14ac:dyDescent="0.35">
      <c r="A145" s="433"/>
      <c r="B145" s="89" t="s">
        <v>137</v>
      </c>
      <c r="C145" s="64"/>
      <c r="D145" s="64"/>
      <c r="E145" s="64"/>
      <c r="F145" s="64"/>
      <c r="G145" s="64"/>
      <c r="H145" s="64"/>
      <c r="I145" s="64">
        <v>1</v>
      </c>
      <c r="J145" s="64">
        <v>1</v>
      </c>
      <c r="K145" s="64">
        <v>1</v>
      </c>
      <c r="L145" s="64">
        <v>1</v>
      </c>
      <c r="M145" s="64">
        <v>1</v>
      </c>
      <c r="N145" s="64">
        <v>1</v>
      </c>
      <c r="O145" s="64">
        <v>1</v>
      </c>
      <c r="P145" s="64">
        <v>1</v>
      </c>
      <c r="Q145" s="64">
        <v>1</v>
      </c>
      <c r="R145" s="64">
        <v>1</v>
      </c>
      <c r="S145" s="64">
        <v>1</v>
      </c>
      <c r="T145" s="64">
        <v>1</v>
      </c>
      <c r="U145" s="64"/>
      <c r="V145" s="64"/>
      <c r="W145" s="64"/>
      <c r="X145" s="64"/>
      <c r="Y145" s="64"/>
      <c r="Z145" s="64"/>
      <c r="AA145" s="100"/>
      <c r="AC145" s="436"/>
      <c r="AD145" s="250"/>
      <c r="AE145" s="251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244"/>
    </row>
    <row r="146" spans="1:55" ht="15" customHeight="1" thickBot="1" x14ac:dyDescent="0.4">
      <c r="A146" s="433"/>
      <c r="B146" s="89" t="s">
        <v>238</v>
      </c>
      <c r="C146" s="68"/>
      <c r="D146" s="68"/>
      <c r="E146" s="68"/>
      <c r="F146" s="68"/>
      <c r="G146" s="68"/>
      <c r="H146" s="68"/>
      <c r="I146" s="68"/>
      <c r="J146" s="68"/>
      <c r="K146" s="68"/>
      <c r="L146" s="64">
        <v>1</v>
      </c>
      <c r="M146" s="64">
        <v>1</v>
      </c>
      <c r="N146" s="64">
        <v>1</v>
      </c>
      <c r="O146" s="64">
        <v>1</v>
      </c>
      <c r="P146" s="64">
        <v>1</v>
      </c>
      <c r="Q146" s="64">
        <v>1</v>
      </c>
      <c r="R146" s="68"/>
      <c r="S146" s="68"/>
      <c r="T146" s="68"/>
      <c r="U146" s="68"/>
      <c r="V146" s="68"/>
      <c r="W146" s="68"/>
      <c r="X146" s="68"/>
      <c r="Y146" s="68"/>
      <c r="Z146" s="68"/>
      <c r="AA146" s="162" t="s">
        <v>245</v>
      </c>
      <c r="AC146" s="437"/>
      <c r="AD146" s="24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70"/>
    </row>
    <row r="147" spans="1:55" ht="15" customHeight="1" x14ac:dyDescent="0.35">
      <c r="A147" s="433"/>
      <c r="B147" s="90" t="s">
        <v>234</v>
      </c>
      <c r="C147" s="68">
        <v>1</v>
      </c>
      <c r="D147" s="68">
        <v>1</v>
      </c>
      <c r="E147" s="68">
        <v>1</v>
      </c>
      <c r="F147" s="68">
        <v>1</v>
      </c>
      <c r="G147" s="68">
        <v>1</v>
      </c>
      <c r="H147" s="68">
        <v>1</v>
      </c>
      <c r="I147" s="77">
        <v>1</v>
      </c>
      <c r="J147" s="77">
        <v>1</v>
      </c>
      <c r="K147" s="77">
        <v>1</v>
      </c>
      <c r="L147" s="77">
        <v>1</v>
      </c>
      <c r="M147" s="77">
        <v>1</v>
      </c>
      <c r="N147" s="77">
        <v>1</v>
      </c>
      <c r="O147" s="77">
        <v>1</v>
      </c>
      <c r="P147" s="77">
        <v>1</v>
      </c>
      <c r="Q147" s="77">
        <v>1</v>
      </c>
      <c r="R147" s="77">
        <v>1</v>
      </c>
      <c r="S147" s="77">
        <v>1</v>
      </c>
      <c r="T147" s="77">
        <v>1</v>
      </c>
      <c r="U147" s="77">
        <v>1</v>
      </c>
      <c r="V147" s="77">
        <v>1</v>
      </c>
      <c r="W147" s="77">
        <v>1</v>
      </c>
      <c r="X147" s="77">
        <v>1</v>
      </c>
      <c r="Y147" s="68">
        <v>1</v>
      </c>
      <c r="Z147" s="68">
        <v>1</v>
      </c>
      <c r="AA147" s="162" t="s">
        <v>246</v>
      </c>
      <c r="AB147" s="27"/>
      <c r="AD147" s="252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6"/>
      <c r="BC147" s="100"/>
    </row>
    <row r="148" spans="1:55" ht="15" customHeight="1" thickBot="1" x14ac:dyDescent="0.4">
      <c r="A148" s="433"/>
      <c r="B148" s="87" t="s">
        <v>34</v>
      </c>
      <c r="C148" s="64"/>
      <c r="D148" s="64"/>
      <c r="E148" s="64"/>
      <c r="F148" s="64"/>
      <c r="G148" s="64"/>
      <c r="H148" s="64"/>
      <c r="I148" s="64"/>
      <c r="J148" s="64"/>
      <c r="K148" s="64">
        <v>1</v>
      </c>
      <c r="L148" s="64">
        <v>1</v>
      </c>
      <c r="M148" s="64">
        <v>1</v>
      </c>
      <c r="N148" s="64">
        <v>1</v>
      </c>
      <c r="O148" s="64">
        <v>1</v>
      </c>
      <c r="P148" s="64">
        <v>1</v>
      </c>
      <c r="Q148" s="64">
        <v>1</v>
      </c>
      <c r="R148" s="64">
        <v>1</v>
      </c>
      <c r="S148" s="64">
        <v>1</v>
      </c>
      <c r="T148" s="64"/>
      <c r="U148" s="64"/>
      <c r="V148" s="64"/>
      <c r="W148" s="64"/>
      <c r="X148" s="64"/>
      <c r="Y148" s="64"/>
      <c r="Z148" s="66"/>
      <c r="AA148" s="100"/>
      <c r="AB148" s="27"/>
      <c r="AD148" s="245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3"/>
      <c r="BC148" s="101"/>
    </row>
    <row r="149" spans="1:55" ht="15" customHeight="1" x14ac:dyDescent="0.35">
      <c r="A149" s="433"/>
      <c r="B149" s="89" t="s">
        <v>37</v>
      </c>
      <c r="C149" s="68">
        <v>1</v>
      </c>
      <c r="D149" s="68"/>
      <c r="E149" s="68"/>
      <c r="F149" s="68"/>
      <c r="G149" s="68"/>
      <c r="H149" s="68"/>
      <c r="I149" s="68">
        <v>1</v>
      </c>
      <c r="J149" s="68">
        <v>1</v>
      </c>
      <c r="K149" s="68">
        <v>1</v>
      </c>
      <c r="L149" s="68">
        <v>1</v>
      </c>
      <c r="M149" s="68">
        <v>1</v>
      </c>
      <c r="N149" s="68">
        <v>1</v>
      </c>
      <c r="O149" s="68">
        <v>1</v>
      </c>
      <c r="P149" s="68">
        <v>1</v>
      </c>
      <c r="Q149" s="68">
        <v>1</v>
      </c>
      <c r="R149" s="68">
        <v>1</v>
      </c>
      <c r="S149" s="68">
        <v>1</v>
      </c>
      <c r="T149" s="68">
        <v>1</v>
      </c>
      <c r="U149" s="68">
        <v>1</v>
      </c>
      <c r="V149" s="68">
        <v>1</v>
      </c>
      <c r="W149" s="68">
        <v>1</v>
      </c>
      <c r="X149" s="68">
        <v>1</v>
      </c>
      <c r="Y149" s="68">
        <v>1</v>
      </c>
      <c r="Z149" s="69">
        <v>1</v>
      </c>
      <c r="AA149" s="100">
        <v>1</v>
      </c>
      <c r="AB149" s="27"/>
      <c r="AC149" s="110"/>
    </row>
    <row r="150" spans="1:55" ht="15" customHeight="1" x14ac:dyDescent="0.35">
      <c r="A150" s="433"/>
      <c r="B150" s="89" t="s">
        <v>338</v>
      </c>
      <c r="C150" s="68"/>
      <c r="D150" s="68"/>
      <c r="E150" s="68"/>
      <c r="F150" s="68"/>
      <c r="G150" s="68"/>
      <c r="H150" s="68"/>
      <c r="I150" s="68"/>
      <c r="J150" s="68"/>
      <c r="K150" s="64">
        <v>1</v>
      </c>
      <c r="L150" s="64">
        <v>1</v>
      </c>
      <c r="M150" s="64">
        <v>1</v>
      </c>
      <c r="N150" s="64">
        <v>1</v>
      </c>
      <c r="O150" s="64">
        <v>1</v>
      </c>
      <c r="P150" s="64">
        <v>1</v>
      </c>
      <c r="Q150" s="64">
        <v>1</v>
      </c>
      <c r="R150" s="64">
        <v>1</v>
      </c>
      <c r="S150" s="64">
        <v>1</v>
      </c>
      <c r="T150" s="64">
        <v>1</v>
      </c>
      <c r="U150" s="64"/>
      <c r="V150" s="64"/>
      <c r="W150" s="64"/>
      <c r="X150" s="64"/>
      <c r="Y150" s="68"/>
      <c r="Z150" s="69"/>
      <c r="AA150" s="100">
        <v>2</v>
      </c>
      <c r="AB150" s="27"/>
      <c r="AC150" s="110"/>
      <c r="AD150" s="108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3"/>
    </row>
    <row r="151" spans="1:55" ht="15" customHeight="1" x14ac:dyDescent="0.35">
      <c r="A151" s="433"/>
      <c r="B151" s="90" t="s">
        <v>41</v>
      </c>
      <c r="C151" s="71"/>
      <c r="D151" s="71"/>
      <c r="E151" s="71"/>
      <c r="F151" s="71"/>
      <c r="G151" s="71"/>
      <c r="H151" s="71"/>
      <c r="I151" s="71"/>
      <c r="J151" s="71">
        <v>1</v>
      </c>
      <c r="K151" s="77">
        <v>11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  <c r="U151" s="77">
        <v>1</v>
      </c>
      <c r="V151" s="77">
        <v>1</v>
      </c>
      <c r="W151" s="77">
        <v>1</v>
      </c>
      <c r="X151" s="77">
        <v>1</v>
      </c>
      <c r="Y151" s="71"/>
      <c r="Z151" s="79"/>
      <c r="AA151" s="100">
        <v>2</v>
      </c>
      <c r="AB151" s="27"/>
      <c r="AC151" s="110"/>
      <c r="AD151" s="108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3"/>
    </row>
    <row r="152" spans="1:55" ht="15" customHeight="1" x14ac:dyDescent="0.35">
      <c r="A152" s="433"/>
      <c r="B152" s="89" t="s">
        <v>224</v>
      </c>
      <c r="C152" s="68"/>
      <c r="D152" s="68"/>
      <c r="E152" s="68"/>
      <c r="F152" s="68"/>
      <c r="G152" s="68"/>
      <c r="H152" s="68"/>
      <c r="I152" s="68"/>
      <c r="J152" s="68"/>
      <c r="K152" s="68">
        <v>1</v>
      </c>
      <c r="L152" s="68">
        <v>1</v>
      </c>
      <c r="M152" s="68">
        <v>1</v>
      </c>
      <c r="N152" s="68">
        <v>1</v>
      </c>
      <c r="O152" s="68">
        <v>1</v>
      </c>
      <c r="P152" s="68">
        <v>1</v>
      </c>
      <c r="Q152" s="68">
        <v>1</v>
      </c>
      <c r="R152" s="68">
        <v>1</v>
      </c>
      <c r="S152" s="68">
        <v>1</v>
      </c>
      <c r="T152" s="68"/>
      <c r="U152" s="68"/>
      <c r="V152" s="68"/>
      <c r="W152" s="68"/>
      <c r="X152" s="68"/>
      <c r="Y152" s="68"/>
      <c r="Z152" s="69"/>
      <c r="AA152" s="100"/>
      <c r="AB152" s="27"/>
      <c r="AC152" s="110"/>
      <c r="AD152" s="108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3"/>
    </row>
    <row r="153" spans="1:55" ht="15" customHeight="1" x14ac:dyDescent="0.35">
      <c r="A153" s="433"/>
      <c r="B153" s="89" t="s">
        <v>160</v>
      </c>
      <c r="C153" s="68"/>
      <c r="D153" s="68"/>
      <c r="E153" s="68"/>
      <c r="F153" s="68"/>
      <c r="G153" s="68"/>
      <c r="H153" s="68"/>
      <c r="I153" s="68">
        <v>1</v>
      </c>
      <c r="J153" s="68">
        <v>1</v>
      </c>
      <c r="K153" s="68">
        <v>1</v>
      </c>
      <c r="L153" s="68">
        <v>1</v>
      </c>
      <c r="M153" s="68">
        <v>1</v>
      </c>
      <c r="N153" s="68">
        <v>1</v>
      </c>
      <c r="O153" s="68">
        <v>1</v>
      </c>
      <c r="P153" s="68">
        <v>1</v>
      </c>
      <c r="Q153" s="68">
        <v>1</v>
      </c>
      <c r="R153" s="68">
        <v>1</v>
      </c>
      <c r="S153" s="68">
        <v>1</v>
      </c>
      <c r="T153" s="68">
        <v>1</v>
      </c>
      <c r="U153" s="68">
        <v>1</v>
      </c>
      <c r="V153" s="68">
        <v>1</v>
      </c>
      <c r="W153" s="68">
        <v>1</v>
      </c>
      <c r="X153" s="68">
        <v>1</v>
      </c>
      <c r="Y153" s="68"/>
      <c r="Z153" s="68"/>
      <c r="AA153" s="100"/>
      <c r="AB153" s="27"/>
      <c r="AC153" s="110"/>
      <c r="AD153" s="108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3"/>
    </row>
    <row r="154" spans="1:55" ht="15" customHeight="1" x14ac:dyDescent="0.35">
      <c r="A154" s="433"/>
      <c r="B154" s="89" t="s">
        <v>33</v>
      </c>
      <c r="C154" s="68"/>
      <c r="D154" s="68"/>
      <c r="E154" s="68"/>
      <c r="F154" s="68"/>
      <c r="G154" s="68"/>
      <c r="H154" s="68"/>
      <c r="I154" s="68"/>
      <c r="J154" s="68"/>
      <c r="K154" s="68">
        <v>1</v>
      </c>
      <c r="L154" s="68">
        <v>1</v>
      </c>
      <c r="M154" s="68">
        <v>1</v>
      </c>
      <c r="N154" s="68">
        <v>1</v>
      </c>
      <c r="O154" s="68">
        <v>1</v>
      </c>
      <c r="P154" s="68">
        <v>1</v>
      </c>
      <c r="Q154" s="68">
        <v>1</v>
      </c>
      <c r="R154" s="68">
        <v>1</v>
      </c>
      <c r="S154" s="68">
        <v>1</v>
      </c>
      <c r="T154" s="68"/>
      <c r="U154" s="68"/>
      <c r="V154" s="68"/>
      <c r="W154" s="68"/>
      <c r="X154" s="68"/>
      <c r="Y154" s="68"/>
      <c r="Z154" s="69"/>
      <c r="AA154" s="100">
        <v>4</v>
      </c>
      <c r="AB154" s="27"/>
      <c r="AC154" s="110"/>
      <c r="AD154" s="108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3"/>
    </row>
    <row r="155" spans="1:55" s="17" customFormat="1" ht="15" customHeight="1" x14ac:dyDescent="0.35">
      <c r="A155" s="433"/>
      <c r="B155" s="89" t="s">
        <v>31</v>
      </c>
      <c r="C155" s="68"/>
      <c r="D155" s="68"/>
      <c r="E155" s="68"/>
      <c r="F155" s="68"/>
      <c r="G155" s="68"/>
      <c r="H155" s="68"/>
      <c r="I155" s="68"/>
      <c r="J155" s="68"/>
      <c r="K155" s="68"/>
      <c r="L155" s="68">
        <v>1</v>
      </c>
      <c r="M155" s="68">
        <v>1</v>
      </c>
      <c r="N155" s="68">
        <v>1</v>
      </c>
      <c r="O155" s="68">
        <v>1</v>
      </c>
      <c r="P155" s="68">
        <v>1</v>
      </c>
      <c r="Q155" s="68">
        <v>1</v>
      </c>
      <c r="R155" s="68">
        <v>1</v>
      </c>
      <c r="S155" s="68">
        <v>1</v>
      </c>
      <c r="T155" s="68"/>
      <c r="U155" s="68"/>
      <c r="V155" s="68"/>
      <c r="W155" s="68"/>
      <c r="X155" s="68"/>
      <c r="Y155" s="68"/>
      <c r="Z155" s="68"/>
      <c r="AA155" s="100">
        <v>0.5</v>
      </c>
      <c r="AB155" s="27"/>
      <c r="AC155" s="110"/>
      <c r="AD155" s="108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3"/>
    </row>
    <row r="156" spans="1:55" s="17" customFormat="1" ht="15" customHeight="1" x14ac:dyDescent="0.35">
      <c r="A156" s="433"/>
      <c r="B156" s="89" t="s">
        <v>35</v>
      </c>
      <c r="C156" s="68"/>
      <c r="D156" s="68"/>
      <c r="E156" s="68"/>
      <c r="F156" s="68"/>
      <c r="G156" s="68"/>
      <c r="H156" s="68"/>
      <c r="I156" s="68"/>
      <c r="J156" s="68"/>
      <c r="K156" s="64">
        <v>1</v>
      </c>
      <c r="L156" s="64">
        <v>1</v>
      </c>
      <c r="M156" s="64">
        <v>1</v>
      </c>
      <c r="N156" s="64">
        <v>1</v>
      </c>
      <c r="O156" s="64">
        <v>1</v>
      </c>
      <c r="P156" s="64">
        <v>1</v>
      </c>
      <c r="Q156" s="64">
        <v>1</v>
      </c>
      <c r="R156" s="64">
        <v>1</v>
      </c>
      <c r="S156" s="64">
        <v>1</v>
      </c>
      <c r="T156" s="68"/>
      <c r="U156" s="68"/>
      <c r="V156" s="68"/>
      <c r="W156" s="68"/>
      <c r="X156" s="68"/>
      <c r="Y156" s="68"/>
      <c r="Z156" s="69"/>
      <c r="AA156" s="100">
        <v>4</v>
      </c>
      <c r="AB156" s="27"/>
      <c r="AC156" s="110"/>
      <c r="AD156" s="109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3"/>
    </row>
    <row r="157" spans="1:55" ht="15" customHeight="1" x14ac:dyDescent="0.35">
      <c r="A157" s="433"/>
      <c r="B157" s="90" t="s">
        <v>42</v>
      </c>
      <c r="C157" s="68"/>
      <c r="D157" s="68"/>
      <c r="E157" s="68"/>
      <c r="F157" s="68"/>
      <c r="G157" s="68"/>
      <c r="H157" s="71"/>
      <c r="I157" s="71"/>
      <c r="J157" s="71"/>
      <c r="K157" s="68">
        <v>1</v>
      </c>
      <c r="L157" s="68">
        <v>1</v>
      </c>
      <c r="M157" s="68">
        <v>1</v>
      </c>
      <c r="N157" s="68">
        <v>1</v>
      </c>
      <c r="O157" s="68">
        <v>1</v>
      </c>
      <c r="P157" s="68">
        <v>1</v>
      </c>
      <c r="Q157" s="68">
        <v>1</v>
      </c>
      <c r="R157" s="68">
        <v>1</v>
      </c>
      <c r="S157" s="68">
        <v>1</v>
      </c>
      <c r="T157" s="71"/>
      <c r="U157" s="71"/>
      <c r="V157" s="71"/>
      <c r="W157" s="71"/>
      <c r="X157" s="71"/>
      <c r="Y157" s="68"/>
      <c r="Z157" s="69"/>
      <c r="AA157" s="100">
        <v>4</v>
      </c>
      <c r="AB157" s="27"/>
      <c r="AC157" s="110"/>
      <c r="AD157" s="109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3"/>
    </row>
    <row r="158" spans="1:55" ht="15" customHeight="1" x14ac:dyDescent="0.35">
      <c r="A158" s="433"/>
      <c r="B158" s="90" t="s">
        <v>282</v>
      </c>
      <c r="C158" s="71"/>
      <c r="D158" s="71"/>
      <c r="E158" s="71"/>
      <c r="F158" s="71"/>
      <c r="G158" s="71"/>
      <c r="H158" s="71"/>
      <c r="I158" s="71">
        <v>1</v>
      </c>
      <c r="J158" s="71">
        <v>1</v>
      </c>
      <c r="K158" s="68">
        <v>1</v>
      </c>
      <c r="L158" s="68">
        <v>1</v>
      </c>
      <c r="M158" s="68">
        <v>1</v>
      </c>
      <c r="N158" s="68">
        <v>1</v>
      </c>
      <c r="O158" s="68">
        <v>1</v>
      </c>
      <c r="P158" s="68">
        <v>1</v>
      </c>
      <c r="Q158" s="68">
        <v>1</v>
      </c>
      <c r="R158" s="68">
        <v>1</v>
      </c>
      <c r="S158" s="68">
        <v>1</v>
      </c>
      <c r="T158" s="71">
        <v>1</v>
      </c>
      <c r="U158" s="71">
        <v>1</v>
      </c>
      <c r="V158" s="71">
        <v>1</v>
      </c>
      <c r="W158" s="71">
        <v>1</v>
      </c>
      <c r="X158" s="71">
        <v>1</v>
      </c>
      <c r="Y158" s="71"/>
      <c r="Z158" s="79"/>
      <c r="AA158" s="100">
        <v>1</v>
      </c>
      <c r="AB158" s="27"/>
      <c r="AC158" s="110"/>
      <c r="AD158" s="109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3"/>
    </row>
    <row r="159" spans="1:55" ht="15" customHeight="1" x14ac:dyDescent="0.35">
      <c r="A159" s="433"/>
      <c r="B159" s="90" t="s">
        <v>696</v>
      </c>
      <c r="C159" s="77"/>
      <c r="D159" s="77"/>
      <c r="E159" s="77"/>
      <c r="F159" s="77"/>
      <c r="G159" s="77"/>
      <c r="H159" s="77"/>
      <c r="I159" s="77"/>
      <c r="J159" s="77"/>
      <c r="K159" s="77">
        <v>1</v>
      </c>
      <c r="L159" s="77">
        <v>1</v>
      </c>
      <c r="M159" s="77">
        <v>1</v>
      </c>
      <c r="N159" s="77">
        <v>1</v>
      </c>
      <c r="O159" s="77">
        <v>1</v>
      </c>
      <c r="P159" s="77">
        <v>1</v>
      </c>
      <c r="Q159" s="77">
        <v>1</v>
      </c>
      <c r="R159" s="77">
        <v>1</v>
      </c>
      <c r="S159" s="77">
        <v>1</v>
      </c>
      <c r="T159" s="77"/>
      <c r="U159" s="77"/>
      <c r="V159" s="77"/>
      <c r="W159" s="77"/>
      <c r="X159" s="77"/>
      <c r="Y159" s="77"/>
      <c r="Z159" s="78"/>
      <c r="AA159" s="100">
        <v>2</v>
      </c>
      <c r="AB159" s="27"/>
      <c r="AC159" s="110"/>
      <c r="AD159" s="108"/>
      <c r="AE159" s="157"/>
      <c r="AF159" s="157"/>
      <c r="AG159" s="157"/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57"/>
      <c r="AR159" s="157"/>
      <c r="AS159" s="157"/>
      <c r="AT159" s="157"/>
      <c r="AU159" s="157"/>
      <c r="AV159" s="157"/>
      <c r="AW159" s="157"/>
      <c r="AX159" s="157"/>
      <c r="AY159" s="157"/>
      <c r="AZ159" s="157"/>
      <c r="BA159" s="157"/>
      <c r="BB159" s="157"/>
      <c r="BC159" s="158"/>
    </row>
    <row r="160" spans="1:55" s="17" customFormat="1" ht="15" customHeight="1" x14ac:dyDescent="0.35">
      <c r="A160" s="433"/>
      <c r="B160" s="90" t="s">
        <v>70</v>
      </c>
      <c r="C160" s="68"/>
      <c r="D160" s="68"/>
      <c r="E160" s="68"/>
      <c r="F160" s="68"/>
      <c r="G160" s="68"/>
      <c r="H160" s="68"/>
      <c r="I160" s="68">
        <v>1</v>
      </c>
      <c r="J160" s="68">
        <v>1</v>
      </c>
      <c r="K160" s="64">
        <v>1</v>
      </c>
      <c r="L160" s="64">
        <v>1</v>
      </c>
      <c r="M160" s="64">
        <v>1</v>
      </c>
      <c r="N160" s="64">
        <v>1</v>
      </c>
      <c r="O160" s="64">
        <v>1</v>
      </c>
      <c r="P160" s="64">
        <v>1</v>
      </c>
      <c r="Q160" s="64">
        <v>1</v>
      </c>
      <c r="R160" s="64">
        <v>1</v>
      </c>
      <c r="S160" s="64">
        <v>1</v>
      </c>
      <c r="T160" s="68">
        <v>1</v>
      </c>
      <c r="U160" s="68">
        <v>1</v>
      </c>
      <c r="V160" s="68">
        <v>1</v>
      </c>
      <c r="W160" s="68"/>
      <c r="X160" s="68"/>
      <c r="Y160" s="68"/>
      <c r="Z160" s="69"/>
      <c r="AA160" s="100">
        <v>2</v>
      </c>
      <c r="AB160" s="27"/>
      <c r="AC160" s="110"/>
      <c r="AD160" s="109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3"/>
    </row>
    <row r="161" spans="1:55" ht="15" customHeight="1" x14ac:dyDescent="0.35">
      <c r="A161" s="433"/>
      <c r="B161" s="90" t="s">
        <v>181</v>
      </c>
      <c r="C161" s="68"/>
      <c r="D161" s="68"/>
      <c r="E161" s="68"/>
      <c r="F161" s="68"/>
      <c r="G161" s="68"/>
      <c r="H161" s="68"/>
      <c r="I161" s="68">
        <v>1</v>
      </c>
      <c r="J161" s="68">
        <v>1</v>
      </c>
      <c r="K161" s="64">
        <v>1</v>
      </c>
      <c r="L161" s="64">
        <v>1</v>
      </c>
      <c r="M161" s="64">
        <v>1</v>
      </c>
      <c r="N161" s="64">
        <v>1</v>
      </c>
      <c r="O161" s="64">
        <v>1</v>
      </c>
      <c r="P161" s="64">
        <v>1</v>
      </c>
      <c r="Q161" s="64">
        <v>1</v>
      </c>
      <c r="R161" s="64">
        <v>1</v>
      </c>
      <c r="S161" s="64">
        <v>1</v>
      </c>
      <c r="T161" s="68">
        <v>1</v>
      </c>
      <c r="U161" s="68">
        <v>1</v>
      </c>
      <c r="V161" s="68">
        <v>1</v>
      </c>
      <c r="W161" s="68">
        <v>1</v>
      </c>
      <c r="X161" s="68">
        <v>1</v>
      </c>
      <c r="Y161" s="68"/>
      <c r="Z161" s="69"/>
      <c r="AA161" s="100" t="s">
        <v>182</v>
      </c>
      <c r="AB161" s="27"/>
      <c r="AC161" s="110"/>
      <c r="AD161" s="109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3"/>
    </row>
    <row r="162" spans="1:55" ht="15" customHeight="1" x14ac:dyDescent="0.35">
      <c r="A162" s="433"/>
      <c r="B162" s="90" t="s">
        <v>44</v>
      </c>
      <c r="C162" s="68"/>
      <c r="D162" s="68"/>
      <c r="E162" s="68"/>
      <c r="F162" s="68"/>
      <c r="G162" s="68"/>
      <c r="H162" s="68"/>
      <c r="I162" s="68">
        <v>1</v>
      </c>
      <c r="J162" s="68">
        <v>1</v>
      </c>
      <c r="K162" s="68">
        <v>1</v>
      </c>
      <c r="L162" s="68">
        <v>1</v>
      </c>
      <c r="M162" s="68">
        <v>1</v>
      </c>
      <c r="N162" s="68">
        <v>1</v>
      </c>
      <c r="O162" s="68">
        <v>1</v>
      </c>
      <c r="P162" s="68">
        <v>1</v>
      </c>
      <c r="Q162" s="68">
        <v>1</v>
      </c>
      <c r="R162" s="68">
        <v>1</v>
      </c>
      <c r="S162" s="68">
        <v>1</v>
      </c>
      <c r="T162" s="68">
        <v>1</v>
      </c>
      <c r="U162" s="68">
        <v>1</v>
      </c>
      <c r="V162" s="68">
        <v>1</v>
      </c>
      <c r="W162" s="68">
        <v>1</v>
      </c>
      <c r="X162" s="68">
        <v>1</v>
      </c>
      <c r="Y162" s="68"/>
      <c r="Z162" s="69"/>
      <c r="AA162" s="100"/>
      <c r="AB162" s="27"/>
      <c r="AC162" s="110"/>
      <c r="AD162" s="109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3"/>
    </row>
    <row r="163" spans="1:55" ht="15" customHeight="1" x14ac:dyDescent="0.35">
      <c r="A163" s="433"/>
      <c r="B163" s="90" t="s">
        <v>262</v>
      </c>
      <c r="C163" s="77"/>
      <c r="D163" s="77"/>
      <c r="E163" s="77"/>
      <c r="F163" s="77"/>
      <c r="G163" s="77"/>
      <c r="H163" s="77"/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  <c r="U163" s="77">
        <v>1</v>
      </c>
      <c r="V163" s="77">
        <v>1</v>
      </c>
      <c r="W163" s="77">
        <v>1</v>
      </c>
      <c r="X163" s="77">
        <v>1</v>
      </c>
      <c r="Y163" s="77"/>
      <c r="Z163" s="77"/>
      <c r="AA163" s="100" t="s">
        <v>263</v>
      </c>
      <c r="AB163" s="27"/>
      <c r="AC163" s="110"/>
      <c r="AD163" s="109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3"/>
    </row>
    <row r="164" spans="1:55" ht="15" customHeight="1" x14ac:dyDescent="0.35">
      <c r="A164" s="433"/>
      <c r="B164" s="90" t="s">
        <v>45</v>
      </c>
      <c r="C164" s="124"/>
      <c r="D164" s="68"/>
      <c r="E164" s="68"/>
      <c r="F164" s="68"/>
      <c r="G164" s="68"/>
      <c r="H164" s="68"/>
      <c r="I164" s="68"/>
      <c r="J164" s="68"/>
      <c r="K164" s="64">
        <v>1</v>
      </c>
      <c r="L164" s="64">
        <v>1</v>
      </c>
      <c r="M164" s="64">
        <v>1</v>
      </c>
      <c r="N164" s="64">
        <v>1</v>
      </c>
      <c r="O164" s="64">
        <v>1</v>
      </c>
      <c r="P164" s="64">
        <v>1</v>
      </c>
      <c r="Q164" s="64">
        <v>1</v>
      </c>
      <c r="R164" s="64">
        <v>1</v>
      </c>
      <c r="S164" s="64">
        <v>1</v>
      </c>
      <c r="T164" s="68"/>
      <c r="U164" s="68"/>
      <c r="V164" s="68"/>
      <c r="W164" s="68"/>
      <c r="X164" s="68"/>
      <c r="Y164" s="68"/>
      <c r="Z164" s="69"/>
      <c r="AA164" s="100">
        <v>4</v>
      </c>
      <c r="AC164" s="110"/>
      <c r="AD164" s="109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3"/>
    </row>
    <row r="165" spans="1:55" ht="15" customHeight="1" x14ac:dyDescent="0.35">
      <c r="A165" s="433"/>
      <c r="B165" s="90" t="s">
        <v>175</v>
      </c>
      <c r="C165" s="152"/>
      <c r="D165" s="71"/>
      <c r="E165" s="71"/>
      <c r="F165" s="71"/>
      <c r="G165" s="71"/>
      <c r="H165" s="71"/>
      <c r="I165" s="77">
        <v>1</v>
      </c>
      <c r="J165" s="77">
        <v>1</v>
      </c>
      <c r="K165" s="64">
        <v>1</v>
      </c>
      <c r="L165" s="64">
        <v>1</v>
      </c>
      <c r="M165" s="64">
        <v>1</v>
      </c>
      <c r="N165" s="64">
        <v>1</v>
      </c>
      <c r="O165" s="64">
        <v>1</v>
      </c>
      <c r="P165" s="64">
        <v>1</v>
      </c>
      <c r="Q165" s="64">
        <v>1</v>
      </c>
      <c r="R165" s="64">
        <v>1</v>
      </c>
      <c r="S165" s="64">
        <v>1</v>
      </c>
      <c r="T165" s="64">
        <v>1</v>
      </c>
      <c r="U165" s="64">
        <v>1</v>
      </c>
      <c r="V165" s="64">
        <v>1</v>
      </c>
      <c r="W165" s="64">
        <v>1</v>
      </c>
      <c r="X165" s="64">
        <v>1</v>
      </c>
      <c r="Y165" s="71"/>
      <c r="Z165" s="79"/>
      <c r="AA165" s="100" t="s">
        <v>243</v>
      </c>
      <c r="AC165" s="110"/>
      <c r="AD165" s="109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3"/>
    </row>
    <row r="166" spans="1:55" ht="15" customHeight="1" x14ac:dyDescent="0.35">
      <c r="A166" s="433"/>
      <c r="B166" s="90" t="s">
        <v>174</v>
      </c>
      <c r="C166" s="124"/>
      <c r="D166" s="68"/>
      <c r="E166" s="68"/>
      <c r="F166" s="68"/>
      <c r="G166" s="68"/>
      <c r="H166" s="68"/>
      <c r="I166" s="64">
        <v>1</v>
      </c>
      <c r="J166" s="64">
        <v>1</v>
      </c>
      <c r="K166" s="64">
        <v>1</v>
      </c>
      <c r="L166" s="64">
        <v>1</v>
      </c>
      <c r="M166" s="64">
        <v>1</v>
      </c>
      <c r="N166" s="64">
        <v>1</v>
      </c>
      <c r="O166" s="64">
        <v>1</v>
      </c>
      <c r="P166" s="64">
        <v>1</v>
      </c>
      <c r="Q166" s="64">
        <v>1</v>
      </c>
      <c r="R166" s="64">
        <v>1</v>
      </c>
      <c r="S166" s="64">
        <v>1</v>
      </c>
      <c r="T166" s="68">
        <v>1</v>
      </c>
      <c r="U166" s="68">
        <v>1</v>
      </c>
      <c r="V166" s="68">
        <v>1</v>
      </c>
      <c r="W166" s="68">
        <v>1</v>
      </c>
      <c r="X166" s="68">
        <v>1</v>
      </c>
      <c r="Y166" s="68"/>
      <c r="Z166" s="69"/>
      <c r="AA166" s="100" t="s">
        <v>243</v>
      </c>
      <c r="AC166" s="22"/>
      <c r="AD166" s="109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3"/>
    </row>
    <row r="167" spans="1:55" ht="15" customHeight="1" thickBot="1" x14ac:dyDescent="0.4">
      <c r="A167" s="433"/>
      <c r="B167" s="107" t="s">
        <v>67</v>
      </c>
      <c r="C167" s="180"/>
      <c r="D167" s="72"/>
      <c r="E167" s="72"/>
      <c r="F167" s="72"/>
      <c r="G167" s="72"/>
      <c r="H167" s="72"/>
      <c r="I167" s="72"/>
      <c r="J167" s="72"/>
      <c r="K167" s="72">
        <v>1</v>
      </c>
      <c r="L167" s="72">
        <v>1</v>
      </c>
      <c r="M167" s="72">
        <v>1</v>
      </c>
      <c r="N167" s="72">
        <v>1</v>
      </c>
      <c r="O167" s="72">
        <v>1</v>
      </c>
      <c r="P167" s="72">
        <v>1</v>
      </c>
      <c r="Q167" s="72">
        <v>1</v>
      </c>
      <c r="R167" s="72">
        <v>1</v>
      </c>
      <c r="S167" s="72">
        <v>1</v>
      </c>
      <c r="T167" s="72">
        <v>1</v>
      </c>
      <c r="U167" s="72"/>
      <c r="V167" s="72"/>
      <c r="W167" s="72"/>
      <c r="X167" s="72"/>
      <c r="Y167" s="72"/>
      <c r="Z167" s="73"/>
      <c r="AA167" s="101">
        <v>4</v>
      </c>
      <c r="AC167" s="22"/>
      <c r="AD167" s="109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3"/>
    </row>
    <row r="168" spans="1:55" ht="15" customHeight="1" x14ac:dyDescent="0.35">
      <c r="A168" s="433"/>
      <c r="B168" s="90"/>
      <c r="C168" s="68"/>
      <c r="D168" s="68"/>
      <c r="E168" s="68"/>
      <c r="F168" s="68"/>
      <c r="G168" s="68"/>
      <c r="H168" s="68"/>
      <c r="I168" s="68"/>
      <c r="J168" s="68"/>
      <c r="K168" s="64"/>
      <c r="L168" s="64"/>
      <c r="M168" s="64"/>
      <c r="N168" s="64"/>
      <c r="O168" s="64"/>
      <c r="P168" s="64"/>
      <c r="Q168" s="64"/>
      <c r="R168" s="64"/>
      <c r="S168" s="64"/>
      <c r="T168" s="68"/>
      <c r="U168" s="68"/>
      <c r="V168" s="68"/>
      <c r="W168" s="68"/>
      <c r="X168" s="68"/>
      <c r="Y168" s="68"/>
      <c r="Z168" s="69"/>
      <c r="AA168" s="100"/>
      <c r="AC168" s="22"/>
      <c r="AD168" s="109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3"/>
    </row>
    <row r="169" spans="1:55" ht="15" customHeight="1" x14ac:dyDescent="0.35">
      <c r="A169" s="433"/>
      <c r="B169" s="90"/>
      <c r="C169" s="68"/>
      <c r="D169" s="68"/>
      <c r="E169" s="68"/>
      <c r="F169" s="68"/>
      <c r="G169" s="68"/>
      <c r="H169" s="68"/>
      <c r="I169" s="68"/>
      <c r="J169" s="68"/>
      <c r="K169" s="64"/>
      <c r="L169" s="64"/>
      <c r="M169" s="64"/>
      <c r="N169" s="64"/>
      <c r="O169" s="64"/>
      <c r="P169" s="64"/>
      <c r="Q169" s="64"/>
      <c r="R169" s="64"/>
      <c r="S169" s="64"/>
      <c r="T169" s="68"/>
      <c r="U169" s="68"/>
      <c r="V169" s="68"/>
      <c r="W169" s="68"/>
      <c r="X169" s="68"/>
      <c r="Y169" s="68"/>
      <c r="Z169" s="69"/>
      <c r="AA169" s="100"/>
      <c r="AD169" s="109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3"/>
    </row>
    <row r="170" spans="1:55" ht="15" customHeight="1" x14ac:dyDescent="0.35">
      <c r="A170" s="433"/>
      <c r="B170" s="90"/>
      <c r="C170" s="68"/>
      <c r="D170" s="68"/>
      <c r="E170" s="68"/>
      <c r="F170" s="68"/>
      <c r="G170" s="68"/>
      <c r="H170" s="68"/>
      <c r="I170" s="68"/>
      <c r="J170" s="68"/>
      <c r="K170" s="64"/>
      <c r="L170" s="64"/>
      <c r="M170" s="64"/>
      <c r="N170" s="64"/>
      <c r="O170" s="64"/>
      <c r="P170" s="64"/>
      <c r="Q170" s="64"/>
      <c r="R170" s="64"/>
      <c r="S170" s="64"/>
      <c r="T170" s="68"/>
      <c r="U170" s="68"/>
      <c r="V170" s="68"/>
      <c r="W170" s="68"/>
      <c r="X170" s="68"/>
      <c r="Y170" s="68"/>
      <c r="Z170" s="69"/>
      <c r="AA170" s="100"/>
      <c r="AB170" s="27"/>
      <c r="AD170" s="109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3"/>
    </row>
    <row r="171" spans="1:55" ht="15" customHeight="1" x14ac:dyDescent="0.35">
      <c r="A171" s="433"/>
      <c r="B171" s="90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9"/>
      <c r="AA171" s="100"/>
      <c r="AD171" s="22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44"/>
    </row>
    <row r="172" spans="1:55" ht="15" customHeight="1" x14ac:dyDescent="0.35">
      <c r="A172" s="433"/>
      <c r="B172" s="90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100"/>
      <c r="AD172" s="22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44"/>
    </row>
    <row r="173" spans="1:55" ht="15" customHeight="1" thickBot="1" x14ac:dyDescent="0.4">
      <c r="A173" s="434"/>
      <c r="B173" s="90"/>
      <c r="C173" s="124"/>
      <c r="D173" s="68"/>
      <c r="E173" s="68"/>
      <c r="F173" s="68"/>
      <c r="G173" s="68"/>
      <c r="H173" s="68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8"/>
      <c r="U173" s="68"/>
      <c r="V173" s="68"/>
      <c r="W173" s="68"/>
      <c r="X173" s="68"/>
      <c r="Y173" s="68"/>
      <c r="Z173" s="69"/>
      <c r="AA173" s="100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</row>
    <row r="174" spans="1:55" ht="12.75" customHeight="1" thickBot="1" x14ac:dyDescent="0.4">
      <c r="A174" s="181"/>
      <c r="B174" s="107"/>
      <c r="C174" s="180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3"/>
      <c r="AA174" s="101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</row>
    <row r="175" spans="1:55" ht="12.75" customHeight="1" x14ac:dyDescent="0.25">
      <c r="A175" s="181"/>
      <c r="B175" s="201"/>
      <c r="AD175" s="22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44"/>
    </row>
    <row r="176" spans="1:55" ht="12.75" customHeight="1" x14ac:dyDescent="0.25">
      <c r="A176" s="181"/>
      <c r="B176" s="201"/>
    </row>
    <row r="177" spans="1:3" ht="12.75" customHeight="1" x14ac:dyDescent="0.25">
      <c r="A177" s="181"/>
    </row>
    <row r="178" spans="1:3" ht="12.75" customHeight="1" x14ac:dyDescent="0.25">
      <c r="A178" s="181"/>
    </row>
    <row r="179" spans="1:3" ht="12.75" customHeight="1" x14ac:dyDescent="0.25">
      <c r="A179" s="181"/>
    </row>
    <row r="180" spans="1:3" ht="12.75" customHeight="1" x14ac:dyDescent="0.25">
      <c r="A180" s="181"/>
    </row>
    <row r="181" spans="1:3" ht="12.75" customHeight="1" x14ac:dyDescent="0.25">
      <c r="A181" s="181"/>
    </row>
    <row r="182" spans="1:3" ht="12.75" customHeight="1" x14ac:dyDescent="0.25">
      <c r="A182" s="181"/>
    </row>
    <row r="183" spans="1:3" ht="12.75" customHeight="1" x14ac:dyDescent="0.25">
      <c r="A183" s="181"/>
    </row>
    <row r="184" spans="1:3" ht="12.75" customHeight="1" x14ac:dyDescent="0.25">
      <c r="A184" s="181"/>
    </row>
    <row r="185" spans="1:3" ht="12.75" customHeight="1" x14ac:dyDescent="0.25">
      <c r="A185" s="181"/>
    </row>
    <row r="186" spans="1:3" ht="12.75" customHeight="1" x14ac:dyDescent="0.25">
      <c r="A186" s="181"/>
    </row>
    <row r="187" spans="1:3" ht="12.75" customHeight="1" x14ac:dyDescent="0.25">
      <c r="A187" s="181"/>
    </row>
    <row r="188" spans="1:3" ht="12.75" customHeight="1" x14ac:dyDescent="0.25">
      <c r="A188" s="181"/>
    </row>
    <row r="189" spans="1:3" ht="12.75" customHeight="1" x14ac:dyDescent="0.25">
      <c r="A189" s="181"/>
    </row>
    <row r="190" spans="1:3" ht="12.75" customHeight="1" x14ac:dyDescent="0.25">
      <c r="A190" s="181"/>
      <c r="B190" s="28"/>
      <c r="C190" s="28"/>
    </row>
    <row r="191" spans="1:3" ht="12.75" customHeight="1" x14ac:dyDescent="0.25">
      <c r="A191" s="181"/>
      <c r="B191" s="28"/>
      <c r="C191" s="28"/>
    </row>
    <row r="192" spans="1:3" ht="12.75" customHeight="1" x14ac:dyDescent="0.25">
      <c r="A192" s="181"/>
      <c r="B192" s="28"/>
      <c r="C192" s="28"/>
    </row>
    <row r="193" spans="1:3" ht="12.75" customHeight="1" x14ac:dyDescent="0.25">
      <c r="A193" s="181"/>
      <c r="B193" s="28"/>
      <c r="C193" s="28"/>
    </row>
    <row r="194" spans="1:3" ht="12.75" customHeight="1" x14ac:dyDescent="0.25">
      <c r="A194" s="181"/>
      <c r="B194" s="28"/>
      <c r="C194" s="28"/>
    </row>
    <row r="195" spans="1:3" ht="12.75" customHeight="1" x14ac:dyDescent="0.25">
      <c r="A195" s="181"/>
      <c r="B195" s="28"/>
      <c r="C195" s="28"/>
    </row>
    <row r="196" spans="1:3" ht="12.75" customHeight="1" x14ac:dyDescent="0.25">
      <c r="A196" s="181"/>
      <c r="B196" s="28"/>
      <c r="C196" s="28"/>
    </row>
    <row r="197" spans="1:3" ht="12.75" customHeight="1" x14ac:dyDescent="0.25">
      <c r="A197" s="181"/>
      <c r="B197" s="28"/>
      <c r="C197" s="28"/>
    </row>
    <row r="198" spans="1:3" ht="12.75" customHeight="1" x14ac:dyDescent="0.25">
      <c r="A198" s="181"/>
      <c r="B198" s="28"/>
      <c r="C198" s="28"/>
    </row>
    <row r="199" spans="1:3" ht="12.75" customHeight="1" x14ac:dyDescent="0.25">
      <c r="A199" s="181"/>
      <c r="B199" s="28"/>
      <c r="C199" s="28"/>
    </row>
    <row r="200" spans="1:3" ht="12.75" customHeight="1" x14ac:dyDescent="0.25">
      <c r="A200" s="181"/>
      <c r="B200" s="28"/>
      <c r="C200" s="28"/>
    </row>
    <row r="201" spans="1:3" ht="12.75" customHeight="1" x14ac:dyDescent="0.25">
      <c r="A201" s="181"/>
      <c r="B201" s="28"/>
      <c r="C201" s="28"/>
    </row>
    <row r="202" spans="1:3" ht="12.75" customHeight="1" x14ac:dyDescent="0.25">
      <c r="A202" s="181"/>
      <c r="B202" s="28"/>
      <c r="C202" s="28"/>
    </row>
    <row r="203" spans="1:3" ht="12.75" customHeight="1" x14ac:dyDescent="0.25">
      <c r="A203" s="181"/>
      <c r="B203" s="28"/>
      <c r="C203" s="28"/>
    </row>
    <row r="204" spans="1:3" ht="12.75" customHeight="1" x14ac:dyDescent="0.25">
      <c r="A204" s="181"/>
      <c r="B204" s="28"/>
      <c r="C204" s="28"/>
    </row>
    <row r="205" spans="1:3" ht="12.75" customHeight="1" x14ac:dyDescent="0.25">
      <c r="A205" s="181"/>
      <c r="B205" s="28"/>
      <c r="C205" s="28"/>
    </row>
    <row r="206" spans="1:3" ht="12.75" customHeight="1" x14ac:dyDescent="0.25">
      <c r="A206" s="181"/>
      <c r="B206" s="28"/>
      <c r="C206" s="28"/>
    </row>
    <row r="207" spans="1:3" ht="12.75" customHeight="1" x14ac:dyDescent="0.25">
      <c r="A207" s="181"/>
    </row>
    <row r="208" spans="1:3" x14ac:dyDescent="0.25">
      <c r="A208" s="178"/>
    </row>
    <row r="209" spans="1:1" x14ac:dyDescent="0.25">
      <c r="A209" s="178"/>
    </row>
    <row r="210" spans="1:1" x14ac:dyDescent="0.25">
      <c r="A210" s="178"/>
    </row>
    <row r="211" spans="1:1" x14ac:dyDescent="0.25">
      <c r="A211" s="178"/>
    </row>
    <row r="212" spans="1:1" x14ac:dyDescent="0.25">
      <c r="A212" s="178"/>
    </row>
  </sheetData>
  <sortState ref="AE115:BD118">
    <sortCondition ref="AE115:AE118"/>
  </sortState>
  <mergeCells count="13">
    <mergeCell ref="F3:G3"/>
    <mergeCell ref="H3:I3"/>
    <mergeCell ref="J3:K3"/>
    <mergeCell ref="L3:M3"/>
    <mergeCell ref="N3:O3"/>
    <mergeCell ref="A128:A173"/>
    <mergeCell ref="AC128:AC138"/>
    <mergeCell ref="AC142:AC146"/>
    <mergeCell ref="AE4:AV4"/>
    <mergeCell ref="A36:A79"/>
    <mergeCell ref="AC36:AC79"/>
    <mergeCell ref="AC81:AC126"/>
    <mergeCell ref="A81:A126"/>
  </mergeCells>
  <conditionalFormatting sqref="AE108:BB108">
    <cfRule type="iconSet" priority="478">
      <iconSet iconSet="4TrafficLights" showValue="0">
        <cfvo type="percent" val="0"/>
        <cfvo type="percent" val="0.25"/>
        <cfvo type="percent" val="0.5"/>
        <cfvo type="percent" val="1"/>
      </iconSet>
    </cfRule>
  </conditionalFormatting>
  <conditionalFormatting sqref="AE60:BB60">
    <cfRule type="iconSet" priority="477">
      <iconSet iconSet="4TrafficLights" showValue="0">
        <cfvo type="percent" val="0"/>
        <cfvo type="percent" val="0.25"/>
        <cfvo type="percent" val="0.5"/>
        <cfvo type="percent" val="1"/>
      </iconSet>
    </cfRule>
  </conditionalFormatting>
  <conditionalFormatting sqref="AE128:BB128 AE89:AT89 AE114:BB114 AE100:AM100 AE82:BB82 AE103:AU103 BA103:BB103 AE102:BB102 AE83:AJ83 BA83:BB83 AE108:BB110 AE107:AL107 AV107:BB107 AT100:BB100 AE98:BB99 BA94:BB95 AE122:BB124 AE84:BB86 AW89:BB89">
    <cfRule type="iconSet" priority="474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60:BB60">
    <cfRule type="iconSet" priority="47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08:BB108">
    <cfRule type="iconSet" priority="47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69:AU71">
    <cfRule type="iconSet" priority="46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67:BB67">
    <cfRule type="iconSet" priority="46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BA94:BB95">
    <cfRule type="iconSet" priority="46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60:AU60">
    <cfRule type="iconSet" priority="46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70:BB71">
    <cfRule type="iconSet" priority="46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122:AU124">
    <cfRule type="iconSet" priority="46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2:BB124">
    <cfRule type="iconSet" priority="460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122:BB124">
    <cfRule type="iconSet" priority="45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67:BB67">
    <cfRule type="iconSet" priority="45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64:Z164">
    <cfRule type="iconSet" priority="45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4:BB124">
    <cfRule type="iconSet" priority="45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4:BB124">
    <cfRule type="iconSet" priority="454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C123:Z123">
    <cfRule type="iconSet" priority="45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124:AU124">
    <cfRule type="iconSet" priority="45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124:AU124">
    <cfRule type="iconSet" priority="45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4:BB124">
    <cfRule type="iconSet" priority="450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124:BB124">
    <cfRule type="iconSet" priority="44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4:BB124">
    <cfRule type="iconSet" priority="44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69:Z73">
    <cfRule type="iconSet" priority="44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71:BB71">
    <cfRule type="iconSet" priority="44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72:AJ72 BA72:BB72">
    <cfRule type="iconSet" priority="44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72:AJ72">
    <cfRule type="iconSet" priority="44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4:H124 Y124:Z124">
    <cfRule type="iconSet" priority="44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4:H124">
    <cfRule type="iconSet" priority="44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5:AJ125 BA125:BB125">
    <cfRule type="iconSet" priority="44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5:AJ125">
    <cfRule type="iconSet" priority="44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65:H165 Y165:Z165">
    <cfRule type="iconSet" priority="43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65:H165">
    <cfRule type="iconSet" priority="43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73:BB73">
    <cfRule type="iconSet" priority="43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73:BB73">
    <cfRule type="iconSet" priority="43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5:Z125">
    <cfRule type="iconSet" priority="43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5:Z125">
    <cfRule type="iconSet" priority="43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6:BB126">
    <cfRule type="iconSet" priority="43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6:BB126">
    <cfRule type="iconSet" priority="42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66:Z166">
    <cfRule type="iconSet" priority="42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66:Z166">
    <cfRule type="iconSet" priority="42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57:AU57 BA57:BB57">
    <cfRule type="iconSet" priority="42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04:S104 Y104:Z104">
    <cfRule type="iconSet" priority="42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62:S162">
    <cfRule type="iconSet" priority="41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62:S162">
    <cfRule type="iconSet" priority="40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62:S162">
    <cfRule type="iconSet" priority="411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L162:S162">
    <cfRule type="iconSet" priority="40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6:Z126">
    <cfRule type="iconSet" priority="40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6:Z126">
    <cfRule type="iconSet" priority="40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7:BB127">
    <cfRule type="iconSet" priority="40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7:BB127">
    <cfRule type="iconSet" priority="40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67:Z167">
    <cfRule type="iconSet" priority="40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67:Z167">
    <cfRule type="iconSet" priority="40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66:BB66">
    <cfRule type="iconSet" priority="39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T102:X102 T104:X104">
    <cfRule type="iconSet" priority="38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V55:AZ55 AV57:AZ57">
    <cfRule type="iconSet" priority="38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D19:AD20 AD3:AD4">
    <cfRule type="iconSet" priority="1255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K72:AZ72">
    <cfRule type="iconSet" priority="38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72:AZ72">
    <cfRule type="iconSet" priority="37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125:AZ125">
    <cfRule type="iconSet" priority="37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125:AZ125">
    <cfRule type="iconSet" priority="37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24:X124">
    <cfRule type="iconSet" priority="37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24:X124">
    <cfRule type="iconSet" priority="37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65:X165">
    <cfRule type="iconSet" priority="37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65:X165">
    <cfRule type="iconSet" priority="37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05:BB105">
    <cfRule type="iconSet" priority="36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46:AR146 AX146:BB146">
    <cfRule type="iconSet" priority="36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BA144:BB145">
    <cfRule type="iconSet" priority="36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93:X94">
    <cfRule type="iconSet" priority="35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94:AZ95">
    <cfRule type="iconSet" priority="35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20:Z120">
    <cfRule type="iconSet" priority="34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0:H120">
    <cfRule type="iconSet" priority="34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0:H120">
    <cfRule type="iconSet" priority="348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M114:AU114 AM122:AU124">
    <cfRule type="iconSet" priority="170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67:BB67 AE52:AM52 AE55:AU55 BA55:BB55 AE54:BB54 AE37:AJ37 BA37:BB37 AE59:BB62 AT52:BB52 AE50:BB51 AE69:BB71 AE42:BB42 AE38:BB40">
    <cfRule type="iconSet" priority="1748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K37:AZ37">
    <cfRule type="iconSet" priority="33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83:AZ83">
    <cfRule type="iconSet" priority="33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107:AU107">
    <cfRule type="iconSet" priority="32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33:BB134">
    <cfRule type="iconSet" priority="217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59:Z59">
    <cfRule type="iconSet" priority="30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58:BB58">
    <cfRule type="iconSet" priority="30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05:Z105">
    <cfRule type="iconSet" priority="29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06:BB106">
    <cfRule type="iconSet" priority="29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52:Z152">
    <cfRule type="iconSet" priority="29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56:BB156">
    <cfRule type="iconSet" priority="29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44:AZ145">
    <cfRule type="iconSet" priority="29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44:AZ145">
    <cfRule type="iconSet" priority="29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D13:AD18">
    <cfRule type="iconSet" priority="5463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C54:H54 Y54:Z54">
    <cfRule type="iconSet" priority="28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96:J96 U96:Z96">
    <cfRule type="iconSet" priority="28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54:X54">
    <cfRule type="iconSet" priority="28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32:AJ132">
    <cfRule type="iconSet" priority="27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132:AQ132">
    <cfRule type="iconSet" priority="27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N52:AS52">
    <cfRule type="iconSet" priority="27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N100:AS100">
    <cfRule type="iconSet" priority="27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49:AL49 AV49:BB49">
    <cfRule type="iconSet" priority="26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49:AU49">
    <cfRule type="iconSet" priority="26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96:AL96 AV96:BB96">
    <cfRule type="iconSet" priority="26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96:AU96">
    <cfRule type="iconSet" priority="25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95:J95 T95:Z95">
    <cfRule type="iconSet" priority="25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95:S95">
    <cfRule type="iconSet" priority="25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42:J142 T142:Z142">
    <cfRule type="iconSet" priority="25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142:S142">
    <cfRule type="iconSet" priority="25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96:T96">
    <cfRule type="iconSet" priority="25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97:AL97 AW97:BB97">
    <cfRule type="iconSet" priority="25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97:AV97">
    <cfRule type="iconSet" priority="25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50:J50 U50:Z50">
    <cfRule type="iconSet" priority="25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50:T50">
    <cfRule type="iconSet" priority="25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43:J143 U143:Z143">
    <cfRule type="iconSet" priority="24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143:T143">
    <cfRule type="iconSet" priority="24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S146:AW146">
    <cfRule type="iconSet" priority="24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S146:AW146">
    <cfRule type="iconSet" priority="24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68:BB68">
    <cfRule type="iconSet" priority="23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63:Z163">
    <cfRule type="iconSet" priority="23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50:BB150">
    <cfRule type="iconSet" priority="22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2:Z42">
    <cfRule type="iconSet" priority="22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41:BB41">
    <cfRule type="iconSet" priority="222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41:BB41">
    <cfRule type="iconSet" priority="22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86:Z86">
    <cfRule type="iconSet" priority="21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34:Z134">
    <cfRule type="iconSet" priority="21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77:Z177 C164:Z164 C102:S102 C154:Z156 C144:Z146 C97:Z99 C123:Z123 C162:K162 T162:Z162 Y102:Z102 C151:S151 Y151:Z151 C160:Z161 C106:Z109 C101:Z101 C148:Z149 Y93:Z94 Y141:Z141 C37:Z40 C80:Z85 C127:Z133 C113:Z114 C116:Z117 C114:K115 T114:Z115 C120:Z120 C66:Z73 C88:Z89 C136:Z137 C48:Z64 C47:H47 U47:Z47 C43:Z46">
    <cfRule type="iconSet" priority="666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47:BB148">
    <cfRule type="iconSet" priority="20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77:Z77">
    <cfRule type="iconSet" priority="20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78:Z78">
    <cfRule type="iconSet" priority="20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79:Z79">
    <cfRule type="iconSet" priority="20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7:Z117">
    <cfRule type="iconSet" priority="19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8:H118 Y118:Z118">
    <cfRule type="iconSet" priority="19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8:H118">
    <cfRule type="iconSet" priority="19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9:Z119">
    <cfRule type="iconSet" priority="19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9:Z119">
    <cfRule type="iconSet" priority="19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15:S115">
    <cfRule type="iconSet" priority="19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15:S115">
    <cfRule type="iconSet" priority="19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15:S115">
    <cfRule type="iconSet" priority="194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L115:S115">
    <cfRule type="iconSet" priority="19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0:Z120">
    <cfRule type="iconSet" priority="19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0:Z120">
    <cfRule type="iconSet" priority="18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18:X118">
    <cfRule type="iconSet" priority="18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18:X118">
    <cfRule type="iconSet" priority="18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6:Z116">
    <cfRule type="iconSet" priority="18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1:BB121 AE115:BB115 AE117:BB117">
    <cfRule type="iconSet" priority="183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M115:AU115 AM117:AU117">
    <cfRule type="iconSet" priority="18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5:BB115 AE117:BB117">
    <cfRule type="iconSet" priority="181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115:BB115 AE117:BB117">
    <cfRule type="iconSet" priority="18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7:BB117">
    <cfRule type="iconSet" priority="17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7:BB117">
    <cfRule type="iconSet" priority="178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M117:AU117">
    <cfRule type="iconSet" priority="17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117:AU117">
    <cfRule type="iconSet" priority="17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7:BB117">
    <cfRule type="iconSet" priority="175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117:BB117">
    <cfRule type="iconSet" priority="17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7:BB117">
    <cfRule type="iconSet" priority="17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8:AJ118 BA118:BB118">
    <cfRule type="iconSet" priority="17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8:AJ118">
    <cfRule type="iconSet" priority="17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9:BB119">
    <cfRule type="iconSet" priority="17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9:BB119">
    <cfRule type="iconSet" priority="16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N115:AU115">
    <cfRule type="iconSet" priority="16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N115:AU115">
    <cfRule type="iconSet" priority="168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N115:AU115">
    <cfRule type="iconSet" priority="16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0:BB120">
    <cfRule type="iconSet" priority="16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20:BB120">
    <cfRule type="iconSet" priority="16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118:AZ118">
    <cfRule type="iconSet" priority="16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118:AZ118">
    <cfRule type="iconSet" priority="16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115:AU115">
    <cfRule type="iconSet" priority="18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5:BB115 AE121:BB121 AE117:BB117">
    <cfRule type="iconSet" priority="18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6:BB116">
    <cfRule type="iconSet" priority="16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71:S171">
    <cfRule type="iconSet" priority="15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71:S171">
    <cfRule type="iconSet" priority="15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71:S171">
    <cfRule type="iconSet" priority="154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L171:S171">
    <cfRule type="iconSet" priority="15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72:Z172">
    <cfRule type="iconSet" priority="14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71:K171 T171:Z171 C168:Z170">
    <cfRule type="iconSet" priority="16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35:BB135">
    <cfRule type="iconSet" priority="13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D5">
    <cfRule type="iconSet" priority="7075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C110:Z111">
    <cfRule type="iconSet" priority="13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57:Z157">
    <cfRule type="iconSet" priority="13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1:BB111">
    <cfRule type="iconSet" priority="13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63:BB63">
    <cfRule type="iconSet" priority="12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56:BB56">
    <cfRule type="iconSet" priority="12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03:Z103">
    <cfRule type="iconSet" priority="12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04:BB104">
    <cfRule type="iconSet" priority="12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50:Z150">
    <cfRule type="iconSet" priority="12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D6:AD12">
    <cfRule type="iconSet" priority="7378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112:BB112">
    <cfRule type="iconSet" priority="12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58:Z158">
    <cfRule type="iconSet" priority="12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9:J49 T49:Z49">
    <cfRule type="iconSet" priority="12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49:S49">
    <cfRule type="iconSet" priority="11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51:Z51">
    <cfRule type="iconSet" priority="11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1:Z41">
    <cfRule type="iconSet" priority="11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36:Z36">
    <cfRule type="iconSet" priority="11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43:AR143 AX143:BB143">
    <cfRule type="iconSet" priority="11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S143:AW143">
    <cfRule type="iconSet" priority="11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S143:AW143">
    <cfRule type="iconSet" priority="11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43:BB43 AE44:AL44 AW44:BB44">
    <cfRule type="iconSet" priority="10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43:BB43 AE44:AL44 AW44:BB44">
    <cfRule type="iconSet" priority="108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43:BB43">
    <cfRule type="iconSet" priority="10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3:Z44">
    <cfRule type="iconSet" priority="11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88:BB88">
    <cfRule type="iconSet" priority="104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88:BB88">
    <cfRule type="iconSet" priority="10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87:Z87">
    <cfRule type="iconSet" priority="10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U89:AV89">
    <cfRule type="iconSet" priority="102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U89:AV89">
    <cfRule type="iconSet" priority="10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35:Z135">
    <cfRule type="iconSet" priority="10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73:Z173">
    <cfRule type="iconSet" priority="10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73:Z173">
    <cfRule type="iconSet" priority="9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74:Z174">
    <cfRule type="iconSet" priority="9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74:Z174">
    <cfRule type="iconSet" priority="9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75:Z176">
    <cfRule type="iconSet" priority="9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00:H100 Y100:Z100">
    <cfRule type="iconSet" priority="9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00:X100">
    <cfRule type="iconSet" priority="9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47:H147 Y147:Z147">
    <cfRule type="iconSet" priority="9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47:X147">
    <cfRule type="iconSet" priority="9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01:AJ101 BA101:BB101">
    <cfRule type="iconSet" priority="9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101:AZ101">
    <cfRule type="iconSet" priority="9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53:AJ53 BA53:BB53">
    <cfRule type="iconSet" priority="8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53:AZ53">
    <cfRule type="iconSet" priority="8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58:Z58">
    <cfRule type="iconSet" priority="8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53:H53 Y53:Z53">
    <cfRule type="iconSet" priority="8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53:X53">
    <cfRule type="iconSet" priority="8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9:J49">
    <cfRule type="iconSet" priority="8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49:S49">
    <cfRule type="iconSet" priority="8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1:Z41">
    <cfRule type="iconSet" priority="8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9:J49 U49:Z49">
    <cfRule type="iconSet" priority="7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49:T49">
    <cfRule type="iconSet" priority="7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50:Z50">
    <cfRule type="iconSet" priority="7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0:Z40">
    <cfRule type="iconSet" priority="7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42:Z42">
    <cfRule type="iconSet" priority="7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65:Z65">
    <cfRule type="iconSet" priority="7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87:BB87">
    <cfRule type="iconSet" priority="66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87:BB87">
    <cfRule type="iconSet" priority="6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X136:BB137 AE136:AI137">
    <cfRule type="iconSet" priority="5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J136:AW137">
    <cfRule type="iconSet" priority="5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J136:AW137">
    <cfRule type="iconSet" priority="57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X138:BB140 AE138:AI140">
    <cfRule type="iconSet" priority="5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J138:AW140">
    <cfRule type="iconSet" priority="5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J138:AW140">
    <cfRule type="iconSet" priority="54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L120:S120">
    <cfRule type="iconSet" priority="5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20:S120">
    <cfRule type="iconSet" priority="5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20:S120">
    <cfRule type="iconSet" priority="53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L120:S120">
    <cfRule type="iconSet" priority="5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19:Z119">
    <cfRule type="iconSet" priority="4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9:H119">
    <cfRule type="iconSet" priority="4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9:H119">
    <cfRule type="iconSet" priority="47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C116:Z116">
    <cfRule type="iconSet" priority="4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7:H117 Y117:Z117">
    <cfRule type="iconSet" priority="4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7:H117">
    <cfRule type="iconSet" priority="4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8:Z118">
    <cfRule type="iconSet" priority="4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8:Z118">
    <cfRule type="iconSet" priority="4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14:S114">
    <cfRule type="iconSet" priority="3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14:S114">
    <cfRule type="iconSet" priority="3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L114:S114">
    <cfRule type="iconSet" priority="39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L114:S114">
    <cfRule type="iconSet" priority="3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9:Z119">
    <cfRule type="iconSet" priority="3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9:Z119">
    <cfRule type="iconSet" priority="3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17:X117">
    <cfRule type="iconSet" priority="3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17:X117">
    <cfRule type="iconSet" priority="3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5:Z115">
    <cfRule type="iconSet" priority="3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1:Z111">
    <cfRule type="iconSet" priority="3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21:Z121">
    <cfRule type="iconSet" priority="2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74:BB80">
    <cfRule type="iconSet" priority="871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74:Z76">
    <cfRule type="iconSet" priority="871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N122:AU123">
    <cfRule type="iconSet" priority="874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N122:AU123">
    <cfRule type="iconSet" priority="8749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C122:Z122">
    <cfRule type="iconSet" priority="880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64:BB64">
    <cfRule type="iconSet" priority="1096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57:BB170 AE151:BB155 AR132:BB132 AE89:AT89 AE114:BB114 AE36:BB36 AE100:AM100 AE67:BB67 AE52:AM52 AE55:AU55 BA55:BB55 AE103:AU103 BA103:BB103 AE54:BB54 AE102:BB102 AE37:AJ37 BA37:BB37 AE83:AJ83 BA83:BB83 AE59:BB62 AE108:BB110 AE107:AL107 AV107:BB107 AT52:BB52 AT100:BB100 AE50:BB51 AE98:BB99 AE69:BB71 AE42:BB42 BA94:BB95 AE81:BB82 AE122:BB124 AE128:BB131 AE38:BB40 AE84:BB86 AW89:BB89">
    <cfRule type="iconSet" priority="1099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12:Z112">
    <cfRule type="iconSet" priority="2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113:BB113">
    <cfRule type="iconSet" priority="2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59:Z159">
    <cfRule type="iconSet" priority="2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65:BB65">
    <cfRule type="iconSet" priority="2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44:AV44">
    <cfRule type="iconSet" priority="2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44:AV44">
    <cfRule type="iconSet" priority="2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U90:AV90">
    <cfRule type="iconSet" priority="15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U90:AV90">
    <cfRule type="iconSet" priority="1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90:AT90 AW90:BB90">
    <cfRule type="iconSet" priority="17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E90:AT90 AW90:BB90">
    <cfRule type="iconSet" priority="1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47:T47">
    <cfRule type="iconSet" priority="1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47:J47">
    <cfRule type="iconSet" priority="1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47:AJ47 AW47:BB47 AE45:BB46">
    <cfRule type="iconSet" priority="1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47:AV47">
    <cfRule type="iconSet" priority="1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47:AL47">
    <cfRule type="iconSet" priority="1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93:AJ93 AW93:BB93 AE91:BB92">
    <cfRule type="iconSet" priority="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M93:AV93">
    <cfRule type="iconSet" priority="8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K93:AL93">
    <cfRule type="iconSet" priority="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92:H92 U92:Z92 C90:Z91">
    <cfRule type="iconSet" priority="6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92:T92">
    <cfRule type="iconSet" priority="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92:J92">
    <cfRule type="iconSet" priority="4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40:H140 U140:Z140 C138:Z139">
    <cfRule type="iconSet" priority="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K140:T140">
    <cfRule type="iconSet" priority="2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I140:J140">
    <cfRule type="iconSet" priority="1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E48:AZ48">
    <cfRule type="iconSet" priority="1166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BA48:BB48">
    <cfRule type="iconSet" priority="11690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V103:AZ103">
    <cfRule type="iconSet" priority="11717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X141:BB142 AE141:AI142">
    <cfRule type="iconSet" priority="1171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J141:AW142">
    <cfRule type="iconSet" priority="11729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AJ141:AW142">
    <cfRule type="iconSet" priority="11731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C141:X141">
    <cfRule type="iconSet" priority="11733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T151:X151">
    <cfRule type="iconSet" priority="11735">
      <iconSet iconSet="4TrafficLights" showValue="0">
        <cfvo type="percent" val="0"/>
        <cfvo type="num" val="0.25"/>
        <cfvo type="num" val="0.5"/>
        <cfvo type="num" val="1"/>
      </iconSet>
    </cfRule>
  </conditionalFormatting>
  <conditionalFormatting sqref="C153:Z153">
    <cfRule type="iconSet" priority="11809">
      <iconSet iconSet="4TrafficLights" showValue="0">
        <cfvo type="percent" val="0"/>
        <cfvo type="num" val="0.25"/>
        <cfvo type="num" val="0.5"/>
        <cfvo type="num" val="1"/>
      </iconSet>
    </cfRule>
  </conditionalFormatting>
  <printOptions horizontalCentered="1" verticalCentered="1"/>
  <pageMargins left="0.43307086614173229" right="0.43307086614173229" top="0.19685039370078741" bottom="0.39370078740157483" header="0.31496062992125984" footer="0.31496062992125984"/>
  <pageSetup paperSize="9" scale="54" orientation="landscape" r:id="rId1"/>
  <headerFooter>
    <oddHeader>&amp;A</oddHeader>
    <oddFooter>&amp;L&amp;B Vertraulich&amp;B&amp;C&amp;D&amp;RSeite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H90"/>
  <sheetViews>
    <sheetView zoomScale="115" zoomScaleNormal="115" workbookViewId="0">
      <selection activeCell="B2" sqref="B2"/>
    </sheetView>
  </sheetViews>
  <sheetFormatPr baseColWidth="10" defaultColWidth="10.54296875" defaultRowHeight="12.5" x14ac:dyDescent="0.25"/>
  <cols>
    <col min="1" max="1" width="41" customWidth="1"/>
    <col min="2" max="2" width="36.54296875" bestFit="1" customWidth="1"/>
    <col min="3" max="3" width="30.453125" bestFit="1" customWidth="1"/>
    <col min="4" max="4" width="29.453125" bestFit="1" customWidth="1"/>
    <col min="5" max="5" width="44.54296875" bestFit="1" customWidth="1"/>
  </cols>
  <sheetData>
    <row r="1" spans="1:8" ht="20" x14ac:dyDescent="0.4">
      <c r="A1" s="13" t="s">
        <v>4</v>
      </c>
    </row>
    <row r="2" spans="1:8" x14ac:dyDescent="0.25">
      <c r="A2" s="14">
        <v>45783</v>
      </c>
    </row>
    <row r="3" spans="1:8" ht="26.5" thickBot="1" x14ac:dyDescent="0.35">
      <c r="A3" s="14"/>
      <c r="B3" s="417" t="s">
        <v>757</v>
      </c>
      <c r="C3" s="417" t="s">
        <v>756</v>
      </c>
    </row>
    <row r="4" spans="1:8" ht="12.75" customHeight="1" x14ac:dyDescent="0.3">
      <c r="A4" s="450" t="s">
        <v>681</v>
      </c>
      <c r="B4" s="421" t="s">
        <v>107</v>
      </c>
      <c r="C4" s="464" t="s">
        <v>768</v>
      </c>
      <c r="D4" s="123" t="s">
        <v>769</v>
      </c>
    </row>
    <row r="5" spans="1:8" ht="13.5" customHeight="1" thickBot="1" x14ac:dyDescent="0.3">
      <c r="A5" s="451"/>
      <c r="B5" s="422" t="s">
        <v>767</v>
      </c>
      <c r="C5" s="465"/>
      <c r="D5" s="201"/>
    </row>
    <row r="6" spans="1:8" ht="12.75" customHeight="1" x14ac:dyDescent="0.25">
      <c r="A6" s="458" t="s">
        <v>212</v>
      </c>
      <c r="B6" s="460" t="s">
        <v>213</v>
      </c>
      <c r="C6" s="462" t="s">
        <v>673</v>
      </c>
      <c r="D6" s="446" t="s">
        <v>758</v>
      </c>
    </row>
    <row r="7" spans="1:8" ht="13.5" customHeight="1" thickBot="1" x14ac:dyDescent="0.3">
      <c r="A7" s="459"/>
      <c r="B7" s="461"/>
      <c r="C7" s="463"/>
      <c r="D7" s="446"/>
    </row>
    <row r="8" spans="1:8" s="201" customFormat="1" ht="12.75" customHeight="1" x14ac:dyDescent="0.25">
      <c r="A8" s="458" t="s">
        <v>680</v>
      </c>
      <c r="B8" s="460"/>
      <c r="C8" s="462" t="s">
        <v>674</v>
      </c>
      <c r="D8" s="446" t="s">
        <v>758</v>
      </c>
    </row>
    <row r="9" spans="1:8" s="201" customFormat="1" ht="13" thickBot="1" x14ac:dyDescent="0.3">
      <c r="A9" s="459"/>
      <c r="B9" s="461"/>
      <c r="C9" s="463"/>
      <c r="D9" s="446"/>
    </row>
    <row r="10" spans="1:8" ht="13" thickBot="1" x14ac:dyDescent="0.3"/>
    <row r="11" spans="1:8" ht="12.75" customHeight="1" x14ac:dyDescent="0.25">
      <c r="A11" s="452" t="s">
        <v>5</v>
      </c>
      <c r="B11" s="454" t="s">
        <v>16</v>
      </c>
      <c r="C11" s="456" t="s">
        <v>17</v>
      </c>
    </row>
    <row r="12" spans="1:8" ht="17.25" customHeight="1" thickBot="1" x14ac:dyDescent="0.3">
      <c r="A12" s="453"/>
      <c r="B12" s="455" t="s">
        <v>6</v>
      </c>
      <c r="C12" s="457" t="s">
        <v>6</v>
      </c>
    </row>
    <row r="13" spans="1:8" ht="14" x14ac:dyDescent="0.25">
      <c r="A13" s="348" t="s">
        <v>96</v>
      </c>
      <c r="B13" s="7" t="s">
        <v>26</v>
      </c>
      <c r="C13" s="49" t="s">
        <v>178</v>
      </c>
    </row>
    <row r="14" spans="1:8" s="201" customFormat="1" ht="14.5" thickBot="1" x14ac:dyDescent="0.3">
      <c r="A14" s="345" t="s">
        <v>286</v>
      </c>
      <c r="B14" s="7" t="s">
        <v>26</v>
      </c>
      <c r="C14" s="49" t="s">
        <v>376</v>
      </c>
    </row>
    <row r="15" spans="1:8" ht="14" x14ac:dyDescent="0.25">
      <c r="A15" s="345" t="s">
        <v>119</v>
      </c>
      <c r="B15" s="133" t="s">
        <v>26</v>
      </c>
      <c r="C15" s="134" t="s">
        <v>13</v>
      </c>
      <c r="F15" s="201"/>
      <c r="G15" s="201"/>
      <c r="H15" s="201"/>
    </row>
    <row r="16" spans="1:8" ht="14" x14ac:dyDescent="0.25">
      <c r="A16" s="345" t="s">
        <v>97</v>
      </c>
      <c r="B16" s="7" t="s">
        <v>7</v>
      </c>
      <c r="C16" s="49" t="s">
        <v>631</v>
      </c>
    </row>
    <row r="17" spans="1:4" s="201" customFormat="1" ht="14" x14ac:dyDescent="0.25">
      <c r="A17" s="346" t="s">
        <v>740</v>
      </c>
      <c r="B17" s="7"/>
      <c r="C17" s="49"/>
    </row>
    <row r="18" spans="1:4" ht="14" x14ac:dyDescent="0.25">
      <c r="A18" s="345" t="s">
        <v>98</v>
      </c>
      <c r="B18" s="3" t="s">
        <v>26</v>
      </c>
      <c r="C18" s="49" t="s">
        <v>693</v>
      </c>
    </row>
    <row r="19" spans="1:4" s="201" customFormat="1" ht="14" x14ac:dyDescent="0.25">
      <c r="A19" s="347" t="s">
        <v>741</v>
      </c>
      <c r="B19" s="383"/>
      <c r="C19" s="49"/>
    </row>
    <row r="20" spans="1:4" ht="14" x14ac:dyDescent="0.25">
      <c r="A20" s="345" t="s">
        <v>100</v>
      </c>
      <c r="B20" s="3" t="s">
        <v>8</v>
      </c>
      <c r="C20" s="49" t="s">
        <v>688</v>
      </c>
    </row>
    <row r="21" spans="1:4" s="201" customFormat="1" ht="14" x14ac:dyDescent="0.25">
      <c r="A21" s="346" t="s">
        <v>742</v>
      </c>
      <c r="B21" s="383"/>
      <c r="C21" s="49"/>
    </row>
    <row r="22" spans="1:4" ht="14" x14ac:dyDescent="0.25">
      <c r="A22" s="345" t="s">
        <v>103</v>
      </c>
      <c r="B22" s="7" t="s">
        <v>9</v>
      </c>
      <c r="C22" s="49" t="s">
        <v>692</v>
      </c>
      <c r="D22" s="201" t="s">
        <v>353</v>
      </c>
    </row>
    <row r="23" spans="1:4" s="201" customFormat="1" ht="14" x14ac:dyDescent="0.25">
      <c r="A23" s="347" t="s">
        <v>289</v>
      </c>
      <c r="B23" s="7"/>
      <c r="C23" s="49"/>
    </row>
    <row r="24" spans="1:4" ht="14.5" thickBot="1" x14ac:dyDescent="0.3">
      <c r="A24" s="349" t="s">
        <v>104</v>
      </c>
      <c r="B24" s="3" t="s">
        <v>26</v>
      </c>
      <c r="C24" s="53" t="s">
        <v>10</v>
      </c>
    </row>
    <row r="25" spans="1:4" s="201" customFormat="1" ht="14" x14ac:dyDescent="0.25">
      <c r="A25" s="346" t="s">
        <v>694</v>
      </c>
      <c r="B25" s="3"/>
      <c r="C25" s="53" t="s">
        <v>695</v>
      </c>
    </row>
    <row r="26" spans="1:4" s="201" customFormat="1" ht="14" x14ac:dyDescent="0.25">
      <c r="A26" s="345" t="s">
        <v>689</v>
      </c>
      <c r="B26" s="3"/>
      <c r="C26" s="53" t="s">
        <v>690</v>
      </c>
    </row>
    <row r="27" spans="1:4" s="201" customFormat="1" ht="14" x14ac:dyDescent="0.25">
      <c r="A27" s="346" t="s">
        <v>743</v>
      </c>
      <c r="B27" s="3"/>
      <c r="C27" s="53"/>
    </row>
    <row r="28" spans="1:4" ht="14.5" thickBot="1" x14ac:dyDescent="0.3">
      <c r="A28" s="50" t="s">
        <v>128</v>
      </c>
      <c r="B28" s="56" t="s">
        <v>26</v>
      </c>
      <c r="C28" s="57" t="s">
        <v>196</v>
      </c>
    </row>
    <row r="29" spans="1:4" s="201" customFormat="1" ht="14" x14ac:dyDescent="0.25">
      <c r="A29" s="346" t="s">
        <v>744</v>
      </c>
      <c r="B29" s="129" t="s">
        <v>26</v>
      </c>
      <c r="C29" s="131"/>
    </row>
    <row r="30" spans="1:4" ht="14.5" thickBot="1" x14ac:dyDescent="0.3">
      <c r="A30" s="349" t="s">
        <v>101</v>
      </c>
      <c r="B30" s="3" t="s">
        <v>26</v>
      </c>
      <c r="C30" s="53" t="s">
        <v>691</v>
      </c>
    </row>
    <row r="31" spans="1:4" s="201" customFormat="1" ht="14" x14ac:dyDescent="0.25">
      <c r="A31" s="346" t="s">
        <v>745</v>
      </c>
      <c r="B31" s="409">
        <v>17632408253</v>
      </c>
      <c r="C31" s="53"/>
    </row>
    <row r="32" spans="1:4" ht="14.5" thickBot="1" x14ac:dyDescent="0.3">
      <c r="A32" s="349" t="s">
        <v>102</v>
      </c>
      <c r="B32" s="128" t="s">
        <v>26</v>
      </c>
      <c r="C32" s="57" t="s">
        <v>75</v>
      </c>
    </row>
    <row r="33" spans="1:8" s="17" customFormat="1" ht="14.5" thickBot="1" x14ac:dyDescent="0.3">
      <c r="A33" s="15"/>
      <c r="B33" s="18"/>
      <c r="C33" s="16"/>
    </row>
    <row r="34" spans="1:8" ht="30" customHeight="1" x14ac:dyDescent="0.25">
      <c r="A34" s="447" t="s">
        <v>11</v>
      </c>
      <c r="B34" s="448"/>
      <c r="C34" s="449"/>
    </row>
    <row r="35" spans="1:8" ht="14" x14ac:dyDescent="0.25">
      <c r="A35" s="52" t="s">
        <v>350</v>
      </c>
      <c r="B35" s="7" t="s">
        <v>26</v>
      </c>
      <c r="C35" s="49" t="s">
        <v>351</v>
      </c>
      <c r="F35" s="201"/>
      <c r="G35" s="201"/>
      <c r="H35" s="201"/>
    </row>
    <row r="36" spans="1:8" ht="14" x14ac:dyDescent="0.25">
      <c r="A36" s="48" t="s">
        <v>126</v>
      </c>
      <c r="B36" s="7" t="s">
        <v>26</v>
      </c>
      <c r="C36" s="49" t="s">
        <v>352</v>
      </c>
      <c r="F36" s="201"/>
      <c r="G36" s="201"/>
      <c r="H36" s="201"/>
    </row>
    <row r="37" spans="1:8" s="201" customFormat="1" ht="14" x14ac:dyDescent="0.25">
      <c r="A37" s="52" t="s">
        <v>127</v>
      </c>
      <c r="B37" s="129" t="s">
        <v>26</v>
      </c>
      <c r="C37" s="131" t="s">
        <v>12</v>
      </c>
    </row>
    <row r="38" spans="1:8" ht="14" x14ac:dyDescent="0.25">
      <c r="A38" s="52" t="s">
        <v>152</v>
      </c>
      <c r="B38" s="7" t="s">
        <v>347</v>
      </c>
      <c r="C38" s="49" t="s">
        <v>25</v>
      </c>
    </row>
    <row r="39" spans="1:8" ht="14" x14ac:dyDescent="0.25">
      <c r="A39" s="48" t="s">
        <v>190</v>
      </c>
      <c r="B39" s="7" t="s">
        <v>26</v>
      </c>
      <c r="C39" s="49" t="s">
        <v>191</v>
      </c>
    </row>
    <row r="40" spans="1:8" ht="14" x14ac:dyDescent="0.25">
      <c r="A40" s="52" t="s">
        <v>124</v>
      </c>
      <c r="B40" s="7" t="s">
        <v>26</v>
      </c>
      <c r="C40" s="49" t="s">
        <v>193</v>
      </c>
    </row>
    <row r="41" spans="1:8" ht="14" x14ac:dyDescent="0.25">
      <c r="A41" s="48" t="s">
        <v>20</v>
      </c>
      <c r="B41" s="7" t="s">
        <v>26</v>
      </c>
      <c r="C41" s="54" t="s">
        <v>76</v>
      </c>
    </row>
    <row r="42" spans="1:8" ht="14" x14ac:dyDescent="0.25">
      <c r="A42" s="52" t="s">
        <v>184</v>
      </c>
      <c r="B42" s="7"/>
      <c r="C42" s="49" t="s">
        <v>185</v>
      </c>
    </row>
    <row r="43" spans="1:8" ht="14" x14ac:dyDescent="0.25">
      <c r="A43" s="132" t="s">
        <v>19</v>
      </c>
      <c r="B43" s="7" t="s">
        <v>26</v>
      </c>
      <c r="C43" s="49" t="s">
        <v>77</v>
      </c>
    </row>
    <row r="44" spans="1:8" ht="14" x14ac:dyDescent="0.25">
      <c r="A44" s="132" t="s">
        <v>173</v>
      </c>
      <c r="B44" s="7" t="s">
        <v>26</v>
      </c>
      <c r="C44" s="49" t="s">
        <v>197</v>
      </c>
    </row>
    <row r="45" spans="1:8" s="17" customFormat="1" ht="14.5" thickBot="1" x14ac:dyDescent="0.3">
      <c r="A45" s="15"/>
      <c r="B45" s="16"/>
      <c r="C45" s="16"/>
    </row>
    <row r="46" spans="1:8" s="17" customFormat="1" ht="33.75" customHeight="1" x14ac:dyDescent="0.25">
      <c r="A46" s="447" t="s">
        <v>21</v>
      </c>
      <c r="B46" s="448"/>
      <c r="C46" s="449"/>
    </row>
    <row r="47" spans="1:8" s="17" customFormat="1" ht="14" x14ac:dyDescent="0.25">
      <c r="A47" s="210" t="s">
        <v>168</v>
      </c>
      <c r="B47" s="42" t="s">
        <v>26</v>
      </c>
      <c r="C47" s="131" t="s">
        <v>179</v>
      </c>
    </row>
    <row r="48" spans="1:8" s="17" customFormat="1" ht="14" x14ac:dyDescent="0.25">
      <c r="A48" s="210" t="s">
        <v>738</v>
      </c>
      <c r="B48" s="42" t="s">
        <v>26</v>
      </c>
      <c r="C48" s="382" t="s">
        <v>739</v>
      </c>
    </row>
    <row r="49" spans="1:3" s="17" customFormat="1" ht="14" x14ac:dyDescent="0.25">
      <c r="A49" s="132" t="s">
        <v>105</v>
      </c>
      <c r="B49" s="42" t="s">
        <v>26</v>
      </c>
      <c r="C49" s="131" t="s">
        <v>24</v>
      </c>
    </row>
    <row r="50" spans="1:3" s="17" customFormat="1" ht="14" x14ac:dyDescent="0.25">
      <c r="A50" s="210" t="s">
        <v>106</v>
      </c>
      <c r="B50" s="42" t="s">
        <v>26</v>
      </c>
      <c r="C50" s="131" t="s">
        <v>23</v>
      </c>
    </row>
    <row r="51" spans="1:3" s="17" customFormat="1" ht="14" x14ac:dyDescent="0.25">
      <c r="A51" s="132" t="s">
        <v>177</v>
      </c>
      <c r="B51" s="42" t="s">
        <v>348</v>
      </c>
      <c r="C51" s="131" t="s">
        <v>189</v>
      </c>
    </row>
    <row r="52" spans="1:3" s="17" customFormat="1" ht="14" x14ac:dyDescent="0.25">
      <c r="A52" s="210" t="s">
        <v>104</v>
      </c>
      <c r="B52" s="42" t="s">
        <v>26</v>
      </c>
      <c r="C52" s="131" t="s">
        <v>180</v>
      </c>
    </row>
    <row r="53" spans="1:3" s="17" customFormat="1" ht="14.5" thickBot="1" x14ac:dyDescent="0.3">
      <c r="A53" s="132" t="s">
        <v>336</v>
      </c>
      <c r="B53" s="197" t="s">
        <v>26</v>
      </c>
      <c r="C53" s="57" t="s">
        <v>377</v>
      </c>
    </row>
    <row r="54" spans="1:3" s="17" customFormat="1" ht="14.5" thickBot="1" x14ac:dyDescent="0.3">
      <c r="A54" s="15"/>
      <c r="B54" s="16"/>
      <c r="C54" s="16"/>
    </row>
    <row r="55" spans="1:3" ht="33.75" customHeight="1" x14ac:dyDescent="0.25">
      <c r="A55" s="447" t="s">
        <v>192</v>
      </c>
      <c r="B55" s="448"/>
      <c r="C55" s="449"/>
    </row>
    <row r="56" spans="1:3" ht="14" x14ac:dyDescent="0.25">
      <c r="A56" s="48"/>
      <c r="B56" s="7"/>
      <c r="C56" s="49"/>
    </row>
    <row r="57" spans="1:3" ht="14.5" thickBot="1" x14ac:dyDescent="0.3">
      <c r="A57" s="50" t="s">
        <v>14</v>
      </c>
      <c r="B57" s="56" t="s">
        <v>26</v>
      </c>
      <c r="C57" s="51" t="s">
        <v>78</v>
      </c>
    </row>
    <row r="58" spans="1:3" s="17" customFormat="1" ht="14.5" thickBot="1" x14ac:dyDescent="0.3">
      <c r="A58" s="15"/>
      <c r="B58" s="16"/>
      <c r="C58" s="16"/>
    </row>
    <row r="59" spans="1:3" ht="35.25" customHeight="1" x14ac:dyDescent="0.25">
      <c r="A59" s="447" t="s">
        <v>18</v>
      </c>
      <c r="B59" s="448"/>
      <c r="C59" s="449"/>
    </row>
    <row r="60" spans="1:3" ht="14" x14ac:dyDescent="0.25">
      <c r="A60" s="52" t="s">
        <v>195</v>
      </c>
      <c r="B60" s="58" t="s">
        <v>26</v>
      </c>
      <c r="C60" s="49" t="s">
        <v>15</v>
      </c>
    </row>
    <row r="61" spans="1:3" ht="14.5" thickBot="1" x14ac:dyDescent="0.3">
      <c r="A61" s="50" t="s">
        <v>194</v>
      </c>
      <c r="B61" s="59" t="s">
        <v>26</v>
      </c>
      <c r="C61" s="57" t="s">
        <v>22</v>
      </c>
    </row>
    <row r="62" spans="1:3" ht="13" thickBot="1" x14ac:dyDescent="0.3"/>
    <row r="63" spans="1:3" ht="14" x14ac:dyDescent="0.25">
      <c r="A63" s="447" t="s">
        <v>210</v>
      </c>
      <c r="B63" s="448"/>
      <c r="C63" s="449"/>
    </row>
    <row r="64" spans="1:3" ht="14" x14ac:dyDescent="0.25">
      <c r="A64" s="48" t="s">
        <v>204</v>
      </c>
      <c r="B64" s="58" t="s">
        <v>26</v>
      </c>
      <c r="C64" s="49" t="s">
        <v>208</v>
      </c>
    </row>
    <row r="65" spans="1:4" ht="14" x14ac:dyDescent="0.25">
      <c r="A65" s="48" t="s">
        <v>383</v>
      </c>
      <c r="B65" s="58" t="s">
        <v>26</v>
      </c>
      <c r="C65" s="49" t="s">
        <v>256</v>
      </c>
    </row>
    <row r="66" spans="1:4" ht="14.5" thickBot="1" x14ac:dyDescent="0.3">
      <c r="A66" s="55" t="s">
        <v>287</v>
      </c>
      <c r="B66" s="59" t="s">
        <v>26</v>
      </c>
      <c r="C66" s="57" t="s">
        <v>209</v>
      </c>
    </row>
    <row r="67" spans="1:4" ht="13" thickBot="1" x14ac:dyDescent="0.3"/>
    <row r="68" spans="1:4" ht="33.75" customHeight="1" x14ac:dyDescent="0.25">
      <c r="A68" s="447" t="s">
        <v>229</v>
      </c>
      <c r="B68" s="448"/>
      <c r="C68" s="449"/>
    </row>
    <row r="69" spans="1:4" ht="14.5" thickBot="1" x14ac:dyDescent="0.3">
      <c r="A69" s="50" t="s">
        <v>230</v>
      </c>
      <c r="B69" s="56" t="s">
        <v>26</v>
      </c>
      <c r="C69" s="159" t="s">
        <v>231</v>
      </c>
      <c r="D69" t="s">
        <v>232</v>
      </c>
    </row>
    <row r="70" spans="1:4" s="17" customFormat="1" ht="14.5" thickBot="1" x14ac:dyDescent="0.3">
      <c r="A70" s="15"/>
      <c r="B70" s="16"/>
      <c r="C70" s="16"/>
    </row>
    <row r="71" spans="1:4" s="17" customFormat="1" ht="14" x14ac:dyDescent="0.25">
      <c r="A71" s="240" t="s">
        <v>384</v>
      </c>
      <c r="B71" s="241"/>
      <c r="C71" s="242"/>
    </row>
    <row r="72" spans="1:4" s="17" customFormat="1" ht="14.5" thickBot="1" x14ac:dyDescent="0.3">
      <c r="A72" s="50" t="s">
        <v>385</v>
      </c>
      <c r="B72" s="56" t="s">
        <v>26</v>
      </c>
      <c r="C72" s="159" t="s">
        <v>386</v>
      </c>
    </row>
    <row r="73" spans="1:4" s="17" customFormat="1" ht="14.5" thickBot="1" x14ac:dyDescent="0.3">
      <c r="A73" s="15"/>
      <c r="B73" s="16"/>
      <c r="C73" s="16"/>
    </row>
    <row r="74" spans="1:4" s="17" customFormat="1" ht="14" x14ac:dyDescent="0.25">
      <c r="A74" s="240" t="s">
        <v>254</v>
      </c>
      <c r="B74" s="241"/>
      <c r="C74" s="242"/>
    </row>
    <row r="75" spans="1:4" s="17" customFormat="1" ht="14.5" thickBot="1" x14ac:dyDescent="0.3">
      <c r="A75" s="50" t="s">
        <v>255</v>
      </c>
      <c r="B75" s="56" t="s">
        <v>26</v>
      </c>
      <c r="C75" s="159" t="s">
        <v>253</v>
      </c>
      <c r="D75" s="17" t="s">
        <v>257</v>
      </c>
    </row>
    <row r="76" spans="1:4" s="17" customFormat="1" ht="14.5" thickBot="1" x14ac:dyDescent="0.3">
      <c r="A76" s="15"/>
      <c r="B76" s="16"/>
      <c r="C76" s="16"/>
    </row>
    <row r="77" spans="1:4" s="17" customFormat="1" ht="14" x14ac:dyDescent="0.25">
      <c r="A77" s="447" t="s">
        <v>147</v>
      </c>
      <c r="B77" s="448"/>
      <c r="C77" s="449"/>
    </row>
    <row r="78" spans="1:4" s="17" customFormat="1" ht="14.5" thickBot="1" x14ac:dyDescent="0.3">
      <c r="A78" s="50" t="s">
        <v>258</v>
      </c>
      <c r="B78" s="56" t="s">
        <v>26</v>
      </c>
      <c r="C78" s="159" t="s">
        <v>259</v>
      </c>
      <c r="D78" s="17" t="s">
        <v>260</v>
      </c>
    </row>
    <row r="79" spans="1:4" ht="13" thickBot="1" x14ac:dyDescent="0.3"/>
    <row r="80" spans="1:4" ht="14" x14ac:dyDescent="0.25">
      <c r="A80" s="410" t="s">
        <v>751</v>
      </c>
      <c r="B80" s="411"/>
      <c r="C80" s="412"/>
    </row>
    <row r="81" spans="1:3" ht="14" x14ac:dyDescent="0.25">
      <c r="A81" s="210" t="s">
        <v>752</v>
      </c>
      <c r="B81" s="129" t="s">
        <v>26</v>
      </c>
      <c r="C81" s="415" t="s">
        <v>753</v>
      </c>
    </row>
    <row r="82" spans="1:3" ht="16.5" customHeight="1" thickBot="1" x14ac:dyDescent="0.35">
      <c r="A82" s="416" t="s">
        <v>755</v>
      </c>
      <c r="B82" s="414" t="s">
        <v>26</v>
      </c>
      <c r="C82" s="413" t="s">
        <v>754</v>
      </c>
    </row>
    <row r="83" spans="1:3" s="201" customFormat="1" ht="16.5" customHeight="1" x14ac:dyDescent="0.25">
      <c r="B83" s="23"/>
      <c r="C83" s="22"/>
    </row>
    <row r="84" spans="1:3" s="201" customFormat="1" ht="16.5" customHeight="1" x14ac:dyDescent="0.25">
      <c r="B84" s="23"/>
      <c r="C84" s="22"/>
    </row>
    <row r="85" spans="1:3" s="201" customFormat="1" ht="16.5" customHeight="1" x14ac:dyDescent="0.25">
      <c r="B85" s="23"/>
      <c r="C85" s="22"/>
    </row>
    <row r="88" spans="1:3" ht="225.75" customHeight="1" x14ac:dyDescent="0.25">
      <c r="A88" s="163" t="s">
        <v>252</v>
      </c>
      <c r="B88" s="166" t="s">
        <v>249</v>
      </c>
      <c r="C88" s="164"/>
    </row>
    <row r="89" spans="1:3" ht="259.5" customHeight="1" x14ac:dyDescent="0.25">
      <c r="A89" s="163" t="s">
        <v>251</v>
      </c>
      <c r="B89" s="166" t="s">
        <v>248</v>
      </c>
      <c r="C89" s="343" t="s">
        <v>686</v>
      </c>
    </row>
    <row r="90" spans="1:3" ht="216" customHeight="1" x14ac:dyDescent="0.25">
      <c r="A90" s="163" t="s">
        <v>708</v>
      </c>
      <c r="B90" s="166" t="s">
        <v>250</v>
      </c>
      <c r="C90" s="165"/>
    </row>
  </sheetData>
  <mergeCells count="20">
    <mergeCell ref="A4:A5"/>
    <mergeCell ref="A11:A12"/>
    <mergeCell ref="B11:B12"/>
    <mergeCell ref="C11:C12"/>
    <mergeCell ref="A6:A7"/>
    <mergeCell ref="B6:B7"/>
    <mergeCell ref="A8:A9"/>
    <mergeCell ref="B8:B9"/>
    <mergeCell ref="C8:C9"/>
    <mergeCell ref="C6:C7"/>
    <mergeCell ref="C4:C5"/>
    <mergeCell ref="D6:D7"/>
    <mergeCell ref="D8:D9"/>
    <mergeCell ref="A77:C77"/>
    <mergeCell ref="A68:C68"/>
    <mergeCell ref="A63:C63"/>
    <mergeCell ref="A59:C59"/>
    <mergeCell ref="A46:C46"/>
    <mergeCell ref="A34:C34"/>
    <mergeCell ref="A55:C55"/>
  </mergeCell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portrait" r:id="rId1"/>
  <headerFooter>
    <oddHeader>&amp;A</oddHeader>
    <oddFooter>&amp;L&amp;B Vertraulich&amp;B&amp;C&amp;D&amp;RSeite &amp;P</oddFooter>
  </headerFooter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O55"/>
  <sheetViews>
    <sheetView topLeftCell="D1" zoomScale="80" zoomScaleNormal="80" workbookViewId="0">
      <pane ySplit="1" topLeftCell="A2" activePane="bottomLeft" state="frozen"/>
      <selection pane="bottomLeft" activeCell="L8" sqref="L8"/>
    </sheetView>
  </sheetViews>
  <sheetFormatPr baseColWidth="10" defaultColWidth="11.54296875" defaultRowHeight="12.5" x14ac:dyDescent="0.25"/>
  <cols>
    <col min="1" max="1" width="12.453125" style="201" customWidth="1"/>
    <col min="2" max="2" width="6.54296875" style="201" customWidth="1"/>
    <col min="3" max="3" width="6" style="201" customWidth="1"/>
    <col min="4" max="4" width="46.453125" style="201" customWidth="1"/>
    <col min="5" max="5" width="49" style="201" customWidth="1"/>
    <col min="6" max="6" width="20.54296875" style="201" bestFit="1" customWidth="1"/>
    <col min="7" max="7" width="19.453125" style="201" bestFit="1" customWidth="1"/>
    <col min="8" max="8" width="24.54296875" style="201" bestFit="1" customWidth="1"/>
    <col min="9" max="9" width="39.54296875" style="201" customWidth="1"/>
    <col min="10" max="10" width="32.54296875" style="201" customWidth="1"/>
    <col min="11" max="11" width="83.54296875" style="201" customWidth="1"/>
    <col min="12" max="12" width="111.54296875" style="201" customWidth="1"/>
    <col min="13" max="13" width="85.453125" style="201" bestFit="1" customWidth="1"/>
    <col min="14" max="14" width="76.54296875" style="201" bestFit="1" customWidth="1"/>
    <col min="15" max="15" width="84.453125" style="201" customWidth="1"/>
    <col min="16" max="16384" width="11.54296875" style="201"/>
  </cols>
  <sheetData>
    <row r="1" spans="1:15" ht="35" x14ac:dyDescent="0.7">
      <c r="A1" s="304" t="s">
        <v>64</v>
      </c>
    </row>
    <row r="2" spans="1:15" x14ac:dyDescent="0.25">
      <c r="A2" s="43"/>
    </row>
    <row r="3" spans="1:15" ht="20" x14ac:dyDescent="0.4">
      <c r="A3" s="305" t="s">
        <v>65</v>
      </c>
      <c r="B3" s="306" t="s">
        <v>205</v>
      </c>
    </row>
    <row r="4" spans="1:15" ht="13" x14ac:dyDescent="0.3">
      <c r="A4" s="113"/>
      <c r="B4" s="24"/>
      <c r="C4" s="113"/>
      <c r="D4" s="113"/>
      <c r="E4" s="113"/>
      <c r="F4" s="85"/>
      <c r="G4" s="113"/>
      <c r="H4" s="22"/>
      <c r="I4" s="113"/>
      <c r="J4" s="117"/>
      <c r="K4" s="117"/>
      <c r="L4" s="146"/>
      <c r="M4" s="146"/>
    </row>
    <row r="5" spans="1:15" ht="18" thickBot="1" x14ac:dyDescent="0.4">
      <c r="A5" s="307" t="s">
        <v>599</v>
      </c>
      <c r="B5" s="22"/>
      <c r="C5" s="22"/>
      <c r="D5" s="22"/>
      <c r="E5" s="22"/>
      <c r="F5" s="113"/>
      <c r="G5" s="22"/>
      <c r="H5" s="22"/>
      <c r="I5" s="22"/>
      <c r="J5" s="112"/>
      <c r="K5" s="112"/>
      <c r="L5" s="146"/>
      <c r="M5" s="146"/>
    </row>
    <row r="6" spans="1:15" ht="20.5" thickBot="1" x14ac:dyDescent="0.45">
      <c r="A6" s="294" t="s">
        <v>425</v>
      </c>
      <c r="B6" s="295" t="s">
        <v>426</v>
      </c>
      <c r="C6" s="295"/>
      <c r="D6" s="295" t="s">
        <v>50</v>
      </c>
      <c r="E6" s="295" t="s">
        <v>427</v>
      </c>
      <c r="F6" s="295" t="s">
        <v>428</v>
      </c>
      <c r="G6" s="295" t="s">
        <v>429</v>
      </c>
      <c r="H6" s="295" t="s">
        <v>21</v>
      </c>
      <c r="I6" s="295" t="s">
        <v>430</v>
      </c>
      <c r="J6" s="295" t="s">
        <v>53</v>
      </c>
      <c r="K6" s="295" t="s">
        <v>108</v>
      </c>
      <c r="L6" s="296" t="s">
        <v>380</v>
      </c>
      <c r="M6" s="296" t="s">
        <v>626</v>
      </c>
      <c r="N6" s="297" t="s">
        <v>187</v>
      </c>
      <c r="O6" s="298" t="s">
        <v>431</v>
      </c>
    </row>
    <row r="7" spans="1:15" ht="93" customHeight="1" x14ac:dyDescent="0.35">
      <c r="A7" s="289" t="s">
        <v>276</v>
      </c>
      <c r="B7" s="290" t="s">
        <v>432</v>
      </c>
      <c r="C7" s="291">
        <v>1023</v>
      </c>
      <c r="D7" s="291" t="s">
        <v>433</v>
      </c>
      <c r="E7" s="291" t="s">
        <v>434</v>
      </c>
      <c r="F7" s="291" t="s">
        <v>435</v>
      </c>
      <c r="G7" s="290">
        <v>6470</v>
      </c>
      <c r="H7" s="291" t="s">
        <v>436</v>
      </c>
      <c r="I7" s="290" t="s">
        <v>319</v>
      </c>
      <c r="J7" s="290" t="s">
        <v>326</v>
      </c>
      <c r="K7" s="301" t="s">
        <v>113</v>
      </c>
      <c r="L7" s="292" t="s">
        <v>355</v>
      </c>
      <c r="M7" s="292" t="s">
        <v>602</v>
      </c>
      <c r="N7" s="302" t="s">
        <v>186</v>
      </c>
      <c r="O7" s="293" t="s">
        <v>595</v>
      </c>
    </row>
    <row r="8" spans="1:15" s="125" customFormat="1" ht="31" x14ac:dyDescent="0.35">
      <c r="A8" s="275" t="s">
        <v>276</v>
      </c>
      <c r="B8" s="276" t="s">
        <v>432</v>
      </c>
      <c r="C8" s="276">
        <v>1024</v>
      </c>
      <c r="D8" s="276" t="s">
        <v>433</v>
      </c>
      <c r="E8" s="276" t="s">
        <v>749</v>
      </c>
      <c r="F8" s="276" t="s">
        <v>438</v>
      </c>
      <c r="G8" s="276">
        <v>6470</v>
      </c>
      <c r="H8" s="276" t="s">
        <v>436</v>
      </c>
      <c r="I8" s="277" t="s">
        <v>319</v>
      </c>
      <c r="J8" s="277" t="s">
        <v>326</v>
      </c>
      <c r="K8" s="277" t="s">
        <v>113</v>
      </c>
      <c r="L8" s="278" t="s">
        <v>382</v>
      </c>
      <c r="M8" s="278"/>
      <c r="N8" s="299"/>
      <c r="O8" s="279" t="s">
        <v>596</v>
      </c>
    </row>
    <row r="9" spans="1:15" ht="15.5" x14ac:dyDescent="0.35">
      <c r="A9" s="275" t="s">
        <v>276</v>
      </c>
      <c r="B9" s="276" t="s">
        <v>439</v>
      </c>
      <c r="C9" s="276">
        <v>1001</v>
      </c>
      <c r="D9" s="276" t="s">
        <v>440</v>
      </c>
      <c r="E9" s="276" t="s">
        <v>441</v>
      </c>
      <c r="F9" s="276" t="s">
        <v>442</v>
      </c>
      <c r="G9" s="276">
        <v>6460</v>
      </c>
      <c r="H9" s="276" t="s">
        <v>443</v>
      </c>
      <c r="I9" s="280" t="s">
        <v>444</v>
      </c>
      <c r="J9" s="276"/>
      <c r="K9" s="278" t="s">
        <v>155</v>
      </c>
      <c r="L9" s="281" t="s">
        <v>445</v>
      </c>
      <c r="M9" s="281" t="s">
        <v>600</v>
      </c>
      <c r="N9" s="299"/>
      <c r="O9" s="282" t="s">
        <v>597</v>
      </c>
    </row>
    <row r="10" spans="1:15" ht="15.5" x14ac:dyDescent="0.35">
      <c r="A10" s="275" t="s">
        <v>276</v>
      </c>
      <c r="B10" s="276" t="s">
        <v>432</v>
      </c>
      <c r="C10" s="276">
        <v>1020</v>
      </c>
      <c r="D10" s="276" t="s">
        <v>446</v>
      </c>
      <c r="E10" s="276" t="s">
        <v>447</v>
      </c>
      <c r="F10" s="276" t="s">
        <v>448</v>
      </c>
      <c r="G10" s="276">
        <v>6470</v>
      </c>
      <c r="H10" s="276" t="s">
        <v>436</v>
      </c>
      <c r="I10" s="276" t="s">
        <v>321</v>
      </c>
      <c r="J10" s="276" t="s">
        <v>375</v>
      </c>
      <c r="K10" s="278" t="s">
        <v>222</v>
      </c>
      <c r="L10" s="281" t="s">
        <v>356</v>
      </c>
      <c r="M10" s="281" t="s">
        <v>601</v>
      </c>
      <c r="N10" s="299"/>
      <c r="O10" s="282" t="s">
        <v>598</v>
      </c>
    </row>
    <row r="11" spans="1:15" ht="15.5" x14ac:dyDescent="0.35">
      <c r="A11" s="275" t="s">
        <v>276</v>
      </c>
      <c r="B11" s="276" t="s">
        <v>432</v>
      </c>
      <c r="C11" s="276">
        <v>1064</v>
      </c>
      <c r="D11" s="276" t="s">
        <v>449</v>
      </c>
      <c r="E11" s="276" t="s">
        <v>450</v>
      </c>
      <c r="F11" s="276" t="s">
        <v>451</v>
      </c>
      <c r="G11" s="276">
        <v>6470</v>
      </c>
      <c r="H11" s="276" t="s">
        <v>452</v>
      </c>
      <c r="I11" s="277"/>
      <c r="J11" s="277"/>
      <c r="K11" s="277" t="s">
        <v>113</v>
      </c>
      <c r="L11" s="277"/>
      <c r="M11" s="281"/>
      <c r="N11" s="299"/>
      <c r="O11" s="283"/>
    </row>
    <row r="12" spans="1:15" ht="15.5" x14ac:dyDescent="0.35">
      <c r="A12" s="275" t="s">
        <v>276</v>
      </c>
      <c r="B12" s="276" t="s">
        <v>432</v>
      </c>
      <c r="C12" s="276">
        <v>1093</v>
      </c>
      <c r="D12" s="276" t="s">
        <v>453</v>
      </c>
      <c r="E12" s="276" t="s">
        <v>454</v>
      </c>
      <c r="F12" s="276" t="s">
        <v>455</v>
      </c>
      <c r="G12" s="276">
        <v>6470</v>
      </c>
      <c r="H12" s="276" t="s">
        <v>436</v>
      </c>
      <c r="I12" s="276" t="s">
        <v>319</v>
      </c>
      <c r="J12" s="276" t="s">
        <v>326</v>
      </c>
      <c r="K12" s="277" t="s">
        <v>113</v>
      </c>
      <c r="L12" s="278" t="s">
        <v>456</v>
      </c>
      <c r="M12" s="278"/>
      <c r="N12" s="299"/>
      <c r="O12" s="283"/>
    </row>
    <row r="13" spans="1:15" ht="15.5" x14ac:dyDescent="0.35">
      <c r="A13" s="275" t="s">
        <v>276</v>
      </c>
      <c r="B13" s="276" t="s">
        <v>432</v>
      </c>
      <c r="C13" s="276">
        <v>1003</v>
      </c>
      <c r="D13" s="276" t="s">
        <v>457</v>
      </c>
      <c r="E13" s="276" t="s">
        <v>458</v>
      </c>
      <c r="F13" s="276" t="s">
        <v>459</v>
      </c>
      <c r="G13" s="276">
        <v>6470</v>
      </c>
      <c r="H13" s="276" t="s">
        <v>436</v>
      </c>
      <c r="I13" s="276" t="s">
        <v>321</v>
      </c>
      <c r="J13" s="276" t="s">
        <v>375</v>
      </c>
      <c r="K13" s="278" t="s">
        <v>114</v>
      </c>
      <c r="L13" s="278" t="s">
        <v>460</v>
      </c>
      <c r="M13" s="278" t="s">
        <v>603</v>
      </c>
      <c r="N13" s="299"/>
      <c r="O13" s="283"/>
    </row>
    <row r="14" spans="1:15" ht="15.5" x14ac:dyDescent="0.35">
      <c r="A14" s="275" t="s">
        <v>276</v>
      </c>
      <c r="B14" s="276" t="s">
        <v>432</v>
      </c>
      <c r="C14" s="276">
        <v>1004</v>
      </c>
      <c r="D14" s="276" t="s">
        <v>461</v>
      </c>
      <c r="E14" s="276" t="s">
        <v>462</v>
      </c>
      <c r="F14" s="276" t="s">
        <v>463</v>
      </c>
      <c r="G14" s="276">
        <v>6470</v>
      </c>
      <c r="H14" s="276" t="s">
        <v>436</v>
      </c>
      <c r="I14" s="276" t="s">
        <v>464</v>
      </c>
      <c r="J14" s="277"/>
      <c r="K14" s="277" t="s">
        <v>113</v>
      </c>
      <c r="L14" s="278" t="s">
        <v>357</v>
      </c>
      <c r="M14" s="278" t="s">
        <v>604</v>
      </c>
      <c r="N14" s="299"/>
      <c r="O14" s="283"/>
    </row>
    <row r="15" spans="1:15" ht="15.5" x14ac:dyDescent="0.35">
      <c r="A15" s="275" t="s">
        <v>276</v>
      </c>
      <c r="B15" s="276" t="s">
        <v>439</v>
      </c>
      <c r="C15" s="276">
        <v>1005</v>
      </c>
      <c r="D15" s="276" t="s">
        <v>465</v>
      </c>
      <c r="E15" s="276" t="s">
        <v>466</v>
      </c>
      <c r="F15" s="276" t="s">
        <v>467</v>
      </c>
      <c r="G15" s="276">
        <v>6460</v>
      </c>
      <c r="H15" s="276" t="s">
        <v>176</v>
      </c>
      <c r="I15" s="276" t="s">
        <v>468</v>
      </c>
      <c r="J15" s="276" t="s">
        <v>469</v>
      </c>
      <c r="K15" s="277" t="s">
        <v>113</v>
      </c>
      <c r="L15" s="278" t="s">
        <v>358</v>
      </c>
      <c r="M15" s="278" t="s">
        <v>605</v>
      </c>
      <c r="N15" s="299"/>
      <c r="O15" s="283"/>
    </row>
    <row r="16" spans="1:15" ht="15.5" x14ac:dyDescent="0.35">
      <c r="A16" s="275" t="s">
        <v>276</v>
      </c>
      <c r="B16" s="276" t="s">
        <v>439</v>
      </c>
      <c r="C16" s="276">
        <v>1105</v>
      </c>
      <c r="D16" s="276" t="s">
        <v>470</v>
      </c>
      <c r="E16" s="276" t="s">
        <v>471</v>
      </c>
      <c r="F16" s="276" t="s">
        <v>472</v>
      </c>
      <c r="G16" s="276">
        <v>6460</v>
      </c>
      <c r="H16" s="276" t="s">
        <v>157</v>
      </c>
      <c r="I16" s="276" t="s">
        <v>322</v>
      </c>
      <c r="J16" s="276" t="s">
        <v>473</v>
      </c>
      <c r="K16" s="277" t="s">
        <v>113</v>
      </c>
      <c r="L16" s="278" t="s">
        <v>474</v>
      </c>
      <c r="M16" s="278" t="s">
        <v>606</v>
      </c>
      <c r="N16" s="299"/>
      <c r="O16" s="283"/>
    </row>
    <row r="17" spans="1:15" ht="31" x14ac:dyDescent="0.35">
      <c r="A17" s="275" t="s">
        <v>276</v>
      </c>
      <c r="B17" s="276" t="s">
        <v>439</v>
      </c>
      <c r="C17" s="276">
        <v>1067</v>
      </c>
      <c r="D17" s="276" t="s">
        <v>475</v>
      </c>
      <c r="E17" s="276" t="s">
        <v>476</v>
      </c>
      <c r="F17" s="276" t="s">
        <v>477</v>
      </c>
      <c r="G17" s="276">
        <v>6460</v>
      </c>
      <c r="H17" s="276" t="s">
        <v>157</v>
      </c>
      <c r="I17" s="280" t="s">
        <v>478</v>
      </c>
      <c r="J17" s="277"/>
      <c r="K17" s="278" t="s">
        <v>112</v>
      </c>
      <c r="L17" s="278" t="s">
        <v>479</v>
      </c>
      <c r="M17" s="278" t="s">
        <v>607</v>
      </c>
      <c r="N17" s="299"/>
      <c r="O17" s="283"/>
    </row>
    <row r="18" spans="1:15" ht="15.5" x14ac:dyDescent="0.35">
      <c r="A18" s="275" t="s">
        <v>276</v>
      </c>
      <c r="B18" s="276" t="s">
        <v>439</v>
      </c>
      <c r="C18" s="276">
        <v>1091</v>
      </c>
      <c r="D18" s="276" t="s">
        <v>480</v>
      </c>
      <c r="E18" s="276" t="s">
        <v>481</v>
      </c>
      <c r="F18" s="276" t="s">
        <v>482</v>
      </c>
      <c r="G18" s="276">
        <v>6460</v>
      </c>
      <c r="H18" s="276" t="s">
        <v>157</v>
      </c>
      <c r="I18" s="276" t="s">
        <v>322</v>
      </c>
      <c r="J18" s="276" t="s">
        <v>473</v>
      </c>
      <c r="K18" s="277" t="s">
        <v>113</v>
      </c>
      <c r="L18" s="278" t="s">
        <v>483</v>
      </c>
      <c r="M18" s="278" t="s">
        <v>608</v>
      </c>
      <c r="N18" s="299"/>
      <c r="O18" s="283"/>
    </row>
    <row r="19" spans="1:15" ht="15.5" x14ac:dyDescent="0.35">
      <c r="A19" s="275" t="s">
        <v>276</v>
      </c>
      <c r="B19" s="276" t="s">
        <v>439</v>
      </c>
      <c r="C19" s="276">
        <v>1098</v>
      </c>
      <c r="D19" s="276" t="s">
        <v>412</v>
      </c>
      <c r="E19" s="276" t="s">
        <v>484</v>
      </c>
      <c r="F19" s="276" t="s">
        <v>485</v>
      </c>
      <c r="G19" s="276">
        <v>6460</v>
      </c>
      <c r="H19" s="276" t="s">
        <v>176</v>
      </c>
      <c r="I19" s="277"/>
      <c r="J19" s="277"/>
      <c r="K19" s="278" t="s">
        <v>354</v>
      </c>
      <c r="L19" s="278" t="s">
        <v>359</v>
      </c>
      <c r="M19" s="278" t="s">
        <v>607</v>
      </c>
      <c r="N19" s="299"/>
      <c r="O19" s="283"/>
    </row>
    <row r="20" spans="1:15" ht="15.5" x14ac:dyDescent="0.35">
      <c r="A20" s="275" t="s">
        <v>276</v>
      </c>
      <c r="B20" s="276" t="s">
        <v>432</v>
      </c>
      <c r="C20" s="276">
        <v>1007</v>
      </c>
      <c r="D20" s="276" t="s">
        <v>486</v>
      </c>
      <c r="E20" s="276" t="s">
        <v>487</v>
      </c>
      <c r="F20" s="276" t="s">
        <v>727</v>
      </c>
      <c r="G20" s="276">
        <v>6470</v>
      </c>
      <c r="H20" s="276" t="s">
        <v>378</v>
      </c>
      <c r="I20" s="277"/>
      <c r="J20" s="277"/>
      <c r="K20" s="278" t="s">
        <v>379</v>
      </c>
      <c r="L20" s="278" t="s">
        <v>728</v>
      </c>
      <c r="M20" s="278"/>
      <c r="N20" s="299"/>
      <c r="O20" s="283"/>
    </row>
    <row r="21" spans="1:15" ht="15.5" x14ac:dyDescent="0.35">
      <c r="A21" s="275" t="s">
        <v>276</v>
      </c>
      <c r="B21" s="276" t="s">
        <v>439</v>
      </c>
      <c r="C21" s="276">
        <v>1078</v>
      </c>
      <c r="D21" s="276" t="s">
        <v>488</v>
      </c>
      <c r="E21" s="276" t="s">
        <v>476</v>
      </c>
      <c r="F21" s="276" t="s">
        <v>489</v>
      </c>
      <c r="G21" s="276">
        <v>6460</v>
      </c>
      <c r="H21" s="276" t="s">
        <v>344</v>
      </c>
      <c r="I21" s="276" t="s">
        <v>490</v>
      </c>
      <c r="J21" s="276" t="s">
        <v>491</v>
      </c>
      <c r="K21" s="277" t="s">
        <v>113</v>
      </c>
      <c r="L21" s="278" t="s">
        <v>492</v>
      </c>
      <c r="M21" s="278" t="s">
        <v>609</v>
      </c>
      <c r="N21" s="299"/>
      <c r="O21" s="283"/>
    </row>
    <row r="22" spans="1:15" ht="15.5" x14ac:dyDescent="0.35">
      <c r="A22" s="275" t="s">
        <v>276</v>
      </c>
      <c r="B22" s="276" t="s">
        <v>439</v>
      </c>
      <c r="C22" s="276">
        <v>1008</v>
      </c>
      <c r="D22" s="276" t="s">
        <v>493</v>
      </c>
      <c r="E22" s="276" t="s">
        <v>494</v>
      </c>
      <c r="F22" s="276" t="s">
        <v>495</v>
      </c>
      <c r="G22" s="276">
        <v>6460</v>
      </c>
      <c r="H22" s="276" t="s">
        <v>687</v>
      </c>
      <c r="I22" s="276" t="s">
        <v>496</v>
      </c>
      <c r="J22" s="276" t="s">
        <v>375</v>
      </c>
      <c r="K22" s="284" t="s">
        <v>340</v>
      </c>
      <c r="L22" s="278" t="s">
        <v>360</v>
      </c>
      <c r="M22" s="278" t="s">
        <v>610</v>
      </c>
      <c r="N22" s="299"/>
      <c r="O22" s="283"/>
    </row>
    <row r="23" spans="1:15" ht="15.5" x14ac:dyDescent="0.35">
      <c r="A23" s="275" t="s">
        <v>276</v>
      </c>
      <c r="B23" s="276" t="s">
        <v>439</v>
      </c>
      <c r="C23" s="276">
        <v>1009</v>
      </c>
      <c r="D23" s="276" t="s">
        <v>497</v>
      </c>
      <c r="E23" s="276" t="s">
        <v>498</v>
      </c>
      <c r="F23" s="276" t="s">
        <v>499</v>
      </c>
      <c r="G23" s="276">
        <v>6460</v>
      </c>
      <c r="H23" s="276" t="s">
        <v>176</v>
      </c>
      <c r="I23" s="276" t="s">
        <v>320</v>
      </c>
      <c r="J23" s="277"/>
      <c r="K23" s="278" t="s">
        <v>111</v>
      </c>
      <c r="L23" s="278" t="s">
        <v>361</v>
      </c>
      <c r="M23" s="278" t="s">
        <v>611</v>
      </c>
      <c r="N23" s="299"/>
      <c r="O23" s="283"/>
    </row>
    <row r="24" spans="1:15" ht="46.5" x14ac:dyDescent="0.35">
      <c r="A24" s="275" t="s">
        <v>276</v>
      </c>
      <c r="B24" s="276" t="s">
        <v>432</v>
      </c>
      <c r="C24" s="276">
        <v>1094</v>
      </c>
      <c r="D24" s="276" t="s">
        <v>500</v>
      </c>
      <c r="E24" s="276" t="s">
        <v>501</v>
      </c>
      <c r="F24" s="276" t="s">
        <v>502</v>
      </c>
      <c r="G24" s="276">
        <v>6470</v>
      </c>
      <c r="H24" s="276" t="s">
        <v>436</v>
      </c>
      <c r="I24" s="276" t="s">
        <v>330</v>
      </c>
      <c r="J24" s="276" t="s">
        <v>375</v>
      </c>
      <c r="K24" s="277" t="s">
        <v>113</v>
      </c>
      <c r="L24" s="278" t="s">
        <v>503</v>
      </c>
      <c r="M24" s="303" t="s">
        <v>612</v>
      </c>
      <c r="N24" s="299"/>
      <c r="O24" s="283"/>
    </row>
    <row r="25" spans="1:15" ht="15.5" x14ac:dyDescent="0.35">
      <c r="A25" s="275" t="s">
        <v>276</v>
      </c>
      <c r="B25" s="276" t="s">
        <v>439</v>
      </c>
      <c r="C25" s="276">
        <v>1100</v>
      </c>
      <c r="D25" s="276" t="s">
        <v>504</v>
      </c>
      <c r="E25" s="276" t="s">
        <v>505</v>
      </c>
      <c r="F25" s="276" t="s">
        <v>506</v>
      </c>
      <c r="G25" s="276">
        <v>6460</v>
      </c>
      <c r="H25" s="276" t="s">
        <v>176</v>
      </c>
      <c r="I25" s="277"/>
      <c r="J25" s="277"/>
      <c r="K25" s="277" t="s">
        <v>113</v>
      </c>
      <c r="L25" s="278" t="s">
        <v>362</v>
      </c>
      <c r="M25" s="281" t="s">
        <v>613</v>
      </c>
      <c r="N25" s="299"/>
      <c r="O25" s="283"/>
    </row>
    <row r="26" spans="1:15" ht="15.5" x14ac:dyDescent="0.35">
      <c r="A26" s="275" t="s">
        <v>276</v>
      </c>
      <c r="B26" s="276" t="s">
        <v>439</v>
      </c>
      <c r="C26" s="276">
        <v>1052</v>
      </c>
      <c r="D26" s="276" t="s">
        <v>507</v>
      </c>
      <c r="E26" s="276" t="s">
        <v>508</v>
      </c>
      <c r="F26" s="276" t="s">
        <v>509</v>
      </c>
      <c r="G26" s="276">
        <v>6460</v>
      </c>
      <c r="H26" s="276" t="s">
        <v>687</v>
      </c>
      <c r="I26" s="276" t="s">
        <v>327</v>
      </c>
      <c r="J26" s="276" t="s">
        <v>375</v>
      </c>
      <c r="K26" s="277" t="s">
        <v>113</v>
      </c>
      <c r="L26" s="278" t="s">
        <v>363</v>
      </c>
      <c r="M26" s="278" t="s">
        <v>614</v>
      </c>
      <c r="N26" s="299"/>
      <c r="O26" s="283"/>
    </row>
    <row r="27" spans="1:15" ht="15.5" x14ac:dyDescent="0.35">
      <c r="A27" s="275" t="s">
        <v>276</v>
      </c>
      <c r="B27" s="276" t="s">
        <v>439</v>
      </c>
      <c r="C27" s="276">
        <v>1010</v>
      </c>
      <c r="D27" s="276" t="s">
        <v>199</v>
      </c>
      <c r="E27" s="276" t="s">
        <v>510</v>
      </c>
      <c r="F27" s="276" t="s">
        <v>511</v>
      </c>
      <c r="G27" s="276">
        <v>6460</v>
      </c>
      <c r="H27" s="276" t="s">
        <v>687</v>
      </c>
      <c r="I27" s="276" t="s">
        <v>512</v>
      </c>
      <c r="J27" s="276" t="s">
        <v>375</v>
      </c>
      <c r="K27" s="278" t="s">
        <v>339</v>
      </c>
      <c r="L27" s="278" t="s">
        <v>364</v>
      </c>
      <c r="M27" s="278" t="s">
        <v>615</v>
      </c>
      <c r="N27" s="299"/>
      <c r="O27" s="283"/>
    </row>
    <row r="28" spans="1:15" ht="15.5" x14ac:dyDescent="0.35">
      <c r="A28" s="275" t="s">
        <v>276</v>
      </c>
      <c r="B28" s="276" t="s">
        <v>432</v>
      </c>
      <c r="C28" s="276">
        <v>1011</v>
      </c>
      <c r="D28" s="276" t="s">
        <v>513</v>
      </c>
      <c r="E28" s="276" t="s">
        <v>514</v>
      </c>
      <c r="F28" s="276" t="s">
        <v>515</v>
      </c>
      <c r="G28" s="276">
        <v>6470</v>
      </c>
      <c r="H28" s="276" t="s">
        <v>436</v>
      </c>
      <c r="I28" s="276" t="s">
        <v>375</v>
      </c>
      <c r="J28" s="276" t="s">
        <v>375</v>
      </c>
      <c r="K28" s="278" t="s">
        <v>115</v>
      </c>
      <c r="L28" s="278" t="s">
        <v>516</v>
      </c>
      <c r="M28" s="278" t="s">
        <v>616</v>
      </c>
      <c r="N28" s="299"/>
      <c r="O28" s="283"/>
    </row>
    <row r="29" spans="1:15" ht="15.5" x14ac:dyDescent="0.35">
      <c r="A29" s="275" t="s">
        <v>276</v>
      </c>
      <c r="B29" s="276" t="s">
        <v>439</v>
      </c>
      <c r="C29" s="276">
        <v>1012</v>
      </c>
      <c r="D29" s="276" t="s">
        <v>517</v>
      </c>
      <c r="E29" s="276" t="s">
        <v>518</v>
      </c>
      <c r="F29" s="276" t="s">
        <v>519</v>
      </c>
      <c r="G29" s="276">
        <v>6460</v>
      </c>
      <c r="H29" s="276" t="s">
        <v>443</v>
      </c>
      <c r="I29" s="280" t="s">
        <v>520</v>
      </c>
      <c r="J29" s="276" t="s">
        <v>521</v>
      </c>
      <c r="K29" s="278" t="s">
        <v>117</v>
      </c>
      <c r="L29" s="278" t="s">
        <v>522</v>
      </c>
      <c r="M29" s="278" t="s">
        <v>617</v>
      </c>
      <c r="N29" s="299"/>
      <c r="O29" s="283"/>
    </row>
    <row r="30" spans="1:15" ht="46.5" x14ac:dyDescent="0.35">
      <c r="A30" s="275" t="s">
        <v>276</v>
      </c>
      <c r="B30" s="276" t="s">
        <v>439</v>
      </c>
      <c r="C30" s="276">
        <v>1075</v>
      </c>
      <c r="D30" s="276" t="s">
        <v>523</v>
      </c>
      <c r="E30" s="276" t="s">
        <v>524</v>
      </c>
      <c r="F30" s="276" t="s">
        <v>525</v>
      </c>
      <c r="G30" s="276">
        <v>6460</v>
      </c>
      <c r="H30" s="276" t="s">
        <v>316</v>
      </c>
      <c r="I30" s="280" t="s">
        <v>526</v>
      </c>
      <c r="J30" s="276" t="s">
        <v>375</v>
      </c>
      <c r="K30" s="278" t="s">
        <v>345</v>
      </c>
      <c r="L30" s="278" t="s">
        <v>527</v>
      </c>
      <c r="M30" s="278"/>
      <c r="N30" s="299"/>
      <c r="O30" s="283"/>
    </row>
    <row r="31" spans="1:15" ht="15.5" x14ac:dyDescent="0.35">
      <c r="A31" s="275" t="s">
        <v>276</v>
      </c>
      <c r="B31" s="276" t="s">
        <v>439</v>
      </c>
      <c r="C31" s="276">
        <v>1013</v>
      </c>
      <c r="D31" s="276" t="s">
        <v>142</v>
      </c>
      <c r="E31" s="276" t="s">
        <v>528</v>
      </c>
      <c r="F31" s="276" t="s">
        <v>529</v>
      </c>
      <c r="G31" s="276">
        <v>6460</v>
      </c>
      <c r="H31" s="276" t="s">
        <v>176</v>
      </c>
      <c r="I31" s="277"/>
      <c r="J31" s="277"/>
      <c r="K31" s="278" t="s">
        <v>110</v>
      </c>
      <c r="L31" s="278" t="s">
        <v>365</v>
      </c>
      <c r="M31" s="278" t="s">
        <v>618</v>
      </c>
      <c r="N31" s="299"/>
      <c r="O31" s="283"/>
    </row>
    <row r="32" spans="1:15" ht="15.5" x14ac:dyDescent="0.35">
      <c r="A32" s="275" t="s">
        <v>276</v>
      </c>
      <c r="B32" s="276" t="s">
        <v>439</v>
      </c>
      <c r="C32" s="276">
        <v>1006</v>
      </c>
      <c r="D32" s="276" t="s">
        <v>530</v>
      </c>
      <c r="E32" s="276" t="s">
        <v>531</v>
      </c>
      <c r="F32" s="276" t="s">
        <v>532</v>
      </c>
      <c r="G32" s="276">
        <v>6460</v>
      </c>
      <c r="H32" s="276" t="s">
        <v>176</v>
      </c>
      <c r="I32" s="277"/>
      <c r="J32" s="277"/>
      <c r="K32" s="277" t="s">
        <v>113</v>
      </c>
      <c r="L32" s="278" t="s">
        <v>533</v>
      </c>
      <c r="M32" s="278"/>
      <c r="N32" s="299"/>
      <c r="O32" s="283"/>
    </row>
    <row r="33" spans="1:15" ht="15.5" x14ac:dyDescent="0.35">
      <c r="A33" s="275" t="s">
        <v>276</v>
      </c>
      <c r="B33" s="276" t="s">
        <v>439</v>
      </c>
      <c r="C33" s="276">
        <v>1002</v>
      </c>
      <c r="D33" s="276" t="s">
        <v>534</v>
      </c>
      <c r="E33" s="276" t="s">
        <v>535</v>
      </c>
      <c r="F33" s="276" t="s">
        <v>536</v>
      </c>
      <c r="G33" s="276">
        <v>6460</v>
      </c>
      <c r="H33" s="276" t="s">
        <v>157</v>
      </c>
      <c r="I33" s="276" t="s">
        <v>322</v>
      </c>
      <c r="J33" s="277"/>
      <c r="K33" s="278" t="s">
        <v>226</v>
      </c>
      <c r="L33" s="278" t="s">
        <v>537</v>
      </c>
      <c r="M33" s="278"/>
      <c r="N33" s="299"/>
      <c r="O33" s="283"/>
    </row>
    <row r="34" spans="1:15" ht="15.5" x14ac:dyDescent="0.35">
      <c r="A34" s="275" t="s">
        <v>276</v>
      </c>
      <c r="B34" s="276" t="s">
        <v>439</v>
      </c>
      <c r="C34" s="276">
        <v>1014</v>
      </c>
      <c r="D34" s="276" t="s">
        <v>538</v>
      </c>
      <c r="E34" s="276" t="s">
        <v>539</v>
      </c>
      <c r="F34" s="276" t="s">
        <v>540</v>
      </c>
      <c r="G34" s="276">
        <v>6460</v>
      </c>
      <c r="H34" s="276" t="s">
        <v>176</v>
      </c>
      <c r="I34" s="276" t="s">
        <v>541</v>
      </c>
      <c r="J34" s="276" t="s">
        <v>542</v>
      </c>
      <c r="K34" s="278" t="s">
        <v>161</v>
      </c>
      <c r="L34" s="278" t="s">
        <v>543</v>
      </c>
      <c r="M34" s="278" t="s">
        <v>619</v>
      </c>
      <c r="N34" s="299"/>
      <c r="O34" s="283"/>
    </row>
    <row r="35" spans="1:15" ht="15.5" x14ac:dyDescent="0.35">
      <c r="A35" s="275" t="s">
        <v>276</v>
      </c>
      <c r="B35" s="276" t="s">
        <v>439</v>
      </c>
      <c r="C35" s="276">
        <v>1015</v>
      </c>
      <c r="D35" s="276" t="s">
        <v>544</v>
      </c>
      <c r="E35" s="276" t="s">
        <v>545</v>
      </c>
      <c r="F35" s="276" t="s">
        <v>546</v>
      </c>
      <c r="G35" s="276">
        <v>6460</v>
      </c>
      <c r="H35" s="276" t="s">
        <v>687</v>
      </c>
      <c r="I35" s="276" t="s">
        <v>327</v>
      </c>
      <c r="J35" s="276" t="s">
        <v>375</v>
      </c>
      <c r="K35" s="278" t="s">
        <v>227</v>
      </c>
      <c r="L35" s="278" t="s">
        <v>366</v>
      </c>
      <c r="M35" s="278" t="s">
        <v>620</v>
      </c>
      <c r="N35" s="299"/>
      <c r="O35" s="283"/>
    </row>
    <row r="36" spans="1:15" ht="15.5" x14ac:dyDescent="0.35">
      <c r="A36" s="275" t="s">
        <v>276</v>
      </c>
      <c r="B36" s="276" t="s">
        <v>432</v>
      </c>
      <c r="C36" s="276">
        <v>1016</v>
      </c>
      <c r="D36" s="276" t="s">
        <v>547</v>
      </c>
      <c r="E36" s="276" t="s">
        <v>548</v>
      </c>
      <c r="F36" s="276" t="s">
        <v>549</v>
      </c>
      <c r="G36" s="276">
        <v>6470</v>
      </c>
      <c r="H36" s="276" t="s">
        <v>436</v>
      </c>
      <c r="I36" s="276" t="s">
        <v>319</v>
      </c>
      <c r="J36" s="276" t="s">
        <v>326</v>
      </c>
      <c r="K36" s="277" t="s">
        <v>113</v>
      </c>
      <c r="L36" s="278" t="s">
        <v>367</v>
      </c>
      <c r="M36" s="278"/>
      <c r="N36" s="299"/>
      <c r="O36" s="283"/>
    </row>
    <row r="37" spans="1:15" ht="15.5" x14ac:dyDescent="0.35">
      <c r="A37" s="275" t="s">
        <v>276</v>
      </c>
      <c r="B37" s="276" t="s">
        <v>439</v>
      </c>
      <c r="C37" s="276">
        <v>1017</v>
      </c>
      <c r="D37" s="276" t="s">
        <v>550</v>
      </c>
      <c r="E37" s="276" t="s">
        <v>551</v>
      </c>
      <c r="F37" s="276" t="s">
        <v>552</v>
      </c>
      <c r="G37" s="276">
        <v>6460</v>
      </c>
      <c r="H37" s="276" t="s">
        <v>157</v>
      </c>
      <c r="I37" s="276" t="s">
        <v>553</v>
      </c>
      <c r="J37" s="277"/>
      <c r="K37" s="277" t="s">
        <v>113</v>
      </c>
      <c r="L37" s="278" t="s">
        <v>368</v>
      </c>
      <c r="M37" s="278" t="s">
        <v>621</v>
      </c>
      <c r="N37" s="299"/>
      <c r="O37" s="283"/>
    </row>
    <row r="38" spans="1:15" ht="15.5" x14ac:dyDescent="0.35">
      <c r="A38" s="275" t="s">
        <v>276</v>
      </c>
      <c r="B38" s="276" t="s">
        <v>439</v>
      </c>
      <c r="C38" s="276">
        <v>131</v>
      </c>
      <c r="D38" s="276" t="s">
        <v>554</v>
      </c>
      <c r="E38" s="276" t="s">
        <v>555</v>
      </c>
      <c r="F38" s="276" t="s">
        <v>556</v>
      </c>
      <c r="G38" s="276">
        <v>6460</v>
      </c>
      <c r="H38" s="276" t="s">
        <v>687</v>
      </c>
      <c r="I38" s="276" t="s">
        <v>327</v>
      </c>
      <c r="J38" s="276" t="s">
        <v>375</v>
      </c>
      <c r="K38" s="277" t="s">
        <v>113</v>
      </c>
      <c r="L38" s="278" t="s">
        <v>369</v>
      </c>
      <c r="M38" s="278" t="s">
        <v>622</v>
      </c>
      <c r="N38" s="299"/>
      <c r="O38" s="283"/>
    </row>
    <row r="39" spans="1:15" ht="15.5" x14ac:dyDescent="0.35">
      <c r="A39" s="275" t="s">
        <v>276</v>
      </c>
      <c r="B39" s="276" t="s">
        <v>432</v>
      </c>
      <c r="C39" s="276">
        <v>1112</v>
      </c>
      <c r="D39" s="276" t="s">
        <v>557</v>
      </c>
      <c r="E39" s="276" t="s">
        <v>558</v>
      </c>
      <c r="F39" s="276" t="s">
        <v>559</v>
      </c>
      <c r="G39" s="276">
        <v>6470</v>
      </c>
      <c r="H39" s="276" t="s">
        <v>560</v>
      </c>
      <c r="I39" s="276" t="s">
        <v>561</v>
      </c>
      <c r="J39" s="277"/>
      <c r="K39" s="277" t="s">
        <v>113</v>
      </c>
      <c r="L39" s="278" t="s">
        <v>562</v>
      </c>
      <c r="M39" s="278"/>
      <c r="N39" s="299"/>
      <c r="O39" s="283"/>
    </row>
    <row r="40" spans="1:15" ht="15.5" x14ac:dyDescent="0.35">
      <c r="A40" s="275" t="s">
        <v>276</v>
      </c>
      <c r="B40" s="276" t="s">
        <v>439</v>
      </c>
      <c r="C40" s="276">
        <v>1108</v>
      </c>
      <c r="D40" s="276" t="s">
        <v>563</v>
      </c>
      <c r="E40" s="276" t="s">
        <v>564</v>
      </c>
      <c r="F40" s="276" t="s">
        <v>565</v>
      </c>
      <c r="G40" s="276">
        <v>6460</v>
      </c>
      <c r="H40" s="276" t="s">
        <v>157</v>
      </c>
      <c r="I40" s="276" t="s">
        <v>566</v>
      </c>
      <c r="J40" s="276" t="s">
        <v>473</v>
      </c>
      <c r="K40" s="277" t="s">
        <v>113</v>
      </c>
      <c r="L40" s="278" t="s">
        <v>567</v>
      </c>
      <c r="M40" s="278"/>
      <c r="N40" s="299"/>
      <c r="O40" s="283"/>
    </row>
    <row r="41" spans="1:15" ht="15.5" x14ac:dyDescent="0.35">
      <c r="A41" s="275" t="s">
        <v>276</v>
      </c>
      <c r="B41" s="276" t="s">
        <v>439</v>
      </c>
      <c r="C41" s="276">
        <v>1087</v>
      </c>
      <c r="D41" s="276" t="s">
        <v>568</v>
      </c>
      <c r="E41" s="276" t="s">
        <v>569</v>
      </c>
      <c r="F41" s="276" t="s">
        <v>570</v>
      </c>
      <c r="G41" s="276">
        <v>6460</v>
      </c>
      <c r="H41" s="276" t="s">
        <v>176</v>
      </c>
      <c r="I41" s="277"/>
      <c r="J41" s="277"/>
      <c r="K41" s="277" t="s">
        <v>113</v>
      </c>
      <c r="L41" s="278" t="s">
        <v>571</v>
      </c>
      <c r="M41" s="278" t="s">
        <v>623</v>
      </c>
      <c r="N41" s="299"/>
      <c r="O41" s="283"/>
    </row>
    <row r="42" spans="1:15" ht="15.5" x14ac:dyDescent="0.35">
      <c r="A42" s="275" t="s">
        <v>276</v>
      </c>
      <c r="B42" s="276" t="s">
        <v>439</v>
      </c>
      <c r="C42" s="276">
        <v>1026</v>
      </c>
      <c r="D42" s="276" t="s">
        <v>572</v>
      </c>
      <c r="E42" s="276" t="s">
        <v>573</v>
      </c>
      <c r="F42" s="276" t="s">
        <v>574</v>
      </c>
      <c r="G42" s="276">
        <v>6460</v>
      </c>
      <c r="H42" s="276" t="s">
        <v>157</v>
      </c>
      <c r="I42" s="276" t="s">
        <v>324</v>
      </c>
      <c r="J42" s="276" t="s">
        <v>491</v>
      </c>
      <c r="K42" s="277" t="s">
        <v>113</v>
      </c>
      <c r="L42" s="278" t="s">
        <v>575</v>
      </c>
      <c r="M42" s="278" t="s">
        <v>624</v>
      </c>
      <c r="N42" s="299"/>
      <c r="O42" s="283"/>
    </row>
    <row r="43" spans="1:15" ht="15.5" x14ac:dyDescent="0.35">
      <c r="A43" s="275" t="s">
        <v>276</v>
      </c>
      <c r="B43" s="276" t="s">
        <v>439</v>
      </c>
      <c r="C43" s="276">
        <v>1027</v>
      </c>
      <c r="D43" s="276" t="s">
        <v>576</v>
      </c>
      <c r="E43" s="276" t="s">
        <v>577</v>
      </c>
      <c r="F43" s="276" t="s">
        <v>578</v>
      </c>
      <c r="G43" s="276">
        <v>6460</v>
      </c>
      <c r="H43" s="276" t="s">
        <v>157</v>
      </c>
      <c r="I43" s="276" t="s">
        <v>553</v>
      </c>
      <c r="J43" s="277"/>
      <c r="K43" s="278" t="s">
        <v>198</v>
      </c>
      <c r="L43" s="278" t="s">
        <v>370</v>
      </c>
      <c r="M43" s="278" t="s">
        <v>625</v>
      </c>
      <c r="N43" s="299"/>
      <c r="O43" s="283"/>
    </row>
    <row r="44" spans="1:15" ht="15.5" x14ac:dyDescent="0.35">
      <c r="A44" s="275" t="s">
        <v>276</v>
      </c>
      <c r="B44" s="276" t="s">
        <v>432</v>
      </c>
      <c r="C44" s="276">
        <v>1025</v>
      </c>
      <c r="D44" s="276" t="s">
        <v>709</v>
      </c>
      <c r="E44" s="276" t="s">
        <v>579</v>
      </c>
      <c r="F44" s="276" t="s">
        <v>580</v>
      </c>
      <c r="G44" s="276">
        <v>6470</v>
      </c>
      <c r="H44" s="276" t="s">
        <v>436</v>
      </c>
      <c r="I44" s="276" t="s">
        <v>319</v>
      </c>
      <c r="J44" s="276" t="s">
        <v>326</v>
      </c>
      <c r="K44" s="278" t="s">
        <v>183</v>
      </c>
      <c r="L44" s="278" t="s">
        <v>371</v>
      </c>
      <c r="M44" s="278" t="s">
        <v>627</v>
      </c>
      <c r="N44" s="299"/>
      <c r="O44" s="283"/>
    </row>
    <row r="45" spans="1:15" ht="15.5" x14ac:dyDescent="0.35">
      <c r="A45" s="275" t="s">
        <v>276</v>
      </c>
      <c r="B45" s="276" t="s">
        <v>439</v>
      </c>
      <c r="C45" s="276">
        <v>1028</v>
      </c>
      <c r="D45" s="276" t="s">
        <v>581</v>
      </c>
      <c r="E45" s="276" t="s">
        <v>582</v>
      </c>
      <c r="F45" s="276" t="s">
        <v>583</v>
      </c>
      <c r="G45" s="276">
        <v>6460</v>
      </c>
      <c r="H45" s="276" t="s">
        <v>687</v>
      </c>
      <c r="I45" s="276" t="s">
        <v>327</v>
      </c>
      <c r="J45" s="276" t="s">
        <v>375</v>
      </c>
      <c r="K45" s="278" t="s">
        <v>109</v>
      </c>
      <c r="L45" s="278" t="s">
        <v>372</v>
      </c>
      <c r="M45" s="278" t="s">
        <v>628</v>
      </c>
      <c r="N45" s="299"/>
      <c r="O45" s="283"/>
    </row>
    <row r="46" spans="1:15" ht="15.5" x14ac:dyDescent="0.35">
      <c r="A46" s="275" t="s">
        <v>276</v>
      </c>
      <c r="B46" s="276" t="s">
        <v>439</v>
      </c>
      <c r="C46" s="276">
        <v>113</v>
      </c>
      <c r="D46" s="276" t="s">
        <v>504</v>
      </c>
      <c r="E46" s="276" t="s">
        <v>584</v>
      </c>
      <c r="F46" s="276" t="s">
        <v>585</v>
      </c>
      <c r="G46" s="276">
        <v>6460</v>
      </c>
      <c r="H46" s="276" t="s">
        <v>176</v>
      </c>
      <c r="I46" s="277"/>
      <c r="J46" s="277"/>
      <c r="K46" s="277" t="s">
        <v>113</v>
      </c>
      <c r="L46" s="278" t="s">
        <v>362</v>
      </c>
      <c r="M46" s="278" t="s">
        <v>613</v>
      </c>
      <c r="N46" s="299"/>
      <c r="O46" s="283"/>
    </row>
    <row r="47" spans="1:15" ht="15.5" x14ac:dyDescent="0.35">
      <c r="A47" s="275" t="s">
        <v>276</v>
      </c>
      <c r="B47" s="276" t="s">
        <v>439</v>
      </c>
      <c r="C47" s="276">
        <v>103</v>
      </c>
      <c r="D47" s="276" t="s">
        <v>568</v>
      </c>
      <c r="E47" s="276" t="s">
        <v>569</v>
      </c>
      <c r="F47" s="276" t="s">
        <v>586</v>
      </c>
      <c r="G47" s="276">
        <v>6460</v>
      </c>
      <c r="H47" s="276" t="s">
        <v>176</v>
      </c>
      <c r="I47" s="277"/>
      <c r="J47" s="277"/>
      <c r="K47" s="277" t="s">
        <v>113</v>
      </c>
      <c r="L47" s="278"/>
      <c r="M47" s="278" t="s">
        <v>623</v>
      </c>
      <c r="N47" s="299"/>
      <c r="O47" s="283"/>
    </row>
    <row r="48" spans="1:15" ht="15.5" x14ac:dyDescent="0.35">
      <c r="A48" s="275" t="s">
        <v>276</v>
      </c>
      <c r="B48" s="276" t="s">
        <v>439</v>
      </c>
      <c r="C48" s="276">
        <v>1030</v>
      </c>
      <c r="D48" s="276" t="s">
        <v>587</v>
      </c>
      <c r="E48" s="276" t="s">
        <v>588</v>
      </c>
      <c r="F48" s="276" t="s">
        <v>589</v>
      </c>
      <c r="G48" s="276">
        <v>6460</v>
      </c>
      <c r="H48" s="276" t="s">
        <v>157</v>
      </c>
      <c r="I48" s="276" t="s">
        <v>490</v>
      </c>
      <c r="J48" s="276" t="s">
        <v>473</v>
      </c>
      <c r="K48" s="278" t="s">
        <v>118</v>
      </c>
      <c r="L48" s="278" t="s">
        <v>373</v>
      </c>
      <c r="M48" s="278" t="s">
        <v>629</v>
      </c>
      <c r="N48" s="299"/>
      <c r="O48" s="283"/>
    </row>
    <row r="49" spans="1:15" ht="15.5" x14ac:dyDescent="0.35">
      <c r="A49" s="275" t="s">
        <v>276</v>
      </c>
      <c r="B49" s="276" t="s">
        <v>439</v>
      </c>
      <c r="C49" s="276">
        <v>1029</v>
      </c>
      <c r="D49" s="276" t="s">
        <v>587</v>
      </c>
      <c r="E49" s="276" t="s">
        <v>590</v>
      </c>
      <c r="F49" s="276" t="s">
        <v>591</v>
      </c>
      <c r="G49" s="276">
        <v>6460</v>
      </c>
      <c r="H49" s="276" t="s">
        <v>157</v>
      </c>
      <c r="I49" s="276" t="s">
        <v>324</v>
      </c>
      <c r="J49" s="276" t="s">
        <v>473</v>
      </c>
      <c r="K49" s="277" t="s">
        <v>113</v>
      </c>
      <c r="L49" s="278" t="s">
        <v>373</v>
      </c>
      <c r="M49" s="278" t="s">
        <v>629</v>
      </c>
      <c r="N49" s="299"/>
      <c r="O49" s="283"/>
    </row>
    <row r="50" spans="1:15" ht="15.5" x14ac:dyDescent="0.35">
      <c r="A50" s="275" t="s">
        <v>276</v>
      </c>
      <c r="B50" s="276" t="s">
        <v>432</v>
      </c>
      <c r="C50" s="276">
        <v>1031</v>
      </c>
      <c r="D50" s="276" t="s">
        <v>592</v>
      </c>
      <c r="E50" s="276" t="s">
        <v>593</v>
      </c>
      <c r="F50" s="276" t="s">
        <v>594</v>
      </c>
      <c r="G50" s="276">
        <v>6470</v>
      </c>
      <c r="H50" s="276" t="s">
        <v>436</v>
      </c>
      <c r="I50" s="276" t="s">
        <v>321</v>
      </c>
      <c r="J50" s="276" t="s">
        <v>375</v>
      </c>
      <c r="K50" s="278" t="s">
        <v>116</v>
      </c>
      <c r="L50" s="278" t="s">
        <v>374</v>
      </c>
      <c r="M50" s="278" t="s">
        <v>630</v>
      </c>
      <c r="N50" s="299"/>
      <c r="O50" s="283"/>
    </row>
    <row r="51" spans="1:15" ht="15.5" x14ac:dyDescent="0.35">
      <c r="A51" s="285" t="s">
        <v>276</v>
      </c>
      <c r="B51" s="277"/>
      <c r="C51" s="277"/>
      <c r="D51" s="277" t="s">
        <v>700</v>
      </c>
      <c r="E51" s="277" t="s">
        <v>701</v>
      </c>
      <c r="F51" s="277" t="s">
        <v>702</v>
      </c>
      <c r="G51" s="277"/>
      <c r="H51" s="277" t="s">
        <v>703</v>
      </c>
      <c r="I51" s="277" t="s">
        <v>704</v>
      </c>
      <c r="J51" s="277" t="s">
        <v>705</v>
      </c>
      <c r="K51" s="277"/>
      <c r="L51" s="277" t="s">
        <v>706</v>
      </c>
      <c r="M51" s="277" t="s">
        <v>707</v>
      </c>
      <c r="N51" s="299"/>
      <c r="O51" s="283"/>
    </row>
    <row r="52" spans="1:15" ht="15.5" x14ac:dyDescent="0.35">
      <c r="A52" s="285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99"/>
      <c r="O52" s="283"/>
    </row>
    <row r="53" spans="1:15" ht="15.5" x14ac:dyDescent="0.35">
      <c r="A53" s="285"/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99"/>
      <c r="O53" s="283"/>
    </row>
    <row r="54" spans="1:15" ht="15.5" x14ac:dyDescent="0.35">
      <c r="A54" s="285"/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99"/>
      <c r="O54" s="283"/>
    </row>
    <row r="55" spans="1:15" ht="16" thickBot="1" x14ac:dyDescent="0.4">
      <c r="A55" s="286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300"/>
      <c r="O55" s="288"/>
    </row>
  </sheetData>
  <autoFilter ref="A6:O51"/>
  <sortState ref="A8:M42">
    <sortCondition ref="A8:A42"/>
  </sortState>
  <hyperlinks>
    <hyperlink ref="L7" r:id="rId1"/>
    <hyperlink ref="L8" r:id="rId2"/>
    <hyperlink ref="L9" r:id="rId3"/>
    <hyperlink ref="L10" r:id="rId4"/>
    <hyperlink ref="L12" r:id="rId5"/>
    <hyperlink ref="L13" r:id="rId6"/>
    <hyperlink ref="L14" r:id="rId7"/>
    <hyperlink ref="L15" r:id="rId8"/>
    <hyperlink ref="L16" r:id="rId9"/>
    <hyperlink ref="L17" r:id="rId10"/>
    <hyperlink ref="L18" r:id="rId11"/>
    <hyperlink ref="L19" r:id="rId12"/>
    <hyperlink ref="L20" r:id="rId13"/>
    <hyperlink ref="L21" r:id="rId14"/>
    <hyperlink ref="L22" r:id="rId15"/>
    <hyperlink ref="L23" r:id="rId16"/>
    <hyperlink ref="L24" r:id="rId17"/>
    <hyperlink ref="L25" r:id="rId18"/>
    <hyperlink ref="L26" r:id="rId19"/>
    <hyperlink ref="L28" r:id="rId20"/>
    <hyperlink ref="L27" r:id="rId21"/>
    <hyperlink ref="L29" r:id="rId22"/>
    <hyperlink ref="L30" r:id="rId23"/>
    <hyperlink ref="L31" r:id="rId24"/>
    <hyperlink ref="L32" r:id="rId25"/>
    <hyperlink ref="L33" r:id="rId26"/>
    <hyperlink ref="L34" r:id="rId27"/>
    <hyperlink ref="L35" r:id="rId28"/>
    <hyperlink ref="L36" r:id="rId29"/>
    <hyperlink ref="L37" r:id="rId30"/>
    <hyperlink ref="L38" r:id="rId31"/>
    <hyperlink ref="L39" r:id="rId32"/>
    <hyperlink ref="L40" r:id="rId33"/>
    <hyperlink ref="L41" r:id="rId34"/>
    <hyperlink ref="L42" r:id="rId35"/>
    <hyperlink ref="L43" r:id="rId36"/>
    <hyperlink ref="L44" r:id="rId37"/>
    <hyperlink ref="L45" r:id="rId38"/>
    <hyperlink ref="L46" r:id="rId39"/>
    <hyperlink ref="L48" r:id="rId40"/>
    <hyperlink ref="L49" r:id="rId41"/>
    <hyperlink ref="L50" r:id="rId42"/>
    <hyperlink ref="K48" r:id="rId43"/>
    <hyperlink ref="K50" r:id="rId44"/>
    <hyperlink ref="O7" r:id="rId45"/>
    <hyperlink ref="O8" r:id="rId46"/>
    <hyperlink ref="O9" r:id="rId47"/>
    <hyperlink ref="O10" r:id="rId48"/>
  </hyperlinks>
  <pageMargins left="0.70866141732283472" right="0.70866141732283472" top="0.78740157480314965" bottom="0.78740157480314965" header="0.31496062992125984" footer="0.31496062992125984"/>
  <pageSetup paperSize="9" scale="80" orientation="landscape" r:id="rId49"/>
  <headerFooter>
    <oddHeader>&amp;A</oddHeader>
    <oddFooter>&amp;L&amp;B Vertraulich&amp;B&amp;C&amp;D&amp;RSeite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N76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5" sqref="I5"/>
    </sheetView>
  </sheetViews>
  <sheetFormatPr baseColWidth="10" defaultColWidth="10.54296875" defaultRowHeight="12.5" x14ac:dyDescent="0.25"/>
  <cols>
    <col min="1" max="1" width="21.453125" customWidth="1"/>
    <col min="2" max="2" width="18.453125" customWidth="1"/>
    <col min="3" max="5" width="4" bestFit="1" customWidth="1"/>
    <col min="6" max="6" width="4" customWidth="1"/>
    <col min="7" max="8" width="4" bestFit="1" customWidth="1"/>
    <col min="9" max="9" width="8" customWidth="1"/>
    <col min="10" max="10" width="4" customWidth="1"/>
    <col min="11" max="11" width="4" bestFit="1" customWidth="1"/>
    <col min="12" max="13" width="4" customWidth="1"/>
    <col min="14" max="19" width="4" bestFit="1" customWidth="1"/>
    <col min="20" max="20" width="4" customWidth="1"/>
    <col min="21" max="21" width="4" bestFit="1" customWidth="1"/>
    <col min="22" max="22" width="4" style="17" bestFit="1" customWidth="1"/>
    <col min="23" max="25" width="4" bestFit="1" customWidth="1"/>
    <col min="26" max="26" width="4" customWidth="1"/>
    <col min="27" max="28" width="4" bestFit="1" customWidth="1"/>
    <col min="29" max="29" width="4" customWidth="1"/>
    <col min="30" max="31" width="4" bestFit="1" customWidth="1"/>
    <col min="32" max="32" width="4.54296875" style="201" customWidth="1"/>
    <col min="33" max="33" width="4" bestFit="1" customWidth="1"/>
    <col min="34" max="34" width="4" customWidth="1"/>
    <col min="35" max="35" width="4" bestFit="1" customWidth="1"/>
    <col min="36" max="36" width="4" customWidth="1"/>
    <col min="37" max="37" width="4" style="201" customWidth="1"/>
    <col min="38" max="38" width="4" customWidth="1"/>
    <col min="39" max="39" width="4" style="201" customWidth="1"/>
    <col min="40" max="40" width="4" customWidth="1"/>
    <col min="41" max="41" width="4" bestFit="1" customWidth="1"/>
    <col min="42" max="42" width="6.453125" bestFit="1" customWidth="1"/>
    <col min="43" max="43" width="4" bestFit="1" customWidth="1"/>
    <col min="44" max="44" width="4" style="201" customWidth="1"/>
    <col min="45" max="45" width="4" bestFit="1" customWidth="1"/>
    <col min="46" max="46" width="4" customWidth="1"/>
    <col min="47" max="49" width="4" bestFit="1" customWidth="1"/>
    <col min="50" max="50" width="4" style="201" bestFit="1" customWidth="1"/>
    <col min="63" max="63" width="4" bestFit="1" customWidth="1"/>
  </cols>
  <sheetData>
    <row r="1" spans="1:66" ht="28" x14ac:dyDescent="0.6">
      <c r="A1" s="122" t="s">
        <v>27</v>
      </c>
    </row>
    <row r="2" spans="1:66" x14ac:dyDescent="0.25">
      <c r="A2" s="121">
        <v>44454</v>
      </c>
    </row>
    <row r="3" spans="1:66" ht="14.25" customHeight="1" x14ac:dyDescent="0.25">
      <c r="D3" s="177"/>
      <c r="V3" s="338"/>
      <c r="W3" s="177"/>
      <c r="Z3" s="177"/>
      <c r="AO3" s="176"/>
    </row>
    <row r="4" spans="1:66" hidden="1" x14ac:dyDescent="0.25"/>
    <row r="5" spans="1:66" s="120" customFormat="1" ht="123.75" customHeight="1" x14ac:dyDescent="0.25">
      <c r="A5" s="119"/>
      <c r="B5" s="119"/>
      <c r="C5" s="196" t="s">
        <v>167</v>
      </c>
      <c r="D5" s="196" t="s">
        <v>168</v>
      </c>
      <c r="E5" s="196" t="s">
        <v>119</v>
      </c>
      <c r="F5" s="196" t="s">
        <v>286</v>
      </c>
      <c r="G5" s="196" t="s">
        <v>96</v>
      </c>
      <c r="H5" s="196" t="s">
        <v>95</v>
      </c>
      <c r="I5" s="196" t="s">
        <v>750</v>
      </c>
      <c r="J5" s="196" t="s">
        <v>97</v>
      </c>
      <c r="K5" s="196" t="s">
        <v>98</v>
      </c>
      <c r="L5" s="196" t="s">
        <v>287</v>
      </c>
      <c r="M5" s="196" t="s">
        <v>221</v>
      </c>
      <c r="N5" s="196" t="s">
        <v>163</v>
      </c>
      <c r="O5" s="196" t="s">
        <v>685</v>
      </c>
      <c r="P5" s="196" t="s">
        <v>684</v>
      </c>
      <c r="Q5" s="196" t="s">
        <v>127</v>
      </c>
      <c r="R5" s="196" t="s">
        <v>123</v>
      </c>
      <c r="S5" s="196" t="s">
        <v>129</v>
      </c>
      <c r="T5" s="196" t="s">
        <v>228</v>
      </c>
      <c r="U5" s="196" t="s">
        <v>99</v>
      </c>
      <c r="V5" s="196" t="s">
        <v>682</v>
      </c>
      <c r="W5" s="196" t="s">
        <v>211</v>
      </c>
      <c r="X5" s="196" t="s">
        <v>106</v>
      </c>
      <c r="Y5" s="196" t="s">
        <v>100</v>
      </c>
      <c r="Z5" s="196" t="s">
        <v>177</v>
      </c>
      <c r="AA5" s="196" t="s">
        <v>121</v>
      </c>
      <c r="AB5" s="196" t="s">
        <v>341</v>
      </c>
      <c r="AC5" s="196" t="s">
        <v>289</v>
      </c>
      <c r="AD5" s="196" t="s">
        <v>265</v>
      </c>
      <c r="AE5" s="196" t="s">
        <v>122</v>
      </c>
      <c r="AF5" s="196" t="s">
        <v>698</v>
      </c>
      <c r="AG5" s="196" t="s">
        <v>104</v>
      </c>
      <c r="AH5" s="337" t="s">
        <v>283</v>
      </c>
      <c r="AI5" s="196" t="s">
        <v>128</v>
      </c>
      <c r="AJ5" s="196" t="s">
        <v>204</v>
      </c>
      <c r="AK5" s="196" t="s">
        <v>411</v>
      </c>
      <c r="AL5" s="196" t="s">
        <v>284</v>
      </c>
      <c r="AM5" s="196" t="s">
        <v>397</v>
      </c>
      <c r="AN5" s="196" t="s">
        <v>101</v>
      </c>
      <c r="AO5" s="337" t="s">
        <v>285</v>
      </c>
      <c r="AP5" s="196" t="s">
        <v>683</v>
      </c>
      <c r="AQ5" s="196" t="s">
        <v>152</v>
      </c>
      <c r="AR5" s="196" t="s">
        <v>394</v>
      </c>
      <c r="AS5" s="196" t="s">
        <v>164</v>
      </c>
      <c r="AT5" s="196" t="s">
        <v>336</v>
      </c>
      <c r="AU5" s="196" t="s">
        <v>125</v>
      </c>
      <c r="AV5" s="196" t="s">
        <v>102</v>
      </c>
      <c r="AW5" s="196" t="s">
        <v>120</v>
      </c>
      <c r="AX5" s="254" t="s">
        <v>405</v>
      </c>
      <c r="BK5" s="160" t="s">
        <v>94</v>
      </c>
    </row>
    <row r="6" spans="1:66" ht="14" x14ac:dyDescent="0.25">
      <c r="A6" s="12" t="s">
        <v>153</v>
      </c>
      <c r="B6" s="12" t="s">
        <v>154</v>
      </c>
      <c r="C6" s="126"/>
      <c r="D6" s="127"/>
      <c r="E6" s="126" t="s">
        <v>52</v>
      </c>
      <c r="F6" s="126"/>
      <c r="G6" s="126"/>
      <c r="H6" s="126"/>
      <c r="I6" s="127" t="s">
        <v>132</v>
      </c>
      <c r="J6" s="126"/>
      <c r="K6" s="126" t="s">
        <v>132</v>
      </c>
      <c r="L6" s="126"/>
      <c r="M6" s="126"/>
      <c r="N6" s="126"/>
      <c r="O6" s="126"/>
      <c r="P6" s="126"/>
      <c r="Q6" s="126"/>
      <c r="R6" s="127" t="s">
        <v>132</v>
      </c>
      <c r="S6" s="126"/>
      <c r="T6" s="126" t="s">
        <v>132</v>
      </c>
      <c r="U6" s="126"/>
      <c r="V6" s="339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 t="s">
        <v>51</v>
      </c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 t="s">
        <v>130</v>
      </c>
      <c r="AW6" s="126"/>
      <c r="AX6" s="126"/>
      <c r="BK6" s="126"/>
    </row>
    <row r="7" spans="1:66" ht="14" x14ac:dyDescent="0.25">
      <c r="A7" s="12" t="s">
        <v>216</v>
      </c>
      <c r="B7" s="12" t="s">
        <v>218</v>
      </c>
      <c r="C7" s="126"/>
      <c r="D7" s="127"/>
      <c r="E7" s="126"/>
      <c r="F7" s="126"/>
      <c r="G7" s="126"/>
      <c r="H7" s="126"/>
      <c r="I7" s="127"/>
      <c r="J7" s="126"/>
      <c r="K7" s="126"/>
      <c r="L7" s="126"/>
      <c r="M7" s="126"/>
      <c r="N7" s="126"/>
      <c r="O7" s="126"/>
      <c r="P7" s="126"/>
      <c r="Q7" s="126"/>
      <c r="R7" s="127"/>
      <c r="S7" s="126"/>
      <c r="T7" s="126"/>
      <c r="U7" s="126"/>
      <c r="V7" s="339"/>
      <c r="W7" s="126"/>
      <c r="X7" s="126"/>
      <c r="Y7" s="127"/>
      <c r="Z7" s="126"/>
      <c r="AA7" s="127"/>
      <c r="AB7" s="126"/>
      <c r="AC7" s="127" t="s">
        <v>132</v>
      </c>
      <c r="AD7" s="126"/>
      <c r="AE7" s="126"/>
      <c r="AF7" s="126"/>
      <c r="AG7" s="127" t="s">
        <v>130</v>
      </c>
      <c r="AH7" s="126"/>
      <c r="AI7" s="126"/>
      <c r="AJ7" s="126"/>
      <c r="AK7" s="126"/>
      <c r="AL7" s="126"/>
      <c r="AM7" s="126"/>
      <c r="AN7" s="126"/>
      <c r="AO7" s="127" t="s">
        <v>51</v>
      </c>
      <c r="AP7" s="126"/>
      <c r="AQ7" s="126"/>
      <c r="AR7" s="126"/>
      <c r="AS7" s="126"/>
      <c r="AT7" s="126"/>
      <c r="AU7" s="126"/>
      <c r="AV7" s="126"/>
      <c r="AW7" s="127" t="s">
        <v>242</v>
      </c>
      <c r="AX7" s="127"/>
      <c r="BI7" s="17"/>
      <c r="BJ7" s="17"/>
      <c r="BK7" s="144"/>
      <c r="BL7" s="17"/>
      <c r="BM7" s="17"/>
      <c r="BN7" s="17"/>
    </row>
    <row r="8" spans="1:66" ht="14" x14ac:dyDescent="0.25">
      <c r="A8" s="12" t="s">
        <v>36</v>
      </c>
      <c r="B8" s="12" t="s">
        <v>36</v>
      </c>
      <c r="C8" s="126"/>
      <c r="D8" s="127"/>
      <c r="E8" s="126"/>
      <c r="F8" s="126"/>
      <c r="G8" s="126"/>
      <c r="H8" s="126"/>
      <c r="I8" s="127"/>
      <c r="J8" s="126"/>
      <c r="K8" s="126"/>
      <c r="L8" s="126"/>
      <c r="M8" s="126"/>
      <c r="N8" s="126"/>
      <c r="O8" s="126"/>
      <c r="P8" s="126"/>
      <c r="Q8" s="126"/>
      <c r="R8" s="127"/>
      <c r="S8" s="126"/>
      <c r="T8" s="126"/>
      <c r="U8" s="126"/>
      <c r="V8" s="339"/>
      <c r="W8" s="127" t="s">
        <v>51</v>
      </c>
      <c r="X8" s="126"/>
      <c r="Y8" s="127" t="s">
        <v>130</v>
      </c>
      <c r="Z8" s="126"/>
      <c r="AA8" s="127" t="s">
        <v>132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BI8" s="17"/>
      <c r="BJ8" s="17"/>
      <c r="BK8" s="126"/>
      <c r="BL8" s="17"/>
      <c r="BM8" s="17"/>
      <c r="BN8" s="17"/>
    </row>
    <row r="9" spans="1:66" s="201" customFormat="1" ht="14" x14ac:dyDescent="0.25">
      <c r="A9" s="12" t="s">
        <v>391</v>
      </c>
      <c r="B9" s="12" t="s">
        <v>393</v>
      </c>
      <c r="C9" s="126"/>
      <c r="D9" s="127"/>
      <c r="E9" s="126"/>
      <c r="F9" s="126"/>
      <c r="G9" s="126"/>
      <c r="H9" s="126"/>
      <c r="I9" s="127"/>
      <c r="J9" s="126"/>
      <c r="K9" s="126"/>
      <c r="L9" s="126"/>
      <c r="M9" s="126"/>
      <c r="N9" s="126"/>
      <c r="O9" s="126"/>
      <c r="P9" s="126"/>
      <c r="Q9" s="126"/>
      <c r="R9" s="127"/>
      <c r="S9" s="126"/>
      <c r="T9" s="126"/>
      <c r="U9" s="126"/>
      <c r="V9" s="339"/>
      <c r="W9" s="127"/>
      <c r="X9" s="126"/>
      <c r="Y9" s="127"/>
      <c r="Z9" s="126"/>
      <c r="AA9" s="127"/>
      <c r="AB9" s="126"/>
      <c r="AC9" s="126"/>
      <c r="AD9" s="126"/>
      <c r="AE9" s="126"/>
      <c r="AF9" s="126"/>
      <c r="AG9" s="127" t="s">
        <v>130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7" t="s">
        <v>51</v>
      </c>
      <c r="AS9" s="126"/>
      <c r="AT9" s="126"/>
      <c r="AU9" s="126"/>
      <c r="AV9" s="126"/>
      <c r="AW9" s="126"/>
      <c r="AX9" s="126"/>
      <c r="BI9" s="17"/>
      <c r="BJ9" s="17"/>
      <c r="BK9" s="126"/>
      <c r="BL9" s="17"/>
      <c r="BM9" s="17"/>
      <c r="BN9" s="17"/>
    </row>
    <row r="10" spans="1:66" ht="14" x14ac:dyDescent="0.25">
      <c r="A10" s="12" t="s">
        <v>390</v>
      </c>
      <c r="B10" s="12" t="s">
        <v>388</v>
      </c>
      <c r="C10" s="126"/>
      <c r="D10" s="127"/>
      <c r="E10" s="126"/>
      <c r="F10" s="126"/>
      <c r="G10" s="126"/>
      <c r="H10" s="126"/>
      <c r="I10" s="127"/>
      <c r="J10" s="126"/>
      <c r="K10" s="126"/>
      <c r="L10" s="126"/>
      <c r="M10" s="126"/>
      <c r="N10" s="126"/>
      <c r="O10" s="126"/>
      <c r="P10" s="126"/>
      <c r="Q10" s="126"/>
      <c r="R10" s="127"/>
      <c r="S10" s="126"/>
      <c r="T10" s="126"/>
      <c r="U10" s="126"/>
      <c r="V10" s="339"/>
      <c r="W10" s="126" t="s">
        <v>51</v>
      </c>
      <c r="X10" s="126"/>
      <c r="Y10" s="127" t="s">
        <v>130</v>
      </c>
      <c r="Z10" s="126"/>
      <c r="AA10" s="127" t="s">
        <v>132</v>
      </c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BI10" s="17"/>
      <c r="BJ10" s="17"/>
      <c r="BK10" s="126"/>
      <c r="BL10" s="17"/>
      <c r="BM10" s="17"/>
      <c r="BN10" s="17"/>
    </row>
    <row r="11" spans="1:66" ht="14" x14ac:dyDescent="0.25">
      <c r="A11" s="12" t="s">
        <v>281</v>
      </c>
      <c r="B11" s="12" t="s">
        <v>281</v>
      </c>
      <c r="C11" s="126"/>
      <c r="D11" s="127"/>
      <c r="E11" s="126"/>
      <c r="F11" s="126"/>
      <c r="G11" s="126"/>
      <c r="H11" s="126" t="s">
        <v>134</v>
      </c>
      <c r="I11" s="127"/>
      <c r="J11" s="126"/>
      <c r="K11" s="126"/>
      <c r="L11" s="126"/>
      <c r="M11" s="126" t="s">
        <v>132</v>
      </c>
      <c r="N11" s="126"/>
      <c r="O11" s="126"/>
      <c r="P11" s="126"/>
      <c r="Q11" s="126"/>
      <c r="R11" s="127"/>
      <c r="S11" s="126"/>
      <c r="T11" s="126" t="s">
        <v>130</v>
      </c>
      <c r="U11" s="126"/>
      <c r="V11" s="339"/>
      <c r="W11" s="126"/>
      <c r="X11" s="126"/>
      <c r="Y11" s="126"/>
      <c r="Z11" s="126" t="s">
        <v>51</v>
      </c>
      <c r="AA11" s="126"/>
      <c r="AB11" s="126"/>
      <c r="AC11" s="126"/>
      <c r="AD11" s="126"/>
      <c r="AE11" s="126"/>
      <c r="AF11" s="126"/>
      <c r="AG11" s="126"/>
      <c r="AH11" s="127" t="s">
        <v>52</v>
      </c>
      <c r="AI11" s="126"/>
      <c r="AJ11" s="126"/>
      <c r="AK11" s="126"/>
      <c r="AL11" s="126" t="s">
        <v>134</v>
      </c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253" t="s">
        <v>406</v>
      </c>
      <c r="BI11" s="17"/>
      <c r="BJ11" s="17"/>
      <c r="BK11" s="126"/>
      <c r="BL11" s="17"/>
      <c r="BM11" s="17"/>
      <c r="BN11" s="17"/>
    </row>
    <row r="12" spans="1:66" s="201" customFormat="1" ht="14" x14ac:dyDescent="0.25">
      <c r="A12" s="12" t="s">
        <v>38</v>
      </c>
      <c r="B12" s="12" t="s">
        <v>63</v>
      </c>
      <c r="C12" s="126"/>
      <c r="D12" s="126" t="s">
        <v>51</v>
      </c>
      <c r="E12" s="126"/>
      <c r="F12" s="126"/>
      <c r="G12" s="126"/>
      <c r="H12" s="126"/>
      <c r="I12" s="127"/>
      <c r="J12" s="126"/>
      <c r="K12" s="126"/>
      <c r="L12" s="126"/>
      <c r="M12" s="126"/>
      <c r="N12" s="126"/>
      <c r="O12" s="126"/>
      <c r="P12" s="126" t="s">
        <v>132</v>
      </c>
      <c r="Q12" s="126"/>
      <c r="R12" s="127"/>
      <c r="S12" s="126" t="s">
        <v>132</v>
      </c>
      <c r="T12" s="126"/>
      <c r="U12" s="126"/>
      <c r="V12" s="339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 t="s">
        <v>132</v>
      </c>
      <c r="AR12" s="126"/>
      <c r="AS12" s="126"/>
      <c r="AT12" s="126"/>
      <c r="AU12" s="126"/>
      <c r="AV12" s="126" t="s">
        <v>52</v>
      </c>
      <c r="AW12" s="126"/>
      <c r="AX12" s="126"/>
      <c r="BI12" s="17"/>
      <c r="BJ12" s="17"/>
      <c r="BK12" s="126"/>
      <c r="BL12" s="17"/>
      <c r="BM12" s="17"/>
      <c r="BN12" s="17"/>
    </row>
    <row r="13" spans="1:66" ht="14" x14ac:dyDescent="0.25">
      <c r="A13" s="12" t="s">
        <v>395</v>
      </c>
      <c r="B13" s="12" t="s">
        <v>396</v>
      </c>
      <c r="C13" s="126"/>
      <c r="D13" s="126" t="s">
        <v>51</v>
      </c>
      <c r="E13" s="126"/>
      <c r="F13" s="126"/>
      <c r="G13" s="126"/>
      <c r="H13" s="126"/>
      <c r="I13" s="127"/>
      <c r="J13" s="126"/>
      <c r="K13" s="126"/>
      <c r="L13" s="126"/>
      <c r="M13" s="126"/>
      <c r="N13" s="126"/>
      <c r="O13" s="126"/>
      <c r="P13" s="126"/>
      <c r="Q13" s="126"/>
      <c r="R13" s="127"/>
      <c r="S13" s="127"/>
      <c r="T13" s="126"/>
      <c r="U13" s="126"/>
      <c r="V13" s="339"/>
      <c r="W13" s="126"/>
      <c r="X13" s="126"/>
      <c r="Y13" s="126"/>
      <c r="Z13" s="126"/>
      <c r="AA13" s="126"/>
      <c r="AB13" s="126"/>
      <c r="AC13" s="126"/>
      <c r="AD13" s="126" t="s">
        <v>130</v>
      </c>
      <c r="AE13" s="126"/>
      <c r="AF13" s="126"/>
      <c r="AG13" s="126"/>
      <c r="AH13" s="126"/>
      <c r="AI13" s="126"/>
      <c r="AJ13" s="126"/>
      <c r="AK13" s="126"/>
      <c r="AL13" s="126"/>
      <c r="AM13" s="126" t="s">
        <v>134</v>
      </c>
      <c r="AN13" s="126"/>
      <c r="AO13" s="126"/>
      <c r="AP13" s="126"/>
      <c r="AQ13" s="126"/>
      <c r="AR13" s="126"/>
      <c r="AS13" s="126"/>
      <c r="AT13" s="126"/>
      <c r="AU13" s="126"/>
      <c r="AV13" s="126" t="s">
        <v>52</v>
      </c>
      <c r="AW13" s="126"/>
      <c r="AX13" s="126"/>
      <c r="BI13" s="17"/>
      <c r="BJ13" s="17"/>
      <c r="BK13" s="126"/>
      <c r="BL13" s="17"/>
      <c r="BM13" s="17"/>
      <c r="BN13" s="17"/>
    </row>
    <row r="14" spans="1:66" ht="14" x14ac:dyDescent="0.25">
      <c r="A14" s="12" t="s">
        <v>346</v>
      </c>
      <c r="B14" s="12" t="s">
        <v>56</v>
      </c>
      <c r="C14" s="126" t="s">
        <v>130</v>
      </c>
      <c r="D14" s="127"/>
      <c r="E14" s="126"/>
      <c r="F14" s="126"/>
      <c r="G14" s="126"/>
      <c r="H14" s="126"/>
      <c r="I14" s="127"/>
      <c r="J14" s="126"/>
      <c r="K14" s="126"/>
      <c r="L14" s="126"/>
      <c r="M14" s="126"/>
      <c r="N14" s="126"/>
      <c r="O14" s="126"/>
      <c r="P14" s="126"/>
      <c r="Q14" s="126"/>
      <c r="R14" s="127"/>
      <c r="S14" s="126"/>
      <c r="T14" s="126"/>
      <c r="U14" s="126"/>
      <c r="V14" s="339"/>
      <c r="W14" s="126"/>
      <c r="X14" s="126"/>
      <c r="Y14" s="126"/>
      <c r="Z14" s="126" t="s">
        <v>51</v>
      </c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 t="s">
        <v>130</v>
      </c>
      <c r="AV14" s="126"/>
      <c r="AW14" s="126"/>
      <c r="AX14" s="126"/>
      <c r="BI14" s="17"/>
      <c r="BJ14" s="17"/>
      <c r="BK14" s="126"/>
      <c r="BL14" s="17"/>
      <c r="BM14" s="17"/>
      <c r="BN14" s="17"/>
    </row>
    <row r="15" spans="1:66" ht="14" x14ac:dyDescent="0.25">
      <c r="A15" s="12" t="s">
        <v>207</v>
      </c>
      <c r="B15" s="12" t="s">
        <v>206</v>
      </c>
      <c r="C15" s="126"/>
      <c r="D15" s="127"/>
      <c r="E15" s="126"/>
      <c r="F15" s="126"/>
      <c r="G15" s="126" t="s">
        <v>130</v>
      </c>
      <c r="H15" s="126"/>
      <c r="I15" s="127"/>
      <c r="J15" s="126"/>
      <c r="K15" s="126" t="s">
        <v>93</v>
      </c>
      <c r="L15" s="126"/>
      <c r="M15" s="126"/>
      <c r="N15" s="126"/>
      <c r="O15" s="126"/>
      <c r="P15" s="126"/>
      <c r="Q15" s="126"/>
      <c r="R15" s="127" t="s">
        <v>130</v>
      </c>
      <c r="S15" s="126"/>
      <c r="T15" s="126"/>
      <c r="U15" s="126"/>
      <c r="V15" s="339"/>
      <c r="W15" s="126"/>
      <c r="X15" s="126" t="s">
        <v>134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 t="s">
        <v>52</v>
      </c>
      <c r="AL15" s="126"/>
      <c r="AM15" s="126"/>
      <c r="AN15" s="126"/>
      <c r="AO15" s="126"/>
      <c r="AP15" s="126"/>
      <c r="AQ15" s="126"/>
      <c r="AR15" s="126"/>
      <c r="AS15" s="126"/>
      <c r="AT15" s="126" t="s">
        <v>51</v>
      </c>
      <c r="AU15" s="126"/>
      <c r="AV15" s="126"/>
      <c r="AW15" s="126"/>
      <c r="AX15" s="126"/>
      <c r="BI15" s="17"/>
      <c r="BJ15" s="17"/>
      <c r="BK15" s="126"/>
      <c r="BL15" s="17"/>
      <c r="BM15" s="17"/>
      <c r="BN15" s="17"/>
    </row>
    <row r="16" spans="1:66" ht="14" x14ac:dyDescent="0.25">
      <c r="A16" s="12" t="s">
        <v>342</v>
      </c>
      <c r="B16" s="12" t="s">
        <v>343</v>
      </c>
      <c r="C16" s="126"/>
      <c r="D16" s="127"/>
      <c r="E16" s="126"/>
      <c r="F16" s="126"/>
      <c r="G16" s="126"/>
      <c r="H16" s="126"/>
      <c r="I16" s="127"/>
      <c r="J16" s="126"/>
      <c r="K16" s="126"/>
      <c r="L16" s="126"/>
      <c r="M16" s="126"/>
      <c r="N16" s="126"/>
      <c r="O16" s="126"/>
      <c r="P16" s="126"/>
      <c r="Q16" s="126"/>
      <c r="R16" s="127"/>
      <c r="S16" s="126" t="s">
        <v>52</v>
      </c>
      <c r="T16" s="126"/>
      <c r="U16" s="126"/>
      <c r="V16" s="339"/>
      <c r="W16" s="126"/>
      <c r="X16" s="126"/>
      <c r="Y16" s="126"/>
      <c r="Z16" s="126"/>
      <c r="AA16" s="126"/>
      <c r="AB16" s="127" t="s">
        <v>51</v>
      </c>
      <c r="AC16" s="126"/>
      <c r="AD16" s="126" t="s">
        <v>130</v>
      </c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BI16" s="17"/>
      <c r="BJ16" s="17"/>
      <c r="BK16" s="126"/>
      <c r="BL16" s="17"/>
      <c r="BM16" s="17"/>
      <c r="BN16" s="17"/>
    </row>
    <row r="17" spans="1:66" ht="14" x14ac:dyDescent="0.25">
      <c r="A17" s="12" t="s">
        <v>236</v>
      </c>
      <c r="B17" s="12" t="s">
        <v>244</v>
      </c>
      <c r="C17" s="126"/>
      <c r="D17" s="127"/>
      <c r="E17" s="126" t="s">
        <v>132</v>
      </c>
      <c r="F17" s="126"/>
      <c r="G17" s="126"/>
      <c r="H17" s="126"/>
      <c r="I17" s="127"/>
      <c r="J17" s="126"/>
      <c r="K17" s="126"/>
      <c r="L17" s="126"/>
      <c r="M17" s="126"/>
      <c r="N17" s="126"/>
      <c r="O17" s="126"/>
      <c r="P17" s="126"/>
      <c r="Q17" s="126"/>
      <c r="R17" s="127"/>
      <c r="S17" s="126"/>
      <c r="T17" s="126"/>
      <c r="U17" s="126"/>
      <c r="V17" s="339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 t="s">
        <v>130</v>
      </c>
      <c r="AJ17" s="126"/>
      <c r="AK17" s="126"/>
      <c r="AL17" s="126"/>
      <c r="AM17" s="126"/>
      <c r="AN17" s="126"/>
      <c r="AO17" s="126"/>
      <c r="AP17" s="126" t="s">
        <v>51</v>
      </c>
      <c r="AQ17" s="126"/>
      <c r="AR17" s="126"/>
      <c r="AS17" s="126"/>
      <c r="AT17" s="126"/>
      <c r="AU17" s="126"/>
      <c r="AV17" s="126"/>
      <c r="AW17" s="126"/>
      <c r="AX17" s="126"/>
      <c r="BI17" s="17"/>
      <c r="BJ17" s="17"/>
      <c r="BK17" s="126"/>
      <c r="BL17" s="17"/>
      <c r="BM17" s="17"/>
      <c r="BN17" s="17"/>
    </row>
    <row r="18" spans="1:66" ht="14" x14ac:dyDescent="0.25">
      <c r="A18" s="12" t="s">
        <v>236</v>
      </c>
      <c r="B18" s="12" t="s">
        <v>235</v>
      </c>
      <c r="C18" s="255"/>
      <c r="D18" s="256"/>
      <c r="E18" s="255" t="s">
        <v>132</v>
      </c>
      <c r="F18" s="255"/>
      <c r="G18" s="255"/>
      <c r="H18" s="255"/>
      <c r="I18" s="256"/>
      <c r="J18" s="255"/>
      <c r="K18" s="255"/>
      <c r="L18" s="255"/>
      <c r="M18" s="255"/>
      <c r="N18" s="255"/>
      <c r="O18" s="255"/>
      <c r="P18" s="255"/>
      <c r="Q18" s="255"/>
      <c r="R18" s="256"/>
      <c r="S18" s="255"/>
      <c r="T18" s="255"/>
      <c r="U18" s="255"/>
      <c r="V18" s="340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 t="s">
        <v>130</v>
      </c>
      <c r="AJ18" s="255"/>
      <c r="AK18" s="255"/>
      <c r="AL18" s="255"/>
      <c r="AM18" s="255"/>
      <c r="AN18" s="255"/>
      <c r="AO18" s="255"/>
      <c r="AP18" s="255" t="s">
        <v>51</v>
      </c>
      <c r="AQ18" s="255"/>
      <c r="AR18" s="255"/>
      <c r="AS18" s="255"/>
      <c r="AT18" s="255"/>
      <c r="AU18" s="255"/>
      <c r="AV18" s="255"/>
      <c r="AW18" s="255"/>
      <c r="AX18" s="255"/>
      <c r="BI18" s="17"/>
      <c r="BJ18" s="17"/>
      <c r="BK18" s="126"/>
      <c r="BL18" s="17"/>
      <c r="BM18" s="17"/>
      <c r="BN18" s="17"/>
    </row>
    <row r="19" spans="1:66" ht="14" x14ac:dyDescent="0.25">
      <c r="A19" s="12" t="s">
        <v>40</v>
      </c>
      <c r="B19" s="12" t="s">
        <v>137</v>
      </c>
      <c r="C19" s="255"/>
      <c r="E19" s="255"/>
      <c r="F19" s="255"/>
      <c r="G19" s="255"/>
      <c r="H19" s="255"/>
      <c r="I19" s="256"/>
      <c r="J19" s="255"/>
      <c r="K19" s="255" t="s">
        <v>130</v>
      </c>
      <c r="L19" s="255"/>
      <c r="M19" s="255"/>
      <c r="N19" s="255"/>
      <c r="O19" s="255"/>
      <c r="P19" s="255"/>
      <c r="Q19" s="255"/>
      <c r="R19" s="256"/>
      <c r="S19" s="255"/>
      <c r="T19" s="255"/>
      <c r="U19" s="255"/>
      <c r="V19" s="340"/>
      <c r="W19" s="255"/>
      <c r="X19" s="255"/>
      <c r="Y19" s="255"/>
      <c r="Z19" s="256" t="s">
        <v>51</v>
      </c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 t="s">
        <v>52</v>
      </c>
      <c r="AW19" s="255"/>
      <c r="AX19" s="255"/>
      <c r="BI19" s="17"/>
      <c r="BJ19" s="17"/>
      <c r="BK19" s="126"/>
      <c r="BL19" s="17"/>
      <c r="BM19" s="17"/>
      <c r="BN19" s="17"/>
    </row>
    <row r="20" spans="1:66" ht="14" x14ac:dyDescent="0.25">
      <c r="A20" s="12" t="s">
        <v>239</v>
      </c>
      <c r="B20" s="12" t="s">
        <v>238</v>
      </c>
      <c r="C20" s="255"/>
      <c r="D20" s="256"/>
      <c r="E20" s="255"/>
      <c r="F20" s="255"/>
      <c r="G20" s="255"/>
      <c r="H20" s="255"/>
      <c r="I20" s="256"/>
      <c r="J20" s="255"/>
      <c r="K20" s="255"/>
      <c r="L20" s="255"/>
      <c r="M20" s="255"/>
      <c r="N20" s="255"/>
      <c r="O20" s="255"/>
      <c r="P20" s="255"/>
      <c r="Q20" s="255"/>
      <c r="R20" s="256"/>
      <c r="S20" s="255"/>
      <c r="T20" s="255"/>
      <c r="U20" s="255"/>
      <c r="V20" s="340"/>
      <c r="W20" s="255"/>
      <c r="X20" s="255"/>
      <c r="Y20" s="256"/>
      <c r="Z20" s="256"/>
      <c r="AA20" s="255"/>
      <c r="AB20" s="255"/>
      <c r="AC20" s="255"/>
      <c r="AD20" s="255"/>
      <c r="AE20" s="255"/>
      <c r="AF20" s="255"/>
      <c r="AG20" s="255"/>
      <c r="AH20" s="255"/>
      <c r="AI20" s="255" t="s">
        <v>130</v>
      </c>
      <c r="AJ20" s="255"/>
      <c r="AK20" s="255"/>
      <c r="AL20" s="255"/>
      <c r="AM20" s="255"/>
      <c r="AN20" s="255"/>
      <c r="AO20" s="255"/>
      <c r="AP20" s="255" t="s">
        <v>51</v>
      </c>
      <c r="AQ20" s="255"/>
      <c r="AR20" s="255"/>
      <c r="AS20" s="255"/>
      <c r="AT20" s="255"/>
      <c r="AU20" s="255"/>
      <c r="AV20" s="255"/>
      <c r="AW20" s="255"/>
      <c r="AX20" s="255"/>
      <c r="BI20" s="17"/>
      <c r="BJ20" s="17"/>
      <c r="BK20" s="126"/>
      <c r="BL20" s="17"/>
      <c r="BM20" s="17"/>
      <c r="BN20" s="17"/>
    </row>
    <row r="21" spans="1:66" ht="14" x14ac:dyDescent="0.25">
      <c r="A21" s="12" t="s">
        <v>237</v>
      </c>
      <c r="B21" s="12" t="s">
        <v>234</v>
      </c>
      <c r="C21" s="255"/>
      <c r="D21" s="256"/>
      <c r="E21" s="255"/>
      <c r="F21" s="255" t="s">
        <v>132</v>
      </c>
      <c r="G21" s="255"/>
      <c r="H21" s="255"/>
      <c r="I21" s="256"/>
      <c r="J21" s="255"/>
      <c r="K21" s="255"/>
      <c r="L21" s="255"/>
      <c r="M21" s="255"/>
      <c r="N21" s="255"/>
      <c r="O21" s="255"/>
      <c r="P21" s="255"/>
      <c r="Q21" s="255"/>
      <c r="R21" s="256"/>
      <c r="S21" s="255"/>
      <c r="T21" s="255"/>
      <c r="U21" s="255"/>
      <c r="V21" s="340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 t="s">
        <v>130</v>
      </c>
      <c r="AJ21" s="255"/>
      <c r="AK21" s="255"/>
      <c r="AL21" s="255"/>
      <c r="AM21" s="255"/>
      <c r="AN21" s="255"/>
      <c r="AO21" s="255"/>
      <c r="AP21" s="255" t="s">
        <v>51</v>
      </c>
      <c r="AQ21" s="255"/>
      <c r="AR21" s="255"/>
      <c r="AS21" s="255"/>
      <c r="AT21" s="255"/>
      <c r="AU21" s="255"/>
      <c r="AV21" s="255"/>
      <c r="AW21" s="255"/>
      <c r="AX21" s="255"/>
      <c r="BI21" s="17"/>
      <c r="BJ21" s="17"/>
      <c r="BK21" s="126"/>
      <c r="BL21" s="17"/>
      <c r="BM21" s="17"/>
      <c r="BN21" s="17"/>
    </row>
    <row r="22" spans="1:66" ht="14" x14ac:dyDescent="0.25">
      <c r="A22" s="12" t="s">
        <v>389</v>
      </c>
      <c r="B22" s="12" t="s">
        <v>387</v>
      </c>
      <c r="C22" s="255"/>
      <c r="D22" s="256"/>
      <c r="E22" s="255"/>
      <c r="F22" s="255"/>
      <c r="G22" s="255" t="s">
        <v>130</v>
      </c>
      <c r="H22" s="255"/>
      <c r="I22" s="256"/>
      <c r="J22" s="255"/>
      <c r="K22" s="255"/>
      <c r="L22" s="255"/>
      <c r="M22" s="255"/>
      <c r="N22" s="255"/>
      <c r="O22" s="255"/>
      <c r="P22" s="255" t="s">
        <v>132</v>
      </c>
      <c r="Q22" s="255"/>
      <c r="R22" s="256"/>
      <c r="S22" s="255"/>
      <c r="T22" s="255"/>
      <c r="U22" s="255"/>
      <c r="V22" s="340"/>
      <c r="W22" s="255" t="s">
        <v>51</v>
      </c>
      <c r="X22" s="255"/>
      <c r="Y22" s="256"/>
      <c r="Z22" s="255"/>
      <c r="AA22" s="256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5"/>
      <c r="AN22" s="255"/>
      <c r="AO22" s="255"/>
      <c r="AP22" s="255"/>
      <c r="AQ22" s="255"/>
      <c r="AR22" s="255"/>
      <c r="AS22" s="255"/>
      <c r="AT22" s="255"/>
      <c r="AU22" s="255"/>
      <c r="AV22" s="255"/>
      <c r="AW22" s="255"/>
      <c r="AX22" s="253" t="s">
        <v>406</v>
      </c>
      <c r="BI22" s="17"/>
      <c r="BJ22" s="17"/>
      <c r="BK22" s="126"/>
      <c r="BL22" s="17"/>
      <c r="BM22" s="17"/>
      <c r="BN22" s="17"/>
    </row>
    <row r="23" spans="1:66" ht="14" x14ac:dyDescent="0.25">
      <c r="A23" s="12" t="s">
        <v>138</v>
      </c>
      <c r="B23" s="12" t="s">
        <v>34</v>
      </c>
      <c r="C23" s="255"/>
      <c r="D23" s="256"/>
      <c r="E23" s="255"/>
      <c r="F23" s="255"/>
      <c r="G23" s="255"/>
      <c r="H23" s="255"/>
      <c r="I23" s="256"/>
      <c r="J23" s="255"/>
      <c r="K23" s="255"/>
      <c r="L23" s="255"/>
      <c r="M23" s="255"/>
      <c r="N23" s="256" t="s">
        <v>132</v>
      </c>
      <c r="O23" s="255"/>
      <c r="P23" s="255"/>
      <c r="Q23" s="255"/>
      <c r="R23" s="256"/>
      <c r="S23" s="255"/>
      <c r="T23" s="255"/>
      <c r="U23" s="255"/>
      <c r="V23" s="340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6" t="s">
        <v>130</v>
      </c>
      <c r="AO23" s="256" t="s">
        <v>51</v>
      </c>
      <c r="AP23" s="256"/>
      <c r="AQ23" s="255"/>
      <c r="AR23" s="255"/>
      <c r="AS23" s="255"/>
      <c r="AT23" s="255"/>
      <c r="AU23" s="255"/>
      <c r="AV23" s="255"/>
      <c r="AW23" s="255"/>
      <c r="AX23" s="255"/>
      <c r="BI23" s="17"/>
      <c r="BJ23" s="17"/>
      <c r="BK23" s="126"/>
      <c r="BL23" s="17"/>
      <c r="BM23" s="17"/>
      <c r="BN23" s="17"/>
    </row>
    <row r="24" spans="1:66" ht="14" x14ac:dyDescent="0.25">
      <c r="A24" s="12" t="s">
        <v>140</v>
      </c>
      <c r="B24" s="12" t="s">
        <v>141</v>
      </c>
      <c r="C24" s="255"/>
      <c r="D24" s="256"/>
      <c r="F24" s="255"/>
      <c r="G24" s="255"/>
      <c r="H24" s="255"/>
      <c r="I24" s="256"/>
      <c r="J24" s="255" t="s">
        <v>130</v>
      </c>
      <c r="K24" s="255"/>
      <c r="L24" s="255"/>
      <c r="M24" s="255"/>
      <c r="N24" s="255"/>
      <c r="O24" s="255"/>
      <c r="P24" s="255" t="s">
        <v>132</v>
      </c>
      <c r="Q24" s="255"/>
      <c r="R24" s="256"/>
      <c r="S24" s="255"/>
      <c r="T24" s="255" t="s">
        <v>132</v>
      </c>
      <c r="U24" s="255"/>
      <c r="V24" s="340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 t="s">
        <v>51</v>
      </c>
      <c r="AI24" s="255" t="s">
        <v>52</v>
      </c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255"/>
      <c r="AW24" s="255"/>
      <c r="AX24" s="255"/>
      <c r="BI24" s="17"/>
      <c r="BJ24" s="17"/>
      <c r="BK24" s="144"/>
      <c r="BL24" s="17"/>
      <c r="BM24" s="17"/>
      <c r="BN24" s="17"/>
    </row>
    <row r="25" spans="1:66" ht="14" x14ac:dyDescent="0.25">
      <c r="A25" s="12" t="s">
        <v>337</v>
      </c>
      <c r="B25" s="12" t="s">
        <v>338</v>
      </c>
      <c r="C25" s="255"/>
      <c r="D25" s="256"/>
      <c r="E25" s="255"/>
      <c r="F25" s="255" t="s">
        <v>132</v>
      </c>
      <c r="G25" s="255"/>
      <c r="H25" s="255"/>
      <c r="I25" s="256"/>
      <c r="J25" s="255"/>
      <c r="K25" s="255"/>
      <c r="L25" s="255"/>
      <c r="M25" s="255"/>
      <c r="N25" s="255"/>
      <c r="O25" s="255"/>
      <c r="P25" s="255"/>
      <c r="Q25" s="255"/>
      <c r="R25" s="256"/>
      <c r="S25" s="255"/>
      <c r="T25" s="255"/>
      <c r="U25" s="255"/>
      <c r="V25" s="340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 t="s">
        <v>130</v>
      </c>
      <c r="AJ25" s="255"/>
      <c r="AK25" s="255"/>
      <c r="AL25" s="255"/>
      <c r="AM25" s="255"/>
      <c r="AN25" s="255"/>
      <c r="AO25" s="255"/>
      <c r="AP25" s="255" t="s">
        <v>51</v>
      </c>
      <c r="AQ25" s="255"/>
      <c r="AR25" s="255"/>
      <c r="AS25" s="255"/>
      <c r="AT25" s="255"/>
      <c r="AU25" s="255"/>
      <c r="AV25" s="255"/>
      <c r="AW25" s="255"/>
      <c r="AX25" s="255"/>
      <c r="BI25" s="17"/>
      <c r="BJ25" s="17"/>
      <c r="BK25" s="144"/>
      <c r="BL25" s="17"/>
      <c r="BM25" s="17"/>
      <c r="BN25" s="17"/>
    </row>
    <row r="26" spans="1:66" ht="14" x14ac:dyDescent="0.25">
      <c r="A26" s="12" t="s">
        <v>142</v>
      </c>
      <c r="B26" s="12" t="s">
        <v>41</v>
      </c>
      <c r="C26" s="255"/>
      <c r="D26" s="256"/>
      <c r="E26" s="255"/>
      <c r="F26" s="255"/>
      <c r="G26" s="255"/>
      <c r="H26" s="255"/>
      <c r="I26" s="256"/>
      <c r="J26" s="255"/>
      <c r="K26" s="255"/>
      <c r="L26" s="255"/>
      <c r="M26" s="255"/>
      <c r="N26" s="255"/>
      <c r="O26" s="255"/>
      <c r="P26" s="255"/>
      <c r="Q26" s="255"/>
      <c r="R26" s="256"/>
      <c r="S26" s="255" t="s">
        <v>132</v>
      </c>
      <c r="T26" s="255"/>
      <c r="U26" s="255"/>
      <c r="V26" s="340"/>
      <c r="W26" s="255"/>
      <c r="X26" s="255"/>
      <c r="Y26" s="255"/>
      <c r="Z26" s="255" t="s">
        <v>51</v>
      </c>
      <c r="AA26" s="255"/>
      <c r="AB26" s="255" t="s">
        <v>134</v>
      </c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55"/>
      <c r="AO26" s="255"/>
      <c r="AP26" s="255"/>
      <c r="AQ26" s="255" t="s">
        <v>132</v>
      </c>
      <c r="AR26" s="255"/>
      <c r="AS26" s="255"/>
      <c r="AT26" s="255"/>
      <c r="AU26" s="255"/>
      <c r="AV26" s="255" t="s">
        <v>52</v>
      </c>
      <c r="AW26" s="255"/>
      <c r="AX26" s="255"/>
      <c r="BI26" s="17"/>
      <c r="BJ26" s="17"/>
      <c r="BK26" s="126"/>
      <c r="BL26" s="17"/>
      <c r="BM26" s="17"/>
      <c r="BN26" s="17"/>
    </row>
    <row r="27" spans="1:66" ht="14" x14ac:dyDescent="0.25">
      <c r="A27" s="12" t="s">
        <v>225</v>
      </c>
      <c r="B27" s="12" t="s">
        <v>224</v>
      </c>
      <c r="C27" s="255"/>
      <c r="D27" s="256" t="s">
        <v>51</v>
      </c>
      <c r="E27" s="255"/>
      <c r="F27" s="255"/>
      <c r="G27" s="255"/>
      <c r="H27" s="255"/>
      <c r="I27" s="256"/>
      <c r="J27" s="255" t="s">
        <v>130</v>
      </c>
      <c r="K27" s="255"/>
      <c r="L27" s="255"/>
      <c r="M27" s="255"/>
      <c r="N27" s="255"/>
      <c r="O27" s="255"/>
      <c r="P27" s="255" t="s">
        <v>130</v>
      </c>
      <c r="Q27" s="255"/>
      <c r="R27" s="256" t="s">
        <v>130</v>
      </c>
      <c r="S27" s="255"/>
      <c r="T27" s="255"/>
      <c r="U27" s="255"/>
      <c r="V27" s="340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 t="s">
        <v>52</v>
      </c>
      <c r="AW27" s="255" t="s">
        <v>132</v>
      </c>
      <c r="AX27" s="256"/>
      <c r="BI27" s="17"/>
      <c r="BJ27" s="17"/>
      <c r="BK27" s="126"/>
      <c r="BL27" s="17"/>
      <c r="BM27" s="17"/>
      <c r="BN27" s="17"/>
    </row>
    <row r="28" spans="1:66" ht="14" x14ac:dyDescent="0.25">
      <c r="A28" s="12" t="s">
        <v>160</v>
      </c>
      <c r="B28" s="12" t="s">
        <v>159</v>
      </c>
      <c r="C28" s="255"/>
      <c r="D28" s="256"/>
      <c r="E28" s="255"/>
      <c r="F28" s="255"/>
      <c r="G28" s="255"/>
      <c r="H28" s="255" t="s">
        <v>134</v>
      </c>
      <c r="I28" s="256"/>
      <c r="J28" s="255"/>
      <c r="K28" s="255"/>
      <c r="L28" s="255"/>
      <c r="M28" s="255" t="s">
        <v>130</v>
      </c>
      <c r="N28" s="255"/>
      <c r="O28" s="255"/>
      <c r="P28" s="255"/>
      <c r="Q28" s="255"/>
      <c r="R28" s="256"/>
      <c r="S28" s="255"/>
      <c r="T28" s="256" t="s">
        <v>132</v>
      </c>
      <c r="U28" s="255"/>
      <c r="V28" s="340"/>
      <c r="W28" s="255"/>
      <c r="X28" s="255"/>
      <c r="Y28" s="255"/>
      <c r="Z28" s="255" t="s">
        <v>51</v>
      </c>
      <c r="AA28" s="255"/>
      <c r="AB28" s="255"/>
      <c r="AC28" s="255"/>
      <c r="AD28" s="255"/>
      <c r="AE28" s="255"/>
      <c r="AF28" s="255"/>
      <c r="AG28" s="255"/>
      <c r="AH28" s="255" t="s">
        <v>52</v>
      </c>
      <c r="AI28" s="255"/>
      <c r="AJ28" s="255"/>
      <c r="AK28" s="255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5"/>
      <c r="AX28" s="256"/>
      <c r="BI28" s="17"/>
      <c r="BJ28" s="17"/>
      <c r="BK28" s="126"/>
      <c r="BL28" s="17"/>
      <c r="BM28" s="17"/>
      <c r="BN28" s="17"/>
    </row>
    <row r="29" spans="1:66" ht="14" x14ac:dyDescent="0.25">
      <c r="A29" s="12" t="s">
        <v>214</v>
      </c>
      <c r="B29" s="12" t="s">
        <v>220</v>
      </c>
      <c r="C29" s="255"/>
      <c r="D29" s="256"/>
      <c r="E29" s="255"/>
      <c r="F29" s="256" t="s">
        <v>130</v>
      </c>
      <c r="G29" s="255"/>
      <c r="H29" s="255"/>
      <c r="I29" s="256"/>
      <c r="J29" s="255"/>
      <c r="K29" s="255"/>
      <c r="L29" s="255"/>
      <c r="M29" s="256" t="s">
        <v>132</v>
      </c>
      <c r="N29" s="255"/>
      <c r="O29" s="255"/>
      <c r="P29" s="255" t="s">
        <v>132</v>
      </c>
      <c r="Q29" s="255"/>
      <c r="R29" s="256"/>
      <c r="S29" s="255"/>
      <c r="T29" s="255" t="s">
        <v>132</v>
      </c>
      <c r="U29" s="255"/>
      <c r="V29" s="340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6" t="s">
        <v>132</v>
      </c>
      <c r="AI29" s="256" t="s">
        <v>132</v>
      </c>
      <c r="AJ29" s="255"/>
      <c r="AK29" s="255"/>
      <c r="AL29" s="255"/>
      <c r="AM29" s="255"/>
      <c r="AN29" s="255"/>
      <c r="AO29" s="255"/>
      <c r="AP29" s="255" t="s">
        <v>51</v>
      </c>
      <c r="AQ29" s="255"/>
      <c r="AR29" s="255"/>
      <c r="AS29" s="255"/>
      <c r="AT29" s="255"/>
      <c r="AU29" s="255"/>
      <c r="AV29" s="255"/>
      <c r="AW29" s="255"/>
      <c r="AX29" s="256"/>
      <c r="BI29" s="17"/>
      <c r="BJ29" s="17"/>
      <c r="BK29" s="126"/>
      <c r="BL29" s="17"/>
      <c r="BM29" s="17"/>
      <c r="BN29" s="17"/>
    </row>
    <row r="30" spans="1:66" ht="14" x14ac:dyDescent="0.25">
      <c r="A30" s="12" t="s">
        <v>57</v>
      </c>
      <c r="B30" s="12" t="s">
        <v>33</v>
      </c>
      <c r="C30" s="255"/>
      <c r="D30" s="256"/>
      <c r="E30" s="255"/>
      <c r="F30" s="255"/>
      <c r="G30" s="255"/>
      <c r="H30" s="255"/>
      <c r="I30" s="256"/>
      <c r="J30" s="255"/>
      <c r="K30" s="255"/>
      <c r="L30" s="255"/>
      <c r="M30" s="255"/>
      <c r="N30" s="255"/>
      <c r="O30" s="255"/>
      <c r="P30" s="255"/>
      <c r="Q30" s="255"/>
      <c r="R30" s="256"/>
      <c r="S30" s="255"/>
      <c r="T30" s="255"/>
      <c r="U30" s="255"/>
      <c r="V30" s="340"/>
      <c r="W30" s="255"/>
      <c r="X30" s="255"/>
      <c r="Y30" s="256" t="s">
        <v>130</v>
      </c>
      <c r="Z30" s="255"/>
      <c r="AA30" s="256" t="s">
        <v>132</v>
      </c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6" t="s">
        <v>51</v>
      </c>
      <c r="AP30" s="255"/>
      <c r="AQ30" s="255"/>
      <c r="AR30" s="255"/>
      <c r="AS30" s="255"/>
      <c r="AT30" s="255"/>
      <c r="AU30" s="255"/>
      <c r="AV30" s="255"/>
      <c r="AW30" s="255"/>
      <c r="AX30" s="256"/>
      <c r="BI30" s="17"/>
      <c r="BJ30" s="17"/>
      <c r="BK30" s="126"/>
      <c r="BL30" s="17"/>
      <c r="BM30" s="17"/>
      <c r="BN30" s="17"/>
    </row>
    <row r="31" spans="1:66" ht="14" x14ac:dyDescent="0.25">
      <c r="A31" s="12" t="s">
        <v>58</v>
      </c>
      <c r="B31" s="12" t="s">
        <v>31</v>
      </c>
      <c r="C31" s="255"/>
      <c r="D31" s="256" t="s">
        <v>51</v>
      </c>
      <c r="E31" s="255"/>
      <c r="F31" s="255"/>
      <c r="G31" s="255"/>
      <c r="H31" s="255"/>
      <c r="I31" s="256"/>
      <c r="J31" s="255"/>
      <c r="K31" s="255"/>
      <c r="L31" s="255"/>
      <c r="M31" s="255"/>
      <c r="N31" s="255"/>
      <c r="O31" s="255" t="s">
        <v>130</v>
      </c>
      <c r="P31" s="255"/>
      <c r="Q31" s="255"/>
      <c r="R31" s="256" t="s">
        <v>52</v>
      </c>
      <c r="S31" s="255"/>
      <c r="T31" s="255"/>
      <c r="U31" s="255"/>
      <c r="V31" s="340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 t="s">
        <v>132</v>
      </c>
      <c r="AH31" s="255"/>
      <c r="AI31" s="255"/>
      <c r="AJ31" s="255"/>
      <c r="AK31" s="255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5"/>
      <c r="AX31" s="256"/>
      <c r="BI31" s="17"/>
      <c r="BJ31" s="17"/>
      <c r="BK31" s="126"/>
      <c r="BL31" s="17"/>
      <c r="BM31" s="17"/>
      <c r="BN31" s="17"/>
    </row>
    <row r="32" spans="1:66" ht="14" x14ac:dyDescent="0.25">
      <c r="A32" s="12" t="s">
        <v>42</v>
      </c>
      <c r="B32" s="12" t="s">
        <v>146</v>
      </c>
      <c r="C32" s="255"/>
      <c r="D32" s="256"/>
      <c r="E32" s="255"/>
      <c r="F32" s="255"/>
      <c r="G32" s="255"/>
      <c r="H32" s="255"/>
      <c r="I32" s="256"/>
      <c r="J32" s="255"/>
      <c r="K32" s="255"/>
      <c r="L32" s="255"/>
      <c r="M32" s="255"/>
      <c r="N32" s="255"/>
      <c r="O32" s="255"/>
      <c r="P32" s="255"/>
      <c r="Q32" s="255"/>
      <c r="R32" s="256"/>
      <c r="S32" s="255"/>
      <c r="T32" s="255"/>
      <c r="U32" s="255"/>
      <c r="V32" s="340"/>
      <c r="W32" s="255"/>
      <c r="X32" s="255"/>
      <c r="Y32" s="256"/>
      <c r="Z32" s="256"/>
      <c r="AA32" s="255"/>
      <c r="AB32" s="255"/>
      <c r="AC32" s="255"/>
      <c r="AD32" s="255"/>
      <c r="AE32" s="255"/>
      <c r="AF32" s="255"/>
      <c r="AG32" s="255"/>
      <c r="AH32" s="255"/>
      <c r="AI32" s="256" t="s">
        <v>130</v>
      </c>
      <c r="AJ32" s="255"/>
      <c r="AK32" s="255"/>
      <c r="AL32" s="255"/>
      <c r="AM32" s="255"/>
      <c r="AN32" s="255"/>
      <c r="AO32" s="255"/>
      <c r="AP32" s="255" t="s">
        <v>51</v>
      </c>
      <c r="AQ32" s="255"/>
      <c r="AR32" s="255"/>
      <c r="AS32" s="255"/>
      <c r="AT32" s="255"/>
      <c r="AU32" s="255"/>
      <c r="AV32" s="255"/>
      <c r="AW32" s="255"/>
      <c r="AX32" s="256"/>
      <c r="BI32" s="17"/>
      <c r="BJ32" s="17"/>
      <c r="BK32" s="126"/>
      <c r="BL32" s="17"/>
      <c r="BM32" s="17"/>
      <c r="BN32" s="17"/>
    </row>
    <row r="33" spans="1:66" ht="14" x14ac:dyDescent="0.25">
      <c r="A33" s="12" t="s">
        <v>410</v>
      </c>
      <c r="B33" s="12" t="s">
        <v>410</v>
      </c>
      <c r="C33" s="255"/>
      <c r="D33" s="256"/>
      <c r="E33" s="255"/>
      <c r="F33" s="255"/>
      <c r="G33" s="255"/>
      <c r="H33" s="255"/>
      <c r="I33" s="256"/>
      <c r="J33" s="255"/>
      <c r="K33" s="255"/>
      <c r="L33" s="255"/>
      <c r="M33" s="255"/>
      <c r="N33" s="255"/>
      <c r="O33" s="255"/>
      <c r="P33" s="255"/>
      <c r="Q33" s="255"/>
      <c r="R33" s="256"/>
      <c r="S33" s="255"/>
      <c r="T33" s="255"/>
      <c r="U33" s="255"/>
      <c r="V33" s="340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5"/>
      <c r="AX33" s="253" t="s">
        <v>406</v>
      </c>
      <c r="BK33" s="126"/>
    </row>
    <row r="34" spans="1:66" ht="14" x14ac:dyDescent="0.25">
      <c r="A34" s="12" t="s">
        <v>165</v>
      </c>
      <c r="B34" s="12" t="s">
        <v>166</v>
      </c>
      <c r="C34" s="255" t="s">
        <v>130</v>
      </c>
      <c r="D34" s="256"/>
      <c r="E34" s="255"/>
      <c r="F34" s="255"/>
      <c r="G34" s="255"/>
      <c r="H34" s="255"/>
      <c r="I34" s="256"/>
      <c r="J34" s="255"/>
      <c r="K34" s="255"/>
      <c r="L34" s="255"/>
      <c r="M34" s="255"/>
      <c r="N34" s="255"/>
      <c r="O34" s="255"/>
      <c r="P34" s="255"/>
      <c r="Q34" s="255"/>
      <c r="R34" s="256"/>
      <c r="S34" s="255"/>
      <c r="T34" s="255"/>
      <c r="U34" s="255"/>
      <c r="V34" s="340"/>
      <c r="W34" s="255"/>
      <c r="X34" s="255"/>
      <c r="Y34" s="255"/>
      <c r="Z34" s="255" t="s">
        <v>51</v>
      </c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5"/>
      <c r="AX34" s="256"/>
      <c r="BI34" s="17"/>
      <c r="BJ34" s="17"/>
      <c r="BK34" s="126"/>
      <c r="BL34" s="17"/>
      <c r="BM34" s="17"/>
      <c r="BN34" s="17"/>
    </row>
    <row r="35" spans="1:66" ht="14" x14ac:dyDescent="0.25">
      <c r="A35" s="12" t="s">
        <v>282</v>
      </c>
      <c r="B35" s="12" t="s">
        <v>282</v>
      </c>
      <c r="C35" s="255"/>
      <c r="D35" s="256" t="s">
        <v>51</v>
      </c>
      <c r="E35" s="255"/>
      <c r="F35" s="255"/>
      <c r="G35" s="255"/>
      <c r="H35" s="255"/>
      <c r="I35" s="256"/>
      <c r="J35" s="255"/>
      <c r="K35" s="255"/>
      <c r="L35" s="255"/>
      <c r="M35" s="255"/>
      <c r="N35" s="255"/>
      <c r="O35" s="255"/>
      <c r="P35" s="255" t="s">
        <v>130</v>
      </c>
      <c r="Q35" s="255"/>
      <c r="R35" s="256"/>
      <c r="S35" s="255"/>
      <c r="T35" s="255"/>
      <c r="U35" s="255"/>
      <c r="V35" s="340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 t="s">
        <v>134</v>
      </c>
      <c r="AN35" s="255"/>
      <c r="AO35" s="255"/>
      <c r="AP35" s="255"/>
      <c r="AQ35" s="255"/>
      <c r="AR35" s="255"/>
      <c r="AS35" s="255"/>
      <c r="AT35" s="255"/>
      <c r="AU35" s="255"/>
      <c r="AV35" s="255" t="s">
        <v>52</v>
      </c>
      <c r="AW35" s="255"/>
      <c r="AX35" s="256"/>
      <c r="BI35" s="17"/>
      <c r="BJ35" s="17"/>
      <c r="BK35" s="126"/>
      <c r="BL35" s="17"/>
      <c r="BM35" s="17"/>
      <c r="BN35" s="17"/>
    </row>
    <row r="36" spans="1:66" s="201" customFormat="1" ht="14" x14ac:dyDescent="0.25">
      <c r="A36" s="12" t="s">
        <v>697</v>
      </c>
      <c r="B36" s="12" t="s">
        <v>696</v>
      </c>
      <c r="C36" s="255"/>
      <c r="D36" s="256"/>
      <c r="E36" s="255"/>
      <c r="F36" s="255"/>
      <c r="G36" s="255"/>
      <c r="H36" s="255"/>
      <c r="I36" s="256"/>
      <c r="J36" s="255"/>
      <c r="K36" s="255"/>
      <c r="L36" s="255"/>
      <c r="M36" s="256" t="s">
        <v>130</v>
      </c>
      <c r="N36" s="255"/>
      <c r="O36" s="255"/>
      <c r="P36" s="255"/>
      <c r="Q36" s="255"/>
      <c r="R36" s="256"/>
      <c r="S36" s="256" t="s">
        <v>130</v>
      </c>
      <c r="T36" s="256" t="s">
        <v>132</v>
      </c>
      <c r="U36" s="255"/>
      <c r="V36" s="340"/>
      <c r="W36" s="255"/>
      <c r="X36" s="255"/>
      <c r="Y36" s="255"/>
      <c r="Z36" s="255"/>
      <c r="AA36" s="255"/>
      <c r="AB36" s="255"/>
      <c r="AC36" s="255"/>
      <c r="AD36" s="255"/>
      <c r="AE36" s="255"/>
      <c r="AF36" s="256" t="s">
        <v>699</v>
      </c>
      <c r="AG36" s="255"/>
      <c r="AH36" s="255"/>
      <c r="AI36" s="255"/>
      <c r="AJ36" s="255"/>
      <c r="AK36" s="255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5"/>
      <c r="AX36" s="256"/>
      <c r="BI36" s="17"/>
      <c r="BJ36" s="17"/>
      <c r="BK36" s="126"/>
      <c r="BL36" s="17"/>
      <c r="BM36" s="17"/>
      <c r="BN36" s="17"/>
    </row>
    <row r="37" spans="1:66" ht="14" x14ac:dyDescent="0.25">
      <c r="A37" s="12" t="s">
        <v>147</v>
      </c>
      <c r="B37" s="12" t="s">
        <v>29</v>
      </c>
      <c r="C37" s="255"/>
      <c r="D37" s="256"/>
      <c r="E37" s="255"/>
      <c r="F37" s="255"/>
      <c r="G37" s="255"/>
      <c r="H37" s="255"/>
      <c r="I37" s="256"/>
      <c r="J37" s="255"/>
      <c r="K37" s="255"/>
      <c r="L37" s="255"/>
      <c r="M37" s="255"/>
      <c r="N37" s="255"/>
      <c r="O37" s="255"/>
      <c r="P37" s="255"/>
      <c r="Q37" s="255"/>
      <c r="R37" s="256"/>
      <c r="S37" s="255"/>
      <c r="T37" s="255"/>
      <c r="U37" s="255"/>
      <c r="V37" s="341" t="s">
        <v>51</v>
      </c>
      <c r="W37" s="255"/>
      <c r="X37" s="255"/>
      <c r="Y37" s="255"/>
      <c r="Z37" s="255"/>
      <c r="AA37" s="255"/>
      <c r="AB37" s="255"/>
      <c r="AC37" s="256" t="s">
        <v>132</v>
      </c>
      <c r="AD37" s="255"/>
      <c r="AE37" s="255"/>
      <c r="AF37" s="255"/>
      <c r="AG37" s="256" t="s">
        <v>130</v>
      </c>
      <c r="AH37" s="255"/>
      <c r="AI37" s="255"/>
      <c r="AJ37" s="255"/>
      <c r="AK37" s="255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 t="s">
        <v>242</v>
      </c>
      <c r="AX37" s="256"/>
      <c r="BI37" s="17"/>
      <c r="BJ37" s="17"/>
      <c r="BK37" s="126"/>
      <c r="BL37" s="17"/>
      <c r="BM37" s="17"/>
      <c r="BN37" s="17"/>
    </row>
    <row r="38" spans="1:66" ht="14" x14ac:dyDescent="0.25">
      <c r="A38" s="12" t="s">
        <v>147</v>
      </c>
      <c r="B38" s="12" t="s">
        <v>381</v>
      </c>
      <c r="C38" s="255"/>
      <c r="D38" s="256"/>
      <c r="E38" s="255"/>
      <c r="F38" s="255"/>
      <c r="G38" s="255"/>
      <c r="H38" s="255"/>
      <c r="I38" s="256"/>
      <c r="J38" s="255"/>
      <c r="K38" s="255"/>
      <c r="L38" s="255"/>
      <c r="M38" s="255"/>
      <c r="N38" s="255"/>
      <c r="O38" s="255"/>
      <c r="P38" s="255"/>
      <c r="Q38" s="255"/>
      <c r="R38" s="256"/>
      <c r="S38" s="255"/>
      <c r="T38" s="255"/>
      <c r="U38" s="255"/>
      <c r="V38" s="340"/>
      <c r="W38" s="255" t="s">
        <v>51</v>
      </c>
      <c r="X38" s="255"/>
      <c r="Y38" s="256" t="s">
        <v>130</v>
      </c>
      <c r="Z38" s="255"/>
      <c r="AA38" s="256" t="s">
        <v>132</v>
      </c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5"/>
      <c r="AV38" s="255"/>
      <c r="AW38" s="255"/>
      <c r="AX38" s="256"/>
      <c r="BI38" s="17"/>
      <c r="BJ38" s="17"/>
      <c r="BK38" s="126"/>
      <c r="BL38" s="17"/>
      <c r="BM38" s="17"/>
      <c r="BN38" s="17"/>
    </row>
    <row r="39" spans="1:66" ht="14" x14ac:dyDescent="0.25">
      <c r="A39" s="12" t="s">
        <v>147</v>
      </c>
      <c r="B39" s="12" t="s">
        <v>84</v>
      </c>
      <c r="C39" s="255"/>
      <c r="D39" s="256"/>
      <c r="E39" s="255"/>
      <c r="F39" s="255"/>
      <c r="G39" s="255"/>
      <c r="H39" s="255"/>
      <c r="I39" s="256"/>
      <c r="J39" s="255"/>
      <c r="K39" s="255"/>
      <c r="L39" s="255"/>
      <c r="M39" s="255"/>
      <c r="N39" s="255"/>
      <c r="O39" s="255"/>
      <c r="P39" s="255"/>
      <c r="Q39" s="255"/>
      <c r="R39" s="256"/>
      <c r="S39" s="255"/>
      <c r="T39" s="255"/>
      <c r="U39" s="255"/>
      <c r="V39" s="340"/>
      <c r="W39" s="255" t="s">
        <v>51</v>
      </c>
      <c r="X39" s="255"/>
      <c r="Y39" s="256" t="s">
        <v>130</v>
      </c>
      <c r="Z39" s="255"/>
      <c r="AA39" s="256" t="s">
        <v>132</v>
      </c>
      <c r="AB39" s="255"/>
      <c r="AC39" s="255"/>
      <c r="AD39" s="255"/>
      <c r="AE39" s="255"/>
      <c r="AF39" s="255"/>
      <c r="AG39" s="255"/>
      <c r="AH39" s="255"/>
      <c r="AI39" s="255"/>
      <c r="AJ39" s="255"/>
      <c r="AK39" s="255"/>
      <c r="AL39" s="255"/>
      <c r="AM39" s="255"/>
      <c r="AN39" s="255"/>
      <c r="AO39" s="255"/>
      <c r="AP39" s="255"/>
      <c r="AQ39" s="255"/>
      <c r="AR39" s="255"/>
      <c r="AS39" s="255"/>
      <c r="AT39" s="255"/>
      <c r="AU39" s="255"/>
      <c r="AV39" s="255"/>
      <c r="AW39" s="255"/>
      <c r="AX39" s="256"/>
      <c r="BI39" s="17"/>
      <c r="BJ39" s="17"/>
      <c r="BK39" s="126"/>
      <c r="BL39" s="17"/>
      <c r="BM39" s="17"/>
      <c r="BN39" s="17"/>
    </row>
    <row r="40" spans="1:66" ht="14" x14ac:dyDescent="0.25">
      <c r="A40" s="12" t="s">
        <v>147</v>
      </c>
      <c r="B40" s="12" t="s">
        <v>169</v>
      </c>
      <c r="C40" s="255"/>
      <c r="D40" s="256"/>
      <c r="E40" s="255"/>
      <c r="F40" s="255"/>
      <c r="G40" s="255"/>
      <c r="H40" s="255"/>
      <c r="I40" s="256"/>
      <c r="J40" s="255"/>
      <c r="K40" s="255"/>
      <c r="L40" s="255"/>
      <c r="M40" s="255"/>
      <c r="N40" s="255"/>
      <c r="O40" s="255"/>
      <c r="P40" s="255"/>
      <c r="Q40" s="255"/>
      <c r="R40" s="256"/>
      <c r="S40" s="255"/>
      <c r="T40" s="255"/>
      <c r="U40" s="255"/>
      <c r="V40" s="340"/>
      <c r="W40" s="255" t="s">
        <v>51</v>
      </c>
      <c r="X40" s="255"/>
      <c r="Y40" s="256" t="s">
        <v>130</v>
      </c>
      <c r="Z40" s="255"/>
      <c r="AA40" s="256" t="s">
        <v>132</v>
      </c>
      <c r="AB40" s="255"/>
      <c r="AC40" s="255"/>
      <c r="AD40" s="255"/>
      <c r="AE40" s="255"/>
      <c r="AF40" s="255"/>
      <c r="AG40" s="255"/>
      <c r="AH40" s="255"/>
      <c r="AI40" s="255"/>
      <c r="AJ40" s="255"/>
      <c r="AK40" s="255"/>
      <c r="AL40" s="255"/>
      <c r="AM40" s="255"/>
      <c r="AN40" s="255"/>
      <c r="AO40" s="255"/>
      <c r="AP40" s="255"/>
      <c r="AQ40" s="255"/>
      <c r="AR40" s="255"/>
      <c r="AS40" s="255"/>
      <c r="AT40" s="255"/>
      <c r="AU40" s="255"/>
      <c r="AV40" s="255"/>
      <c r="AW40" s="256"/>
      <c r="AX40" s="256"/>
      <c r="BI40" s="17"/>
      <c r="BJ40" s="17"/>
      <c r="BK40" s="126"/>
      <c r="BL40" s="17"/>
      <c r="BM40" s="17"/>
      <c r="BN40" s="17"/>
    </row>
    <row r="41" spans="1:66" ht="14" x14ac:dyDescent="0.25">
      <c r="A41" s="12" t="s">
        <v>60</v>
      </c>
      <c r="B41" s="12" t="s">
        <v>59</v>
      </c>
      <c r="C41" s="255"/>
      <c r="D41" s="256"/>
      <c r="E41" s="255"/>
      <c r="F41" s="255"/>
      <c r="G41" s="255"/>
      <c r="H41" s="255"/>
      <c r="I41" s="256"/>
      <c r="J41" s="255"/>
      <c r="K41" s="255"/>
      <c r="L41" s="255"/>
      <c r="M41" s="255"/>
      <c r="N41" s="255" t="s">
        <v>52</v>
      </c>
      <c r="O41" s="255"/>
      <c r="P41" s="255" t="s">
        <v>132</v>
      </c>
      <c r="Q41" s="255" t="s">
        <v>130</v>
      </c>
      <c r="R41" s="256"/>
      <c r="S41" s="255"/>
      <c r="T41" s="255"/>
      <c r="U41" s="255"/>
      <c r="V41" s="340"/>
      <c r="W41" s="255"/>
      <c r="X41" s="255"/>
      <c r="Y41" s="255"/>
      <c r="Z41" s="255" t="s">
        <v>51</v>
      </c>
      <c r="AA41" s="255"/>
      <c r="AB41" s="255"/>
      <c r="AC41" s="255"/>
      <c r="AD41" s="255"/>
      <c r="AE41" s="255"/>
      <c r="AF41" s="255"/>
      <c r="AG41" s="255"/>
      <c r="AH41" s="255"/>
      <c r="AI41" s="255"/>
      <c r="AJ41" s="255"/>
      <c r="AK41" s="255"/>
      <c r="AL41" s="255"/>
      <c r="AM41" s="255"/>
      <c r="AN41" s="255"/>
      <c r="AO41" s="255"/>
      <c r="AP41" s="255"/>
      <c r="AQ41" s="255"/>
      <c r="AR41" s="255"/>
      <c r="AS41" s="255" t="s">
        <v>132</v>
      </c>
      <c r="AT41" s="255"/>
      <c r="AU41" s="255"/>
      <c r="AV41" s="255"/>
      <c r="AW41" s="255"/>
      <c r="AX41" s="256"/>
      <c r="BK41" s="126"/>
    </row>
    <row r="42" spans="1:66" ht="14" x14ac:dyDescent="0.25">
      <c r="A42" s="12" t="s">
        <v>54</v>
      </c>
      <c r="B42" s="12" t="s">
        <v>148</v>
      </c>
      <c r="C42" s="255"/>
      <c r="D42" s="256"/>
      <c r="E42" s="255"/>
      <c r="F42" s="255"/>
      <c r="G42" s="255"/>
      <c r="H42" s="255"/>
      <c r="I42" s="256"/>
      <c r="J42" s="255"/>
      <c r="K42" s="255"/>
      <c r="L42" s="255"/>
      <c r="M42" s="255"/>
      <c r="N42" s="255"/>
      <c r="O42" s="255"/>
      <c r="P42" s="255"/>
      <c r="Q42" s="255"/>
      <c r="R42" s="256"/>
      <c r="S42" s="255"/>
      <c r="T42" s="255"/>
      <c r="U42" s="255"/>
      <c r="V42" s="340"/>
      <c r="W42" s="256" t="s">
        <v>51</v>
      </c>
      <c r="X42" s="255"/>
      <c r="Y42" s="255"/>
      <c r="Z42" s="255"/>
      <c r="AA42" s="255"/>
      <c r="AB42" s="255"/>
      <c r="AC42" s="255"/>
      <c r="AD42" s="255"/>
      <c r="AE42" s="255"/>
      <c r="AF42" s="255"/>
      <c r="AG42" s="256" t="s">
        <v>130</v>
      </c>
      <c r="AH42" s="255"/>
      <c r="AI42" s="255"/>
      <c r="AJ42" s="255"/>
      <c r="AK42" s="255"/>
      <c r="AL42" s="255"/>
      <c r="AM42" s="255"/>
      <c r="AN42" s="255"/>
      <c r="AO42" s="255"/>
      <c r="AP42" s="255"/>
      <c r="AQ42" s="255"/>
      <c r="AR42" s="255"/>
      <c r="AS42" s="255"/>
      <c r="AT42" s="255"/>
      <c r="AU42" s="255"/>
      <c r="AV42" s="255"/>
      <c r="AW42" s="256" t="s">
        <v>132</v>
      </c>
      <c r="AX42" s="253" t="s">
        <v>406</v>
      </c>
      <c r="BK42" s="126"/>
    </row>
    <row r="43" spans="1:66" ht="14" x14ac:dyDescent="0.25">
      <c r="A43" s="12" t="s">
        <v>264</v>
      </c>
      <c r="B43" s="12" t="s">
        <v>261</v>
      </c>
      <c r="C43" s="255"/>
      <c r="D43" s="256" t="s">
        <v>51</v>
      </c>
      <c r="E43" s="255"/>
      <c r="F43" s="255" t="s">
        <v>130</v>
      </c>
      <c r="G43" s="255"/>
      <c r="H43" s="255"/>
      <c r="I43" s="256"/>
      <c r="J43" s="255" t="s">
        <v>52</v>
      </c>
      <c r="K43" s="255"/>
      <c r="L43" s="255"/>
      <c r="M43" s="255"/>
      <c r="N43" s="255"/>
      <c r="O43" s="255"/>
      <c r="P43" s="255" t="s">
        <v>130</v>
      </c>
      <c r="Q43" s="255"/>
      <c r="R43" s="256"/>
      <c r="S43" s="255" t="s">
        <v>130</v>
      </c>
      <c r="T43" s="255" t="s">
        <v>130</v>
      </c>
      <c r="U43" s="255"/>
      <c r="V43" s="340"/>
      <c r="W43" s="255"/>
      <c r="X43" s="255"/>
      <c r="Y43" s="255"/>
      <c r="Z43" s="255"/>
      <c r="AA43" s="255"/>
      <c r="AB43" s="255" t="s">
        <v>134</v>
      </c>
      <c r="AC43" s="255"/>
      <c r="AD43" s="255" t="s">
        <v>130</v>
      </c>
      <c r="AE43" s="255"/>
      <c r="AF43" s="255"/>
      <c r="AG43" s="255"/>
      <c r="AH43" s="255"/>
      <c r="AI43" s="255"/>
      <c r="AJ43" s="255"/>
      <c r="AK43" s="255"/>
      <c r="AL43" s="255"/>
      <c r="AM43" s="255"/>
      <c r="AN43" s="255"/>
      <c r="AO43" s="255"/>
      <c r="AP43" s="255"/>
      <c r="AQ43" s="255"/>
      <c r="AR43" s="255"/>
      <c r="AS43" s="255"/>
      <c r="AT43" s="255"/>
      <c r="AU43" s="255"/>
      <c r="AV43" s="255"/>
      <c r="AW43" s="255"/>
      <c r="AX43" s="256"/>
      <c r="BK43" s="126"/>
    </row>
    <row r="44" spans="1:66" ht="14" x14ac:dyDescent="0.25">
      <c r="A44" s="12" t="s">
        <v>149</v>
      </c>
      <c r="B44" s="12" t="s">
        <v>44</v>
      </c>
      <c r="C44" s="255"/>
      <c r="D44" s="256" t="s">
        <v>51</v>
      </c>
      <c r="E44" s="255"/>
      <c r="F44" s="255"/>
      <c r="G44" s="255"/>
      <c r="H44" s="255"/>
      <c r="I44" s="256"/>
      <c r="J44" s="255"/>
      <c r="K44" s="255"/>
      <c r="L44" s="255"/>
      <c r="M44" s="255"/>
      <c r="N44" s="255"/>
      <c r="O44" s="255"/>
      <c r="P44" s="255" t="s">
        <v>130</v>
      </c>
      <c r="Q44" s="255" t="s">
        <v>130</v>
      </c>
      <c r="R44" s="256"/>
      <c r="S44" s="255"/>
      <c r="T44" s="255"/>
      <c r="U44" s="255"/>
      <c r="V44" s="340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 t="s">
        <v>130</v>
      </c>
      <c r="AH44" s="255"/>
      <c r="AI44" s="255" t="s">
        <v>52</v>
      </c>
      <c r="AJ44" s="255"/>
      <c r="AK44" s="255"/>
      <c r="AL44" s="255"/>
      <c r="AM44" s="255"/>
      <c r="AN44" s="255"/>
      <c r="AO44" s="255"/>
      <c r="AP44" s="255"/>
      <c r="AQ44" s="255"/>
      <c r="AR44" s="255"/>
      <c r="AS44" s="255"/>
      <c r="AT44" s="255"/>
      <c r="AU44" s="255"/>
      <c r="AV44" s="255"/>
      <c r="AW44" s="255"/>
      <c r="AX44" s="256"/>
      <c r="BK44" s="126"/>
    </row>
    <row r="45" spans="1:66" ht="14" x14ac:dyDescent="0.25">
      <c r="A45" s="12" t="s">
        <v>45</v>
      </c>
      <c r="B45" s="12" t="s">
        <v>150</v>
      </c>
      <c r="C45" s="255"/>
      <c r="D45" s="256"/>
      <c r="E45" s="255"/>
      <c r="F45" s="255" t="s">
        <v>132</v>
      </c>
      <c r="G45" s="255"/>
      <c r="H45" s="255"/>
      <c r="I45" s="256"/>
      <c r="J45" s="255"/>
      <c r="K45" s="255"/>
      <c r="L45" s="255"/>
      <c r="M45" s="255"/>
      <c r="N45" s="255"/>
      <c r="O45" s="255"/>
      <c r="P45" s="255"/>
      <c r="Q45" s="255"/>
      <c r="R45" s="256"/>
      <c r="S45" s="255"/>
      <c r="T45" s="255"/>
      <c r="U45" s="255"/>
      <c r="V45" s="340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5"/>
      <c r="AH45" s="255"/>
      <c r="AI45" s="255" t="s">
        <v>130</v>
      </c>
      <c r="AJ45" s="255"/>
      <c r="AK45" s="255"/>
      <c r="AL45" s="255"/>
      <c r="AM45" s="255"/>
      <c r="AN45" s="255"/>
      <c r="AO45" s="255"/>
      <c r="AP45" s="255" t="s">
        <v>51</v>
      </c>
      <c r="AQ45" s="255"/>
      <c r="AR45" s="255"/>
      <c r="AS45" s="255"/>
      <c r="AT45" s="255"/>
      <c r="AU45" s="255"/>
      <c r="AV45" s="255"/>
      <c r="AW45" s="255"/>
      <c r="AX45" s="256"/>
      <c r="BK45" s="126"/>
    </row>
    <row r="46" spans="1:66" ht="14" x14ac:dyDescent="0.25">
      <c r="A46" s="173" t="s">
        <v>46</v>
      </c>
      <c r="B46" s="173" t="s">
        <v>61</v>
      </c>
      <c r="C46" s="255"/>
      <c r="D46" s="256" t="s">
        <v>51</v>
      </c>
      <c r="E46" s="255"/>
      <c r="F46" s="255"/>
      <c r="G46" s="255"/>
      <c r="H46" s="255"/>
      <c r="I46" s="256"/>
      <c r="J46" s="255" t="s">
        <v>52</v>
      </c>
      <c r="K46" s="255"/>
      <c r="L46" s="255"/>
      <c r="M46" s="255"/>
      <c r="N46" s="255"/>
      <c r="O46" s="255"/>
      <c r="P46" s="255"/>
      <c r="Q46" s="255"/>
      <c r="R46" s="256"/>
      <c r="S46" s="255" t="s">
        <v>52</v>
      </c>
      <c r="T46" s="255"/>
      <c r="U46" s="255"/>
      <c r="V46" s="340"/>
      <c r="W46" s="255"/>
      <c r="X46" s="255"/>
      <c r="Y46" s="255" t="s">
        <v>132</v>
      </c>
      <c r="Z46" s="255"/>
      <c r="AA46" s="255"/>
      <c r="AB46" s="255" t="s">
        <v>134</v>
      </c>
      <c r="AC46" s="255"/>
      <c r="AD46" s="255" t="s">
        <v>132</v>
      </c>
      <c r="AE46" s="255"/>
      <c r="AF46" s="255"/>
      <c r="AG46" s="255"/>
      <c r="AH46" s="255"/>
      <c r="AI46" s="255"/>
      <c r="AJ46" s="255"/>
      <c r="AK46" s="255"/>
      <c r="AL46" s="255"/>
      <c r="AM46" s="255"/>
      <c r="AN46" s="255"/>
      <c r="AO46" s="255"/>
      <c r="AP46" s="255"/>
      <c r="AQ46" s="255"/>
      <c r="AR46" s="255"/>
      <c r="AS46" s="255"/>
      <c r="AT46" s="255"/>
      <c r="AU46" s="255"/>
      <c r="AV46" s="255"/>
      <c r="AW46" s="255"/>
      <c r="AX46" s="256"/>
    </row>
    <row r="47" spans="1:66" ht="14" x14ac:dyDescent="0.25">
      <c r="A47" s="12" t="s">
        <v>47</v>
      </c>
      <c r="B47" s="12" t="s">
        <v>67</v>
      </c>
      <c r="C47" s="255"/>
      <c r="D47" s="256"/>
      <c r="E47" s="255"/>
      <c r="F47" s="255"/>
      <c r="G47" s="255"/>
      <c r="H47" s="255"/>
      <c r="I47" s="256"/>
      <c r="J47" s="255"/>
      <c r="K47" s="255"/>
      <c r="L47" s="255"/>
      <c r="M47" s="255"/>
      <c r="N47" s="256" t="s">
        <v>290</v>
      </c>
      <c r="O47" s="255"/>
      <c r="P47" s="255"/>
      <c r="Q47" s="255"/>
      <c r="R47" s="256"/>
      <c r="S47" s="255"/>
      <c r="T47" s="255"/>
      <c r="U47" s="255"/>
      <c r="V47" s="340"/>
      <c r="W47" s="255"/>
      <c r="X47" s="255"/>
      <c r="Y47" s="255"/>
      <c r="Z47" s="255"/>
      <c r="AA47" s="255"/>
      <c r="AB47" s="255"/>
      <c r="AC47" s="255" t="s">
        <v>132</v>
      </c>
      <c r="AD47" s="255"/>
      <c r="AE47" s="255"/>
      <c r="AF47" s="255"/>
      <c r="AG47" s="256" t="s">
        <v>130</v>
      </c>
      <c r="AH47" s="255"/>
      <c r="AI47" s="256"/>
      <c r="AJ47" s="255"/>
      <c r="AK47" s="255"/>
      <c r="AL47" s="255"/>
      <c r="AM47" s="255"/>
      <c r="AN47" s="256"/>
      <c r="AO47" s="256" t="s">
        <v>51</v>
      </c>
      <c r="AP47" s="256"/>
      <c r="AQ47" s="255"/>
      <c r="AR47" s="255"/>
      <c r="AS47" s="255"/>
      <c r="AT47" s="255"/>
      <c r="AU47" s="255"/>
      <c r="AV47" s="255"/>
      <c r="AW47" s="255" t="s">
        <v>242</v>
      </c>
      <c r="AX47" s="256"/>
      <c r="BK47" s="126"/>
    </row>
    <row r="48" spans="1:66" ht="14" x14ac:dyDescent="0.25">
      <c r="A48" s="12"/>
      <c r="B48" s="12"/>
      <c r="C48" s="255"/>
      <c r="D48" s="256"/>
      <c r="E48" s="255"/>
      <c r="F48" s="255"/>
      <c r="G48" s="255"/>
      <c r="H48" s="255"/>
      <c r="I48" s="256"/>
      <c r="J48" s="255"/>
      <c r="K48" s="255"/>
      <c r="L48" s="255"/>
      <c r="M48" s="255"/>
      <c r="N48" s="255"/>
      <c r="O48" s="255"/>
      <c r="P48" s="255"/>
      <c r="Q48" s="255"/>
      <c r="R48" s="256"/>
      <c r="S48" s="255"/>
      <c r="T48" s="255"/>
      <c r="U48" s="255"/>
      <c r="V48" s="340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5"/>
      <c r="AI48" s="255"/>
      <c r="AJ48" s="255"/>
      <c r="AK48" s="255"/>
      <c r="AL48" s="255"/>
      <c r="AM48" s="255"/>
      <c r="AN48" s="255"/>
      <c r="AO48" s="255"/>
      <c r="AP48" s="255"/>
      <c r="AQ48" s="255"/>
      <c r="AR48" s="255"/>
      <c r="AS48" s="255"/>
      <c r="AT48" s="255"/>
      <c r="AU48" s="255"/>
      <c r="AV48" s="255"/>
      <c r="AW48" s="255"/>
      <c r="AX48" s="255"/>
      <c r="BK48" s="126"/>
    </row>
    <row r="49" spans="1:66" ht="14" x14ac:dyDescent="0.25">
      <c r="A49" s="12"/>
      <c r="B49" s="12"/>
      <c r="C49" s="255"/>
      <c r="D49" s="256"/>
      <c r="E49" s="255"/>
      <c r="F49" s="255"/>
      <c r="G49" s="255"/>
      <c r="H49" s="255"/>
      <c r="I49" s="256"/>
      <c r="J49" s="255"/>
      <c r="K49" s="255"/>
      <c r="L49" s="255"/>
      <c r="M49" s="255"/>
      <c r="N49" s="255"/>
      <c r="O49" s="255"/>
      <c r="P49" s="255"/>
      <c r="Q49" s="255"/>
      <c r="R49" s="256"/>
      <c r="S49" s="255"/>
      <c r="T49" s="255"/>
      <c r="U49" s="255"/>
      <c r="V49" s="340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5"/>
      <c r="AH49" s="255"/>
      <c r="AI49" s="255"/>
      <c r="AJ49" s="255"/>
      <c r="AK49" s="255"/>
      <c r="AL49" s="255"/>
      <c r="AM49" s="255"/>
      <c r="AN49" s="255"/>
      <c r="AO49" s="255"/>
      <c r="AP49" s="255"/>
      <c r="AQ49" s="255"/>
      <c r="AR49" s="255"/>
      <c r="AS49" s="255"/>
      <c r="AT49" s="255"/>
      <c r="AU49" s="255"/>
      <c r="AV49" s="255"/>
      <c r="AW49" s="255"/>
      <c r="AX49" s="255"/>
      <c r="BK49" s="126"/>
    </row>
    <row r="50" spans="1:66" ht="14" x14ac:dyDescent="0.25">
      <c r="A50" s="12"/>
      <c r="B50" s="12"/>
      <c r="C50" s="255"/>
      <c r="D50" s="256"/>
      <c r="E50" s="255"/>
      <c r="F50" s="255"/>
      <c r="G50" s="255"/>
      <c r="H50" s="255"/>
      <c r="I50" s="256"/>
      <c r="J50" s="255"/>
      <c r="K50" s="255"/>
      <c r="L50" s="255"/>
      <c r="M50" s="255"/>
      <c r="N50" s="255"/>
      <c r="O50" s="255"/>
      <c r="P50" s="255"/>
      <c r="Q50" s="255"/>
      <c r="R50" s="256"/>
      <c r="S50" s="255"/>
      <c r="T50" s="255"/>
      <c r="U50" s="255"/>
      <c r="V50" s="340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  <c r="AL50" s="255"/>
      <c r="AM50" s="255"/>
      <c r="AN50" s="255"/>
      <c r="AO50" s="255"/>
      <c r="AP50" s="255"/>
      <c r="AQ50" s="255"/>
      <c r="AR50" s="255"/>
      <c r="AS50" s="255"/>
      <c r="AT50" s="255"/>
      <c r="AU50" s="255"/>
      <c r="AV50" s="255"/>
      <c r="AW50" s="255"/>
      <c r="AX50" s="255"/>
      <c r="BK50" s="126"/>
    </row>
    <row r="51" spans="1:66" ht="14" x14ac:dyDescent="0.25">
      <c r="A51" s="148" t="s">
        <v>188</v>
      </c>
      <c r="B51" s="148" t="s">
        <v>43</v>
      </c>
      <c r="C51" s="257"/>
      <c r="D51" s="258"/>
      <c r="E51" s="257"/>
      <c r="F51" s="257"/>
      <c r="G51" s="257" t="s">
        <v>52</v>
      </c>
      <c r="H51" s="257"/>
      <c r="I51" s="258"/>
      <c r="J51" s="257"/>
      <c r="K51" s="257"/>
      <c r="L51" s="257"/>
      <c r="M51" s="257"/>
      <c r="N51" s="257"/>
      <c r="O51" s="257"/>
      <c r="P51" s="257" t="s">
        <v>132</v>
      </c>
      <c r="Q51" s="257"/>
      <c r="R51" s="258"/>
      <c r="S51" s="257" t="s">
        <v>132</v>
      </c>
      <c r="T51" s="257"/>
      <c r="U51" s="257" t="s">
        <v>134</v>
      </c>
      <c r="V51" s="340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BI51" s="17"/>
      <c r="BJ51" s="17"/>
      <c r="BK51" s="126"/>
      <c r="BL51" s="17"/>
      <c r="BM51" s="17"/>
      <c r="BN51" s="17"/>
    </row>
    <row r="52" spans="1:66" ht="14" x14ac:dyDescent="0.25">
      <c r="A52" s="148" t="s">
        <v>219</v>
      </c>
      <c r="B52" s="148" t="s">
        <v>219</v>
      </c>
      <c r="C52" s="257"/>
      <c r="D52" s="258"/>
      <c r="E52" s="257"/>
      <c r="F52" s="257"/>
      <c r="G52" s="257"/>
      <c r="H52" s="257"/>
      <c r="I52" s="258"/>
      <c r="J52" s="257"/>
      <c r="K52" s="257"/>
      <c r="L52" s="257"/>
      <c r="M52" s="257"/>
      <c r="N52" s="257"/>
      <c r="O52" s="257"/>
      <c r="P52" s="257" t="s">
        <v>130</v>
      </c>
      <c r="Q52" s="257"/>
      <c r="R52" s="258"/>
      <c r="S52" s="257"/>
      <c r="T52" s="257" t="s">
        <v>132</v>
      </c>
      <c r="U52" s="257"/>
      <c r="V52" s="340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BI52" s="17"/>
      <c r="BJ52" s="17"/>
      <c r="BK52" s="126"/>
      <c r="BL52" s="17"/>
      <c r="BM52" s="17"/>
      <c r="BN52" s="17"/>
    </row>
    <row r="53" spans="1:66" ht="14" x14ac:dyDescent="0.25">
      <c r="A53" s="148" t="s">
        <v>210</v>
      </c>
      <c r="B53" s="148" t="s">
        <v>203</v>
      </c>
      <c r="C53" s="257"/>
      <c r="D53" s="258"/>
      <c r="E53" s="257"/>
      <c r="F53" s="257"/>
      <c r="G53" s="257"/>
      <c r="H53" s="257"/>
      <c r="I53" s="258"/>
      <c r="J53" s="257"/>
      <c r="K53" s="257"/>
      <c r="L53" s="257" t="s">
        <v>130</v>
      </c>
      <c r="M53" s="257"/>
      <c r="N53" s="257"/>
      <c r="O53" s="257"/>
      <c r="P53" s="257"/>
      <c r="Q53" s="257"/>
      <c r="R53" s="258"/>
      <c r="S53" s="257"/>
      <c r="T53" s="257"/>
      <c r="U53" s="257"/>
      <c r="V53" s="340"/>
      <c r="W53" s="257"/>
      <c r="X53" s="257"/>
      <c r="Y53" s="257"/>
      <c r="Z53" s="257" t="s">
        <v>51</v>
      </c>
      <c r="AA53" s="257"/>
      <c r="AB53" s="257"/>
      <c r="AC53" s="257"/>
      <c r="AD53" s="257"/>
      <c r="AE53" s="257"/>
      <c r="AF53" s="257"/>
      <c r="AG53" s="257"/>
      <c r="AH53" s="257"/>
      <c r="AI53" s="257"/>
      <c r="AJ53" s="257" t="s">
        <v>130</v>
      </c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BI53" s="17"/>
      <c r="BJ53" s="17"/>
      <c r="BK53" s="126"/>
      <c r="BL53" s="17"/>
      <c r="BM53" s="17"/>
      <c r="BN53" s="17"/>
    </row>
    <row r="54" spans="1:66" ht="14" x14ac:dyDescent="0.25">
      <c r="A54" s="148" t="s">
        <v>32</v>
      </c>
      <c r="B54" s="148" t="s">
        <v>32</v>
      </c>
      <c r="C54" s="257"/>
      <c r="D54" s="258"/>
      <c r="E54" s="257" t="s">
        <v>132</v>
      </c>
      <c r="F54" s="257"/>
      <c r="G54" s="257"/>
      <c r="H54" s="257" t="s">
        <v>130</v>
      </c>
      <c r="I54" s="258"/>
      <c r="J54" s="257"/>
      <c r="K54" s="257" t="s">
        <v>242</v>
      </c>
      <c r="L54" s="257"/>
      <c r="M54" s="257" t="s">
        <v>132</v>
      </c>
      <c r="N54" s="257"/>
      <c r="O54" s="257"/>
      <c r="P54" s="257"/>
      <c r="Q54" s="257"/>
      <c r="R54" s="258"/>
      <c r="S54" s="258" t="s">
        <v>170</v>
      </c>
      <c r="T54" s="257"/>
      <c r="U54" s="257"/>
      <c r="V54" s="340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BI54" s="17"/>
      <c r="BJ54" s="17"/>
      <c r="BK54" s="126"/>
      <c r="BL54" s="17"/>
      <c r="BM54" s="17"/>
      <c r="BN54" s="17"/>
    </row>
    <row r="55" spans="1:66" ht="14" x14ac:dyDescent="0.25">
      <c r="A55" s="148" t="s">
        <v>131</v>
      </c>
      <c r="B55" s="148" t="s">
        <v>62</v>
      </c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342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59" t="s">
        <v>130</v>
      </c>
      <c r="AJ55" s="259"/>
      <c r="AK55" s="259"/>
      <c r="AL55" s="259"/>
      <c r="AM55" s="259"/>
      <c r="AN55" s="259"/>
      <c r="AO55" s="258" t="s">
        <v>51</v>
      </c>
      <c r="AP55" s="259"/>
      <c r="AQ55" s="259"/>
      <c r="AR55" s="259"/>
      <c r="AS55" s="259"/>
      <c r="AT55" s="259"/>
      <c r="AU55" s="259"/>
      <c r="AV55" s="259"/>
      <c r="AW55" s="259"/>
      <c r="AX55" s="259"/>
      <c r="BK55" s="147" t="s">
        <v>52</v>
      </c>
    </row>
    <row r="56" spans="1:66" ht="14" x14ac:dyDescent="0.25">
      <c r="A56" s="148" t="s">
        <v>139</v>
      </c>
      <c r="B56" s="148" t="s">
        <v>28</v>
      </c>
      <c r="C56" s="258"/>
      <c r="D56" s="258"/>
      <c r="E56" s="258"/>
      <c r="F56" s="258"/>
      <c r="G56" s="258" t="s">
        <v>132</v>
      </c>
      <c r="H56" s="258"/>
      <c r="I56" s="258"/>
      <c r="J56" s="258"/>
      <c r="K56" s="258"/>
      <c r="L56" s="258"/>
      <c r="M56" s="258"/>
      <c r="N56" s="258"/>
      <c r="O56" s="258"/>
      <c r="P56" s="258"/>
      <c r="Q56" s="258" t="s">
        <v>132</v>
      </c>
      <c r="R56" s="258"/>
      <c r="S56" s="258"/>
      <c r="T56" s="258"/>
      <c r="U56" s="258"/>
      <c r="V56" s="341" t="s">
        <v>51</v>
      </c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 t="s">
        <v>130</v>
      </c>
      <c r="AW56" s="258"/>
      <c r="AX56" s="258"/>
      <c r="BK56" s="145"/>
    </row>
    <row r="57" spans="1:66" ht="14" x14ac:dyDescent="0.25">
      <c r="A57" s="148" t="s">
        <v>143</v>
      </c>
      <c r="B57" s="148" t="s">
        <v>144</v>
      </c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341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 t="s">
        <v>51</v>
      </c>
      <c r="AP57" s="258"/>
      <c r="AQ57" s="258"/>
      <c r="AR57" s="258"/>
      <c r="AS57" s="258"/>
      <c r="AT57" s="258"/>
      <c r="AU57" s="258"/>
      <c r="AV57" s="258" t="s">
        <v>132</v>
      </c>
      <c r="AW57" s="258"/>
      <c r="AX57" s="258"/>
      <c r="BK57" s="145"/>
    </row>
    <row r="58" spans="1:66" ht="14" x14ac:dyDescent="0.25">
      <c r="A58" s="148" t="s">
        <v>145</v>
      </c>
      <c r="B58" s="148" t="s">
        <v>35</v>
      </c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341"/>
      <c r="W58" s="258"/>
      <c r="X58" s="258"/>
      <c r="Y58" s="258" t="s">
        <v>130</v>
      </c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BK58" s="145"/>
    </row>
    <row r="59" spans="1:66" ht="14" x14ac:dyDescent="0.25">
      <c r="A59" s="148" t="s">
        <v>133</v>
      </c>
      <c r="B59" s="148" t="s">
        <v>68</v>
      </c>
      <c r="C59" s="258"/>
      <c r="D59" s="258"/>
      <c r="E59" s="258"/>
      <c r="F59" s="258"/>
      <c r="G59" s="258" t="s">
        <v>132</v>
      </c>
      <c r="H59" s="258"/>
      <c r="I59" s="258"/>
      <c r="J59" s="258"/>
      <c r="K59" s="258"/>
      <c r="L59" s="258"/>
      <c r="M59" s="258"/>
      <c r="N59" s="258" t="s">
        <v>52</v>
      </c>
      <c r="O59" s="258"/>
      <c r="P59" s="258" t="s">
        <v>132</v>
      </c>
      <c r="Q59" s="258" t="s">
        <v>132</v>
      </c>
      <c r="R59" s="258"/>
      <c r="S59" s="258" t="s">
        <v>132</v>
      </c>
      <c r="T59" s="258"/>
      <c r="U59" s="258" t="s">
        <v>134</v>
      </c>
      <c r="V59" s="341"/>
      <c r="W59" s="258"/>
      <c r="X59" s="258"/>
      <c r="Y59" s="258"/>
      <c r="Z59" s="258"/>
      <c r="AA59" s="258" t="s">
        <v>130</v>
      </c>
      <c r="AB59" s="258"/>
      <c r="AC59" s="258"/>
      <c r="AD59" s="258"/>
      <c r="AE59" s="258" t="s">
        <v>132</v>
      </c>
      <c r="AF59" s="258"/>
      <c r="AG59" s="258"/>
      <c r="AH59" s="258"/>
      <c r="AI59" s="258"/>
      <c r="AJ59" s="258"/>
      <c r="AK59" s="258"/>
      <c r="AL59" s="258"/>
      <c r="AM59" s="258"/>
      <c r="AN59" s="258" t="s">
        <v>130</v>
      </c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BI59" s="17"/>
      <c r="BJ59" s="17"/>
      <c r="BK59" s="126"/>
      <c r="BL59" s="17"/>
      <c r="BM59" s="17"/>
      <c r="BN59" s="17"/>
    </row>
    <row r="60" spans="1:66" ht="14" x14ac:dyDescent="0.25">
      <c r="A60" s="148" t="s">
        <v>147</v>
      </c>
      <c r="B60" s="148" t="s">
        <v>217</v>
      </c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 t="s">
        <v>132</v>
      </c>
      <c r="N60" s="258"/>
      <c r="O60" s="258"/>
      <c r="P60" s="258"/>
      <c r="Q60" s="258"/>
      <c r="R60" s="258"/>
      <c r="S60" s="258"/>
      <c r="T60" s="258"/>
      <c r="U60" s="258"/>
      <c r="V60" s="341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BI60" s="17"/>
      <c r="BJ60" s="17"/>
      <c r="BK60" s="126"/>
      <c r="BL60" s="17"/>
      <c r="BM60" s="17"/>
      <c r="BN60" s="17"/>
    </row>
    <row r="61" spans="1:66" ht="14" x14ac:dyDescent="0.25">
      <c r="A61" s="148" t="s">
        <v>80</v>
      </c>
      <c r="B61" s="148" t="s">
        <v>135</v>
      </c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 t="s">
        <v>52</v>
      </c>
      <c r="S61" s="258"/>
      <c r="T61" s="258"/>
      <c r="U61" s="258"/>
      <c r="V61" s="341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 t="s">
        <v>51</v>
      </c>
      <c r="AP61" s="258"/>
      <c r="AQ61" s="258"/>
      <c r="AR61" s="258"/>
      <c r="AS61" s="258"/>
      <c r="AT61" s="258"/>
      <c r="AU61" s="258"/>
      <c r="AV61" s="258"/>
      <c r="AW61" s="258"/>
      <c r="AX61" s="258"/>
      <c r="BI61" s="17"/>
      <c r="BJ61" s="17"/>
      <c r="BK61" s="126"/>
      <c r="BL61" s="17"/>
      <c r="BM61" s="17"/>
      <c r="BN61" s="17"/>
    </row>
    <row r="62" spans="1:66" s="201" customFormat="1" ht="14" x14ac:dyDescent="0.25">
      <c r="A62" s="148" t="s">
        <v>55</v>
      </c>
      <c r="B62" s="148" t="s">
        <v>30</v>
      </c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341"/>
      <c r="W62" s="258"/>
      <c r="X62" s="258"/>
      <c r="Y62" s="258"/>
      <c r="Z62" s="258" t="s">
        <v>51</v>
      </c>
      <c r="AA62" s="258"/>
      <c r="AB62" s="258"/>
      <c r="AC62" s="258"/>
      <c r="AD62" s="258"/>
      <c r="AE62" s="258"/>
      <c r="AF62" s="258"/>
      <c r="AG62" s="258"/>
      <c r="AH62" s="258" t="s">
        <v>52</v>
      </c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 t="s">
        <v>132</v>
      </c>
      <c r="AX62" s="258" t="s">
        <v>132</v>
      </c>
      <c r="BI62" s="17"/>
      <c r="BJ62" s="17"/>
      <c r="BK62" s="126"/>
      <c r="BL62" s="17"/>
      <c r="BM62" s="17"/>
      <c r="BN62" s="17"/>
    </row>
    <row r="63" spans="1:66" s="201" customFormat="1" ht="14" x14ac:dyDescent="0.25">
      <c r="A63" s="148" t="s">
        <v>54</v>
      </c>
      <c r="B63" s="148" t="s">
        <v>215</v>
      </c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341"/>
      <c r="W63" s="258" t="s">
        <v>51</v>
      </c>
      <c r="X63" s="258"/>
      <c r="Y63" s="258"/>
      <c r="Z63" s="258"/>
      <c r="AA63" s="258" t="s">
        <v>130</v>
      </c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 t="s">
        <v>132</v>
      </c>
      <c r="AX63" s="258" t="s">
        <v>132</v>
      </c>
      <c r="BI63" s="17"/>
      <c r="BJ63" s="17"/>
      <c r="BK63" s="126"/>
      <c r="BL63" s="17"/>
      <c r="BM63" s="17"/>
      <c r="BN63" s="17"/>
    </row>
    <row r="64" spans="1:66" ht="14" x14ac:dyDescent="0.25">
      <c r="A64" s="148" t="s">
        <v>39</v>
      </c>
      <c r="B64" s="148" t="s">
        <v>136</v>
      </c>
      <c r="C64" s="255"/>
      <c r="D64" s="256"/>
      <c r="E64" s="255"/>
      <c r="F64" s="255"/>
      <c r="G64" s="255"/>
      <c r="H64" s="255"/>
      <c r="I64" s="256"/>
      <c r="J64" s="255"/>
      <c r="K64" s="255"/>
      <c r="L64" s="255"/>
      <c r="M64" s="255"/>
      <c r="N64" s="255"/>
      <c r="O64" s="255"/>
      <c r="P64" s="255"/>
      <c r="Q64" s="255"/>
      <c r="R64" s="256"/>
      <c r="S64" s="255"/>
      <c r="T64" s="255"/>
      <c r="U64" s="255"/>
      <c r="V64" s="340"/>
      <c r="W64" s="255"/>
      <c r="X64" s="255"/>
      <c r="Y64" s="255"/>
      <c r="Z64" s="255" t="s">
        <v>51</v>
      </c>
      <c r="AA64" s="255"/>
      <c r="AB64" s="255"/>
      <c r="AC64" s="255"/>
      <c r="AD64" s="255"/>
      <c r="AE64" s="255" t="s">
        <v>132</v>
      </c>
      <c r="AF64" s="255"/>
      <c r="AG64" s="255"/>
      <c r="AH64" s="255" t="s">
        <v>52</v>
      </c>
      <c r="AI64" s="255"/>
      <c r="AJ64" s="255"/>
      <c r="AK64" s="255"/>
      <c r="AL64" s="255"/>
      <c r="AM64" s="255"/>
      <c r="AN64" s="255"/>
      <c r="AO64" s="255"/>
      <c r="AP64" s="255"/>
      <c r="AQ64" s="255"/>
      <c r="AR64" s="255"/>
      <c r="AS64" s="255"/>
      <c r="AT64" s="255"/>
      <c r="AU64" s="255"/>
      <c r="AV64" s="255"/>
      <c r="AW64" s="255"/>
      <c r="AX64" s="255"/>
      <c r="BI64" s="17"/>
      <c r="BJ64" s="17"/>
      <c r="BK64" s="126"/>
      <c r="BL64" s="17"/>
      <c r="BM64" s="17"/>
      <c r="BN64" s="17"/>
    </row>
    <row r="65" spans="1:66" ht="14" x14ac:dyDescent="0.25">
      <c r="A65" s="148" t="s">
        <v>241</v>
      </c>
      <c r="B65" s="148" t="s">
        <v>240</v>
      </c>
      <c r="C65" s="255"/>
      <c r="D65" s="256"/>
      <c r="E65" s="255"/>
      <c r="F65" s="255"/>
      <c r="G65" s="255"/>
      <c r="H65" s="255"/>
      <c r="I65" s="256"/>
      <c r="J65" s="255"/>
      <c r="K65" s="255"/>
      <c r="L65" s="255"/>
      <c r="M65" s="255"/>
      <c r="N65" s="255"/>
      <c r="O65" s="255"/>
      <c r="P65" s="255"/>
      <c r="Q65" s="255"/>
      <c r="R65" s="256"/>
      <c r="S65" s="255"/>
      <c r="T65" s="255"/>
      <c r="U65" s="255"/>
      <c r="V65" s="340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6" t="s">
        <v>132</v>
      </c>
      <c r="AJ65" s="255"/>
      <c r="AK65" s="255"/>
      <c r="AL65" s="255"/>
      <c r="AM65" s="255"/>
      <c r="AN65" s="255"/>
      <c r="AO65" s="255"/>
      <c r="AP65" s="255" t="s">
        <v>51</v>
      </c>
      <c r="AQ65" s="255"/>
      <c r="AR65" s="255"/>
      <c r="AS65" s="255"/>
      <c r="AT65" s="255"/>
      <c r="AU65" s="255"/>
      <c r="AV65" s="255"/>
      <c r="AW65" s="255"/>
      <c r="AX65" s="255"/>
      <c r="BI65" s="17"/>
      <c r="BJ65" s="17"/>
      <c r="BK65" s="126"/>
      <c r="BL65" s="17"/>
      <c r="BM65" s="17"/>
      <c r="BN65" s="17"/>
    </row>
    <row r="66" spans="1:66" ht="14" x14ac:dyDescent="0.25">
      <c r="A66" s="148" t="s">
        <v>266</v>
      </c>
      <c r="B66" s="148" t="s">
        <v>267</v>
      </c>
      <c r="C66" s="255"/>
      <c r="D66" s="256"/>
      <c r="E66" s="255"/>
      <c r="F66" s="255"/>
      <c r="G66" s="255"/>
      <c r="H66" s="255"/>
      <c r="I66" s="256"/>
      <c r="J66" s="255"/>
      <c r="K66" s="255"/>
      <c r="L66" s="255"/>
      <c r="M66" s="255"/>
      <c r="N66" s="255"/>
      <c r="O66" s="255"/>
      <c r="P66" s="255"/>
      <c r="Q66" s="255"/>
      <c r="R66" s="256"/>
      <c r="S66" s="255"/>
      <c r="T66" s="255"/>
      <c r="U66" s="255"/>
      <c r="V66" s="340"/>
      <c r="W66" s="255"/>
      <c r="X66" s="255"/>
      <c r="Y66" s="255"/>
      <c r="Z66" s="255"/>
      <c r="AA66" s="255"/>
      <c r="AB66" s="255" t="s">
        <v>134</v>
      </c>
      <c r="AC66" s="255"/>
      <c r="AD66" s="255"/>
      <c r="AE66" s="255"/>
      <c r="AF66" s="255"/>
      <c r="AG66" s="255" t="s">
        <v>130</v>
      </c>
      <c r="AH66" s="255"/>
      <c r="AI66" s="255"/>
      <c r="AJ66" s="255"/>
      <c r="AK66" s="255"/>
      <c r="AL66" s="255"/>
      <c r="AM66" s="255"/>
      <c r="AN66" s="255"/>
      <c r="AO66" s="255" t="s">
        <v>51</v>
      </c>
      <c r="AP66" s="255"/>
      <c r="AQ66" s="255"/>
      <c r="AR66" s="255"/>
      <c r="AS66" s="255"/>
      <c r="AT66" s="255"/>
      <c r="AU66" s="255"/>
      <c r="AV66" s="255" t="s">
        <v>130</v>
      </c>
      <c r="AW66" s="255"/>
      <c r="AX66" s="256"/>
      <c r="BI66" s="17"/>
      <c r="BJ66" s="17"/>
      <c r="BK66" s="126"/>
      <c r="BL66" s="17"/>
      <c r="BM66" s="17"/>
      <c r="BN66" s="17"/>
    </row>
    <row r="67" spans="1:66" ht="14" x14ac:dyDescent="0.25">
      <c r="A67" s="148" t="s">
        <v>172</v>
      </c>
      <c r="B67" s="148" t="s">
        <v>171</v>
      </c>
      <c r="C67" s="255"/>
      <c r="D67" s="256"/>
      <c r="E67" s="255"/>
      <c r="F67" s="255"/>
      <c r="G67" s="255"/>
      <c r="H67" s="255"/>
      <c r="I67" s="256"/>
      <c r="J67" s="255"/>
      <c r="K67" s="255"/>
      <c r="L67" s="255"/>
      <c r="M67" s="255"/>
      <c r="N67" s="256" t="s">
        <v>242</v>
      </c>
      <c r="O67" s="255"/>
      <c r="P67" s="255"/>
      <c r="Q67" s="255"/>
      <c r="R67" s="256"/>
      <c r="S67" s="255"/>
      <c r="T67" s="255"/>
      <c r="U67" s="255"/>
      <c r="V67" s="340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6" t="s">
        <v>130</v>
      </c>
      <c r="AH67" s="255"/>
      <c r="AI67" s="255"/>
      <c r="AJ67" s="255"/>
      <c r="AK67" s="255"/>
      <c r="AL67" s="255"/>
      <c r="AM67" s="255"/>
      <c r="AN67" s="256" t="s">
        <v>132</v>
      </c>
      <c r="AO67" s="256" t="s">
        <v>51</v>
      </c>
      <c r="AP67" s="256"/>
      <c r="AQ67" s="255"/>
      <c r="AR67" s="255"/>
      <c r="AS67" s="255"/>
      <c r="AT67" s="255"/>
      <c r="AU67" s="255"/>
      <c r="AV67" s="255"/>
      <c r="AW67" s="255"/>
      <c r="AX67" s="256"/>
      <c r="BI67" s="17"/>
      <c r="BJ67" s="17"/>
      <c r="BK67" s="126"/>
      <c r="BL67" s="17"/>
      <c r="BM67" s="17"/>
      <c r="BN67" s="17"/>
    </row>
    <row r="68" spans="1:66" ht="14" x14ac:dyDescent="0.25">
      <c r="A68" s="148" t="s">
        <v>233</v>
      </c>
      <c r="B68" s="148" t="s">
        <v>158</v>
      </c>
      <c r="C68" s="255"/>
      <c r="D68" s="256"/>
      <c r="E68" s="255"/>
      <c r="F68" s="255"/>
      <c r="G68" s="255"/>
      <c r="H68" s="255"/>
      <c r="I68" s="256"/>
      <c r="J68" s="255"/>
      <c r="K68" s="255"/>
      <c r="L68" s="255"/>
      <c r="M68" s="255"/>
      <c r="N68" s="255"/>
      <c r="O68" s="255"/>
      <c r="P68" s="255"/>
      <c r="Q68" s="255"/>
      <c r="R68" s="256"/>
      <c r="S68" s="255"/>
      <c r="T68" s="255"/>
      <c r="U68" s="255"/>
      <c r="V68" s="340"/>
      <c r="W68" s="255"/>
      <c r="X68" s="255"/>
      <c r="Y68" s="255"/>
      <c r="Z68" s="255" t="s">
        <v>51</v>
      </c>
      <c r="AA68" s="256" t="s">
        <v>130</v>
      </c>
      <c r="AB68" s="255"/>
      <c r="AC68" s="255"/>
      <c r="AD68" s="255"/>
      <c r="AE68" s="255"/>
      <c r="AF68" s="255"/>
      <c r="AG68" s="255"/>
      <c r="AH68" s="255" t="s">
        <v>52</v>
      </c>
      <c r="AI68" s="255"/>
      <c r="AJ68" s="255"/>
      <c r="AK68" s="255"/>
      <c r="AL68" s="255"/>
      <c r="AM68" s="255"/>
      <c r="AN68" s="255"/>
      <c r="AO68" s="255"/>
      <c r="AP68" s="255"/>
      <c r="AQ68" s="255"/>
      <c r="AR68" s="255"/>
      <c r="AS68" s="255"/>
      <c r="AT68" s="255"/>
      <c r="AU68" s="255"/>
      <c r="AV68" s="255"/>
      <c r="AW68" s="255"/>
      <c r="AX68" s="255"/>
      <c r="BI68" s="17"/>
      <c r="BJ68" s="17"/>
      <c r="BK68" s="126"/>
      <c r="BL68" s="17"/>
      <c r="BM68" s="17"/>
      <c r="BN68" s="17"/>
    </row>
    <row r="70" spans="1:66" x14ac:dyDescent="0.25">
      <c r="A70" t="s">
        <v>51</v>
      </c>
      <c r="B70" t="s">
        <v>21</v>
      </c>
    </row>
    <row r="71" spans="1:66" x14ac:dyDescent="0.25">
      <c r="A71" t="s">
        <v>52</v>
      </c>
      <c r="B71" t="s">
        <v>49</v>
      </c>
    </row>
    <row r="72" spans="1:66" x14ac:dyDescent="0.25">
      <c r="A72" t="s">
        <v>134</v>
      </c>
      <c r="B72" t="s">
        <v>53</v>
      </c>
    </row>
    <row r="73" spans="1:66" x14ac:dyDescent="0.25">
      <c r="A73" s="23" t="s">
        <v>130</v>
      </c>
      <c r="B73" s="23" t="s">
        <v>288</v>
      </c>
    </row>
    <row r="74" spans="1:66" x14ac:dyDescent="0.25">
      <c r="A74" t="s">
        <v>132</v>
      </c>
      <c r="B74" t="s">
        <v>151</v>
      </c>
    </row>
    <row r="75" spans="1:66" x14ac:dyDescent="0.25">
      <c r="A75" t="s">
        <v>406</v>
      </c>
      <c r="B75" t="s">
        <v>407</v>
      </c>
    </row>
    <row r="76" spans="1:66" x14ac:dyDescent="0.25">
      <c r="A76" s="201" t="s">
        <v>408</v>
      </c>
      <c r="B76" s="201" t="s">
        <v>409</v>
      </c>
    </row>
  </sheetData>
  <sortState ref="A6:AX56">
    <sortCondition ref="A6:A56"/>
  </sortState>
  <conditionalFormatting sqref="BK59:BK60 AU6:AW6 AN6 BK40:BK45 BK6 O6:R9 BK8:BK11 BK13:BK17 BK47:BK55 BK26:BK38 BK19:BK23 BK64:BK68 AX6:AX32 E6:K9 L7:N9 U6 S7:U9 AP7:AW32 AP33:AX55 AP6:AR6 AO13 AO6:AO9 D20:D55 D6:D18 N55:U55 AA55:AN55 AA6:AI6 AA7:AN9 AA12:AN13 AA10:AO11 Z7:Z55 C7:C55 V6:Y55 E55:L55 C64:AX68 F24:U24 AA14:AO54 E10:U23 E25:U54">
    <cfRule type="containsText" dxfId="79" priority="1873" operator="containsText" text="PL">
      <formula>NOT(ISERROR(SEARCH("PL",C6)))</formula>
    </cfRule>
    <cfRule type="containsText" dxfId="78" priority="1874" operator="containsText" text="E2">
      <formula>NOT(ISERROR(SEARCH("E2",C6)))</formula>
    </cfRule>
    <cfRule type="containsText" dxfId="77" priority="1875" operator="containsText" text="E1">
      <formula>NOT(ISERROR(SEARCH("E1",C6)))</formula>
    </cfRule>
    <cfRule type="containsText" dxfId="76" priority="1876" operator="containsText" text="T">
      <formula>NOT(ISERROR(SEARCH("T",C6)))</formula>
    </cfRule>
    <cfRule type="containsText" dxfId="75" priority="1877" operator="containsText" text="PM">
      <formula>NOT(ISERROR(SEARCH("PM",C6)))</formula>
    </cfRule>
  </conditionalFormatting>
  <conditionalFormatting sqref="N6">
    <cfRule type="containsText" dxfId="74" priority="1868" operator="containsText" text="PL">
      <formula>NOT(ISERROR(SEARCH("PL",N6)))</formula>
    </cfRule>
    <cfRule type="containsText" dxfId="73" priority="1869" operator="containsText" text="E2">
      <formula>NOT(ISERROR(SEARCH("E2",N6)))</formula>
    </cfRule>
    <cfRule type="containsText" dxfId="72" priority="1870" operator="containsText" text="E1">
      <formula>NOT(ISERROR(SEARCH("E1",N6)))</formula>
    </cfRule>
    <cfRule type="containsText" dxfId="71" priority="1871" operator="containsText" text="T">
      <formula>NOT(ISERROR(SEARCH("T",N6)))</formula>
    </cfRule>
    <cfRule type="containsText" dxfId="70" priority="1872" operator="containsText" text="PM">
      <formula>NOT(ISERROR(SEARCH("PM",N6)))</formula>
    </cfRule>
  </conditionalFormatting>
  <conditionalFormatting sqref="S6:T6">
    <cfRule type="containsText" dxfId="69" priority="1863" operator="containsText" text="PL">
      <formula>NOT(ISERROR(SEARCH("PL",S6)))</formula>
    </cfRule>
    <cfRule type="containsText" dxfId="68" priority="1864" operator="containsText" text="E2">
      <formula>NOT(ISERROR(SEARCH("E2",S6)))</formula>
    </cfRule>
    <cfRule type="containsText" dxfId="67" priority="1865" operator="containsText" text="E1">
      <formula>NOT(ISERROR(SEARCH("E1",S6)))</formula>
    </cfRule>
    <cfRule type="containsText" dxfId="66" priority="1866" operator="containsText" text="T">
      <formula>NOT(ISERROR(SEARCH("T",S6)))</formula>
    </cfRule>
    <cfRule type="containsText" dxfId="65" priority="1867" operator="containsText" text="PM">
      <formula>NOT(ISERROR(SEARCH("PM",S6)))</formula>
    </cfRule>
  </conditionalFormatting>
  <conditionalFormatting sqref="AS6:AT6">
    <cfRule type="containsText" dxfId="64" priority="1853" operator="containsText" text="PL">
      <formula>NOT(ISERROR(SEARCH("PL",AS6)))</formula>
    </cfRule>
    <cfRule type="containsText" dxfId="63" priority="1854" operator="containsText" text="E2">
      <formula>NOT(ISERROR(SEARCH("E2",AS6)))</formula>
    </cfRule>
    <cfRule type="containsText" dxfId="62" priority="1855" operator="containsText" text="E1">
      <formula>NOT(ISERROR(SEARCH("E1",AS6)))</formula>
    </cfRule>
    <cfRule type="containsText" dxfId="61" priority="1856" operator="containsText" text="T">
      <formula>NOT(ISERROR(SEARCH("T",AS6)))</formula>
    </cfRule>
    <cfRule type="containsText" dxfId="60" priority="1857" operator="containsText" text="PM">
      <formula>NOT(ISERROR(SEARCH("PM",AS6)))</formula>
    </cfRule>
  </conditionalFormatting>
  <conditionalFormatting sqref="C6">
    <cfRule type="containsText" dxfId="59" priority="1843" operator="containsText" text="PL">
      <formula>NOT(ISERROR(SEARCH("PL",C6)))</formula>
    </cfRule>
    <cfRule type="containsText" dxfId="58" priority="1844" operator="containsText" text="E2">
      <formula>NOT(ISERROR(SEARCH("E2",C6)))</formula>
    </cfRule>
    <cfRule type="containsText" dxfId="57" priority="1845" operator="containsText" text="E1">
      <formula>NOT(ISERROR(SEARCH("E1",C6)))</formula>
    </cfRule>
    <cfRule type="containsText" dxfId="56" priority="1846" operator="containsText" text="T">
      <formula>NOT(ISERROR(SEARCH("T",C6)))</formula>
    </cfRule>
    <cfRule type="containsText" dxfId="55" priority="1847" operator="containsText" text="PM">
      <formula>NOT(ISERROR(SEARCH("PM",C6)))</formula>
    </cfRule>
  </conditionalFormatting>
  <conditionalFormatting sqref="Z55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">
    <cfRule type="containsText" dxfId="54" priority="820" operator="containsText" text="PL">
      <formula>NOT(ISERROR(SEARCH("PL",Z6)))</formula>
    </cfRule>
    <cfRule type="containsText" dxfId="53" priority="821" operator="containsText" text="E2">
      <formula>NOT(ISERROR(SEARCH("E2",Z6)))</formula>
    </cfRule>
    <cfRule type="containsText" dxfId="52" priority="822" operator="containsText" text="E1">
      <formula>NOT(ISERROR(SEARCH("E1",Z6)))</formula>
    </cfRule>
    <cfRule type="containsText" dxfId="51" priority="823" operator="containsText" text="T">
      <formula>NOT(ISERROR(SEARCH("T",Z6)))</formula>
    </cfRule>
    <cfRule type="containsText" dxfId="50" priority="824" operator="containsText" text="PM">
      <formula>NOT(ISERROR(SEARCH("PM",Z6)))</formula>
    </cfRule>
  </conditionalFormatting>
  <conditionalFormatting sqref="Z6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M6">
    <cfRule type="containsText" dxfId="49" priority="814" operator="containsText" text="PL">
      <formula>NOT(ISERROR(SEARCH("PL",AJ6)))</formula>
    </cfRule>
    <cfRule type="containsText" dxfId="48" priority="815" operator="containsText" text="E2">
      <formula>NOT(ISERROR(SEARCH("E2",AJ6)))</formula>
    </cfRule>
    <cfRule type="containsText" dxfId="47" priority="816" operator="containsText" text="E1">
      <formula>NOT(ISERROR(SEARCH("E1",AJ6)))</formula>
    </cfRule>
    <cfRule type="containsText" dxfId="46" priority="817" operator="containsText" text="T">
      <formula>NOT(ISERROR(SEARCH("T",AJ6)))</formula>
    </cfRule>
    <cfRule type="containsText" dxfId="45" priority="818" operator="containsText" text="PM">
      <formula>NOT(ISERROR(SEARCH("PM",AJ6)))</formula>
    </cfRule>
  </conditionalFormatting>
  <conditionalFormatting sqref="L6">
    <cfRule type="containsText" dxfId="44" priority="808" operator="containsText" text="PL">
      <formula>NOT(ISERROR(SEARCH("PL",L6)))</formula>
    </cfRule>
    <cfRule type="containsText" dxfId="43" priority="809" operator="containsText" text="E2">
      <formula>NOT(ISERROR(SEARCH("E2",L6)))</formula>
    </cfRule>
    <cfRule type="containsText" dxfId="42" priority="810" operator="containsText" text="E1">
      <formula>NOT(ISERROR(SEARCH("E1",L6)))</formula>
    </cfRule>
    <cfRule type="containsText" dxfId="41" priority="811" operator="containsText" text="T">
      <formula>NOT(ISERROR(SEARCH("T",L6)))</formula>
    </cfRule>
    <cfRule type="containsText" dxfId="40" priority="812" operator="containsText" text="PM">
      <formula>NOT(ISERROR(SEARCH("PM",L6)))</formula>
    </cfRule>
  </conditionalFormatting>
  <conditionalFormatting sqref="L6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ntainsText" dxfId="39" priority="716" operator="containsText" text="PL">
      <formula>NOT(ISERROR(SEARCH("PL",M55)))</formula>
    </cfRule>
    <cfRule type="containsText" dxfId="38" priority="717" operator="containsText" text="E2">
      <formula>NOT(ISERROR(SEARCH("E2",M55)))</formula>
    </cfRule>
    <cfRule type="containsText" dxfId="37" priority="718" operator="containsText" text="E1">
      <formula>NOT(ISERROR(SEARCH("E1",M55)))</formula>
    </cfRule>
    <cfRule type="containsText" dxfId="36" priority="719" operator="containsText" text="T">
      <formula>NOT(ISERROR(SEARCH("T",M55)))</formula>
    </cfRule>
    <cfRule type="containsText" dxfId="35" priority="720" operator="containsText" text="PM">
      <formula>NOT(ISERROR(SEARCH("PM",M55)))</formula>
    </cfRule>
  </conditionalFormatting>
  <conditionalFormatting sqref="M6">
    <cfRule type="containsText" dxfId="34" priority="652" operator="containsText" text="PL">
      <formula>NOT(ISERROR(SEARCH("PL",M6)))</formula>
    </cfRule>
    <cfRule type="containsText" dxfId="33" priority="653" operator="containsText" text="E2">
      <formula>NOT(ISERROR(SEARCH("E2",M6)))</formula>
    </cfRule>
    <cfRule type="containsText" dxfId="32" priority="654" operator="containsText" text="E1">
      <formula>NOT(ISERROR(SEARCH("E1",M6)))</formula>
    </cfRule>
    <cfRule type="containsText" dxfId="31" priority="655" operator="containsText" text="T">
      <formula>NOT(ISERROR(SEARCH("T",M6)))</formula>
    </cfRule>
    <cfRule type="containsText" dxfId="30" priority="656" operator="containsText" text="PM">
      <formula>NOT(ISERROR(SEARCH("PM",M6)))</formula>
    </cfRule>
  </conditionalFormatting>
  <conditionalFormatting sqref="I6 I55">
    <cfRule type="colorScale" priority="3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3">
    <cfRule type="colorScale" priority="5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7 BK60">
    <cfRule type="colorScale" priority="5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8:BK29 BK52">
    <cfRule type="colorScale" priority="5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8">
    <cfRule type="containsText" dxfId="29" priority="443" operator="containsText" text="PL">
      <formula>NOT(ISERROR(SEARCH("PL",BK18)))</formula>
    </cfRule>
    <cfRule type="containsText" dxfId="28" priority="444" operator="containsText" text="E2">
      <formula>NOT(ISERROR(SEARCH("E2",BK18)))</formula>
    </cfRule>
    <cfRule type="containsText" dxfId="27" priority="445" operator="containsText" text="E1">
      <formula>NOT(ISERROR(SEARCH("E1",BK18)))</formula>
    </cfRule>
    <cfRule type="containsText" dxfId="26" priority="446" operator="containsText" text="T">
      <formula>NOT(ISERROR(SEARCH("T",BK18)))</formula>
    </cfRule>
    <cfRule type="containsText" dxfId="25" priority="447" operator="containsText" text="PM">
      <formula>NOT(ISERROR(SEARCH("PM",BK18)))</formula>
    </cfRule>
  </conditionalFormatting>
  <conditionalFormatting sqref="BK1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9">
    <cfRule type="containsText" dxfId="24" priority="334" operator="containsText" text="PL">
      <formula>NOT(ISERROR(SEARCH("PL",BK39)))</formula>
    </cfRule>
    <cfRule type="containsText" dxfId="23" priority="335" operator="containsText" text="E2">
      <formula>NOT(ISERROR(SEARCH("E2",BK39)))</formula>
    </cfRule>
    <cfRule type="containsText" dxfId="22" priority="336" operator="containsText" text="E1">
      <formula>NOT(ISERROR(SEARCH("E1",BK39)))</formula>
    </cfRule>
    <cfRule type="containsText" dxfId="21" priority="337" operator="containsText" text="T">
      <formula>NOT(ISERROR(SEARCH("T",BK39)))</formula>
    </cfRule>
    <cfRule type="containsText" dxfId="20" priority="338" operator="containsText" text="PM">
      <formula>NOT(ISERROR(SEARCH("PM",BK39)))</formula>
    </cfRule>
  </conditionalFormatting>
  <conditionalFormatting sqref="BK39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55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5:AC55 AB6:AC6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61">
    <cfRule type="containsText" dxfId="19" priority="174" operator="containsText" text="PL">
      <formula>NOT(ISERROR(SEARCH("PL",BK61)))</formula>
    </cfRule>
    <cfRule type="containsText" dxfId="18" priority="175" operator="containsText" text="E2">
      <formula>NOT(ISERROR(SEARCH("E2",BK61)))</formula>
    </cfRule>
    <cfRule type="containsText" dxfId="17" priority="176" operator="containsText" text="E1">
      <formula>NOT(ISERROR(SEARCH("E1",BK61)))</formula>
    </cfRule>
    <cfRule type="containsText" dxfId="16" priority="177" operator="containsText" text="T">
      <formula>NOT(ISERROR(SEARCH("T",BK61)))</formula>
    </cfRule>
    <cfRule type="containsText" dxfId="15" priority="178" operator="containsText" text="PM">
      <formula>NOT(ISERROR(SEARCH("PM",BK61)))</formula>
    </cfRule>
  </conditionalFormatting>
  <conditionalFormatting sqref="BK6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47:BK50">
    <cfRule type="colorScale" priority="6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62">
    <cfRule type="containsText" dxfId="14" priority="45" operator="containsText" text="PL">
      <formula>NOT(ISERROR(SEARCH("PL",BK62)))</formula>
    </cfRule>
    <cfRule type="containsText" dxfId="13" priority="46" operator="containsText" text="E2">
      <formula>NOT(ISERROR(SEARCH("E2",BK62)))</formula>
    </cfRule>
    <cfRule type="containsText" dxfId="12" priority="47" operator="containsText" text="E1">
      <formula>NOT(ISERROR(SEARCH("E1",BK62)))</formula>
    </cfRule>
    <cfRule type="containsText" dxfId="11" priority="48" operator="containsText" text="T">
      <formula>NOT(ISERROR(SEARCH("T",BK62)))</formula>
    </cfRule>
    <cfRule type="containsText" dxfId="10" priority="49" operator="containsText" text="PM">
      <formula>NOT(ISERROR(SEARCH("PM",BK62)))</formula>
    </cfRule>
  </conditionalFormatting>
  <conditionalFormatting sqref="BK6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5:AM55">
    <cfRule type="colorScale" priority="7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M6">
    <cfRule type="colorScale" priority="7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63">
    <cfRule type="containsText" dxfId="9" priority="31" operator="containsText" text="PL">
      <formula>NOT(ISERROR(SEARCH("PL",BK63)))</formula>
    </cfRule>
    <cfRule type="containsText" dxfId="8" priority="32" operator="containsText" text="E2">
      <formula>NOT(ISERROR(SEARCH("E2",BK63)))</formula>
    </cfRule>
    <cfRule type="containsText" dxfId="7" priority="33" operator="containsText" text="E1">
      <formula>NOT(ISERROR(SEARCH("E1",BK63)))</formula>
    </cfRule>
    <cfRule type="containsText" dxfId="6" priority="34" operator="containsText" text="T">
      <formula>NOT(ISERROR(SEARCH("T",BK63)))</formula>
    </cfRule>
    <cfRule type="containsText" dxfId="5" priority="35" operator="containsText" text="PM">
      <formula>NOT(ISERROR(SEARCH("PM",BK63)))</formula>
    </cfRule>
  </conditionalFormatting>
  <conditionalFormatting sqref="BK6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1 L13:L54 L64:L68">
    <cfRule type="colorScale" priority="7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1 I13:I54 I64:I68">
    <cfRule type="colorScale" priority="7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11 AD13:AD54 AD64:AD68">
    <cfRule type="colorScale" priority="7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C11 AB13:AC54 AB64:AC68">
    <cfRule type="colorScale" priority="7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M11 AJ13:AM54 AJ64:AM68">
    <cfRule type="colorScale" priority="7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 BK12">
    <cfRule type="containsText" dxfId="4" priority="17" operator="containsText" text="PL">
      <formula>NOT(ISERROR(SEARCH("PL",AO12)))</formula>
    </cfRule>
    <cfRule type="containsText" dxfId="3" priority="18" operator="containsText" text="E2">
      <formula>NOT(ISERROR(SEARCH("E2",AO12)))</formula>
    </cfRule>
    <cfRule type="containsText" dxfId="2" priority="19" operator="containsText" text="E1">
      <formula>NOT(ISERROR(SEARCH("E1",AO12)))</formula>
    </cfRule>
    <cfRule type="containsText" dxfId="1" priority="20" operator="containsText" text="T">
      <formula>NOT(ISERROR(SEARCH("T",AO12)))</formula>
    </cfRule>
    <cfRule type="containsText" dxfId="0" priority="21" operator="containsText" text="PM">
      <formula>NOT(ISERROR(SEARCH("PM",AO12)))</formula>
    </cfRule>
  </conditionalFormatting>
  <conditionalFormatting sqref="BK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C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:AM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5:AM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 AX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11 AX13:AX54 AX64:AX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7:Z54 Z7:Z11 Z13:Z18 Z64:Z68 Z20:Z25">
    <cfRule type="colorScale" priority="8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9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9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1 M13:M54 M64:M68">
    <cfRule type="colorScale" priority="9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9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:AI12 J12:K12 AN12:AW12 AA12 N12:Y12 C12:H12">
    <cfRule type="colorScale" priority="9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6:BK27 BK38 BK30:BK32 BK51 BK59 J55:K55 AN55 J6:K6 BK40:BK45 BK6 AE6:AI6 AE55:AI55 BK53:BK55 BK19:BK23 BK8:BK11 BK13:BK17 BK34:BK36 BK64:BK68 AP55:AW55 AN6:AW6 AA6 AA55 N6:Y6 N55:Y55 C6:H6 C55:H55">
    <cfRule type="colorScale" priority="9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8 AE7:AI11 Z19 J7:K11 Z26 C13:C54 D20:D54 AN13:AW54 J13:K54 J64:K68 AE64:AI68 AN64:AW68 AN7:AW11 AA7:AA11 AA64:AA68 AA13:AA54 N7:Y11 N64:Y68 N13:Y54 C64:H68 F24:H24 C7:H11 AE13:AI54 E13:H23 E25:H54">
    <cfRule type="colorScale" priority="9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8740157480314965" bottom="0.78740157480314965" header="0.31496062992125984" footer="0.31496062992125984"/>
  <pageSetup paperSize="9" scale="64" orientation="landscape" r:id="rId1"/>
  <headerFooter>
    <oddHeader>&amp;A</oddHeader>
    <oddFooter>&amp;L&amp;B Vertraulich&amp;B&amp;C&amp;D&amp;RSeite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workbookViewId="0">
      <selection activeCell="K25" sqref="K25"/>
    </sheetView>
  </sheetViews>
  <sheetFormatPr baseColWidth="10" defaultColWidth="10.54296875" defaultRowHeight="12.5" x14ac:dyDescent="0.25"/>
  <cols>
    <col min="1" max="1" width="2.54296875" customWidth="1"/>
    <col min="2" max="2" width="17.453125" bestFit="1" customWidth="1"/>
    <col min="3" max="3" width="22" style="201" customWidth="1"/>
    <col min="5" max="5" width="9.54296875" bestFit="1" customWidth="1"/>
    <col min="11" max="11" width="17.453125" bestFit="1" customWidth="1"/>
    <col min="12" max="12" width="21" customWidth="1"/>
  </cols>
  <sheetData>
    <row r="1" spans="2:5" s="201" customFormat="1" ht="13" thickBot="1" x14ac:dyDescent="0.3"/>
    <row r="2" spans="2:5" ht="13.5" thickBot="1" x14ac:dyDescent="0.35">
      <c r="B2" s="392" t="s">
        <v>730</v>
      </c>
      <c r="C2" s="393" t="s">
        <v>735</v>
      </c>
    </row>
    <row r="3" spans="2:5" x14ac:dyDescent="0.25">
      <c r="B3" s="390" t="str">
        <f>Einsatzplan!U1</f>
        <v>Ingo Fick</v>
      </c>
      <c r="C3" s="391">
        <f>Einsatzplan!U5</f>
        <v>12</v>
      </c>
      <c r="D3" s="201"/>
      <c r="E3" s="193"/>
    </row>
    <row r="4" spans="2:5" x14ac:dyDescent="0.25">
      <c r="B4" s="390" t="str">
        <f>Einsatzplan!S1</f>
        <v>Eugen Feigin</v>
      </c>
      <c r="C4" s="391">
        <f>Einsatzplan!S5</f>
        <v>14</v>
      </c>
      <c r="D4" s="201"/>
      <c r="E4" s="193"/>
    </row>
    <row r="5" spans="2:5" x14ac:dyDescent="0.25">
      <c r="B5" s="390" t="str">
        <f>Einsatzplan!W1</f>
        <v>Uwe Link</v>
      </c>
      <c r="C5" s="391">
        <f>Einsatzplan!W5</f>
        <v>12</v>
      </c>
      <c r="D5" s="201"/>
      <c r="E5" s="193"/>
    </row>
    <row r="6" spans="2:5" x14ac:dyDescent="0.25">
      <c r="B6" s="390" t="str">
        <f>Einsatzplan!AC1</f>
        <v>Duc-Nam Nguyen</v>
      </c>
      <c r="C6" s="391">
        <f>Einsatzplan!AC5</f>
        <v>5</v>
      </c>
      <c r="E6" s="193"/>
    </row>
    <row r="7" spans="2:5" x14ac:dyDescent="0.25">
      <c r="B7" s="390" t="str">
        <f>Einsatzplan!M1</f>
        <v>Frank Brockmann</v>
      </c>
      <c r="C7" s="391">
        <f>Einsatzplan!M5</f>
        <v>0</v>
      </c>
      <c r="D7" s="201"/>
      <c r="E7" s="193"/>
    </row>
    <row r="8" spans="2:5" x14ac:dyDescent="0.25">
      <c r="B8" s="390" t="str">
        <f>Einsatzplan!O1</f>
        <v>Melanie Bruns</v>
      </c>
      <c r="C8" s="391">
        <f>Einsatzplan!O5</f>
        <v>13.75</v>
      </c>
      <c r="D8" s="201"/>
      <c r="E8" s="193"/>
    </row>
    <row r="9" spans="2:5" x14ac:dyDescent="0.25">
      <c r="B9" s="390" t="str">
        <f>Einsatzplan!Q1</f>
        <v>Marco Elstrodt</v>
      </c>
      <c r="C9" s="391">
        <f>Einsatzplan!Q5</f>
        <v>8.75</v>
      </c>
      <c r="D9" s="201"/>
      <c r="E9" s="193"/>
    </row>
    <row r="10" spans="2:5" x14ac:dyDescent="0.25">
      <c r="B10" s="390" t="str">
        <f>Einsatzplan!AO1</f>
        <v>Martin Zoller</v>
      </c>
      <c r="C10" s="391">
        <f>Einsatzplan!AO5</f>
        <v>12.25</v>
      </c>
      <c r="D10" s="201"/>
      <c r="E10" s="193"/>
    </row>
    <row r="11" spans="2:5" x14ac:dyDescent="0.25">
      <c r="B11" s="390" t="str">
        <f>Einsatzplan!K1</f>
        <v>Mario Böttcher</v>
      </c>
      <c r="C11" s="391">
        <f>Einsatzplan!K5</f>
        <v>26.25</v>
      </c>
      <c r="D11" s="201"/>
      <c r="E11" s="193"/>
    </row>
    <row r="12" spans="2:5" x14ac:dyDescent="0.25">
      <c r="B12" s="390" t="str">
        <f>Einsatzplan!AK1</f>
        <v>Hans Streibel</v>
      </c>
      <c r="C12" s="391">
        <f>Einsatzplan!AK5</f>
        <v>0</v>
      </c>
      <c r="E12" s="193"/>
    </row>
    <row r="13" spans="2:5" s="201" customFormat="1" x14ac:dyDescent="0.25">
      <c r="B13" s="390" t="str">
        <f>Einsatzplan!AM1</f>
        <v>Yves Windisch</v>
      </c>
      <c r="C13" s="391">
        <f>Einsatzplan!AM5</f>
        <v>39</v>
      </c>
      <c r="E13" s="193"/>
    </row>
    <row r="14" spans="2:5" s="201" customFormat="1" x14ac:dyDescent="0.25">
      <c r="B14" s="390" t="str">
        <f>Einsatzplan!Y1</f>
        <v>Natalie Kazennov</v>
      </c>
      <c r="C14" s="391">
        <f>Einsatzplan!Y5</f>
        <v>12.25</v>
      </c>
      <c r="E14" s="193"/>
    </row>
    <row r="15" spans="2:5" s="201" customFormat="1" x14ac:dyDescent="0.25">
      <c r="B15" s="390" t="str">
        <f>Einsatzplan!AI1</f>
        <v>Frank Schmucker</v>
      </c>
      <c r="C15" s="391">
        <f>Einsatzplan!AI5</f>
        <v>60</v>
      </c>
      <c r="E15" s="193"/>
    </row>
    <row r="16" spans="2:5" s="201" customFormat="1" ht="13" thickBot="1" x14ac:dyDescent="0.3">
      <c r="B16" s="418" t="str">
        <f>Einsatzplan!AG1</f>
        <v>Sajjad Sarwar</v>
      </c>
      <c r="C16" s="419">
        <f>Einsatzplan!AG5</f>
        <v>497.5</v>
      </c>
      <c r="E16" s="193"/>
    </row>
    <row r="17" spans="2:11" x14ac:dyDescent="0.25">
      <c r="D17" s="201"/>
      <c r="E17" s="193"/>
    </row>
    <row r="18" spans="2:11" x14ac:dyDescent="0.25">
      <c r="B18" s="23"/>
      <c r="D18" s="201"/>
      <c r="E18" s="193"/>
      <c r="K18" s="201"/>
    </row>
    <row r="19" spans="2:11" x14ac:dyDescent="0.25">
      <c r="B19" s="23"/>
      <c r="D19" s="201"/>
      <c r="E19" s="193"/>
      <c r="K19" s="201"/>
    </row>
    <row r="20" spans="2:11" x14ac:dyDescent="0.25">
      <c r="B20" s="23"/>
      <c r="D20" s="201"/>
      <c r="E20" s="193"/>
      <c r="K20" s="201"/>
    </row>
    <row r="21" spans="2:11" x14ac:dyDescent="0.25">
      <c r="B21" s="23"/>
      <c r="D21" s="201"/>
      <c r="E21" s="193"/>
      <c r="K21" s="201"/>
    </row>
    <row r="22" spans="2:11" x14ac:dyDescent="0.25">
      <c r="B22" s="23"/>
      <c r="D22" s="201"/>
      <c r="E22" s="193"/>
      <c r="K22" s="201"/>
    </row>
    <row r="23" spans="2:11" x14ac:dyDescent="0.25">
      <c r="B23" s="23"/>
      <c r="D23" s="201"/>
      <c r="E23" s="193"/>
      <c r="K23" s="201"/>
    </row>
    <row r="24" spans="2:11" x14ac:dyDescent="0.25">
      <c r="B24" s="23"/>
      <c r="D24" s="201"/>
      <c r="E24" s="193"/>
      <c r="K24" s="201"/>
    </row>
    <row r="25" spans="2:11" x14ac:dyDescent="0.25">
      <c r="B25" s="23"/>
      <c r="D25" s="201"/>
      <c r="E25" s="193"/>
      <c r="K25" s="201"/>
    </row>
    <row r="26" spans="2:11" x14ac:dyDescent="0.25">
      <c r="B26" s="23"/>
      <c r="E26" s="193"/>
      <c r="K26" s="201"/>
    </row>
    <row r="27" spans="2:11" x14ac:dyDescent="0.25">
      <c r="B27" s="201"/>
      <c r="K27" s="201"/>
    </row>
    <row r="28" spans="2:11" x14ac:dyDescent="0.25">
      <c r="B28" s="201"/>
      <c r="K28" s="201"/>
    </row>
    <row r="29" spans="2:11" x14ac:dyDescent="0.25">
      <c r="K29" s="201"/>
    </row>
    <row r="30" spans="2:11" ht="13" x14ac:dyDescent="0.3">
      <c r="B30" s="385"/>
      <c r="C30" s="17"/>
      <c r="D30" s="385"/>
      <c r="E30" s="385"/>
      <c r="F30" s="385"/>
      <c r="K30" s="201"/>
    </row>
    <row r="31" spans="2:11" x14ac:dyDescent="0.25">
      <c r="B31" s="23"/>
      <c r="D31" s="193"/>
      <c r="E31" s="193"/>
      <c r="F31" s="193"/>
    </row>
    <row r="32" spans="2:11" x14ac:dyDescent="0.25">
      <c r="B32" s="23"/>
      <c r="D32" s="193"/>
      <c r="E32" s="193"/>
      <c r="F32" s="193"/>
    </row>
    <row r="33" spans="2:6" x14ac:dyDescent="0.25">
      <c r="B33" s="23"/>
      <c r="D33" s="193"/>
      <c r="E33" s="193"/>
      <c r="F33" s="193"/>
    </row>
    <row r="34" spans="2:6" x14ac:dyDescent="0.25">
      <c r="B34" s="201"/>
    </row>
    <row r="35" spans="2:6" x14ac:dyDescent="0.25">
      <c r="B35" s="201"/>
    </row>
    <row r="36" spans="2:6" x14ac:dyDescent="0.25">
      <c r="B36" s="201"/>
    </row>
    <row r="37" spans="2:6" x14ac:dyDescent="0.25">
      <c r="B37" s="201"/>
    </row>
    <row r="38" spans="2:6" x14ac:dyDescent="0.25">
      <c r="B38" s="201"/>
    </row>
    <row r="39" spans="2:6" x14ac:dyDescent="0.25">
      <c r="B39" s="201"/>
    </row>
    <row r="40" spans="2:6" x14ac:dyDescent="0.25">
      <c r="B40" s="201"/>
    </row>
    <row r="41" spans="2:6" x14ac:dyDescent="0.25">
      <c r="B41" s="201"/>
    </row>
    <row r="42" spans="2:6" x14ac:dyDescent="0.25">
      <c r="B42" s="201"/>
    </row>
    <row r="43" spans="2:6" x14ac:dyDescent="0.25">
      <c r="B43" s="201"/>
    </row>
    <row r="44" spans="2:6" x14ac:dyDescent="0.25">
      <c r="B44" s="201"/>
    </row>
    <row r="45" spans="2:6" x14ac:dyDescent="0.25">
      <c r="B45" s="201"/>
    </row>
    <row r="46" spans="2:6" x14ac:dyDescent="0.25">
      <c r="B46" s="201"/>
    </row>
    <row r="47" spans="2:6" x14ac:dyDescent="0.25">
      <c r="B47" s="201"/>
    </row>
    <row r="48" spans="2:6" x14ac:dyDescent="0.25">
      <c r="B48" s="201"/>
    </row>
    <row r="49" spans="2:2" x14ac:dyDescent="0.25">
      <c r="B49" s="201"/>
    </row>
  </sheetData>
  <autoFilter ref="B2:C16">
    <sortState ref="B3:C21">
      <sortCondition ref="C3:C21"/>
    </sortState>
  </autoFilter>
  <sortState ref="B4:C22">
    <sortCondition ref="C4:C22"/>
  </sortState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43"/>
  <sheetViews>
    <sheetView zoomScale="90" zoomScaleNormal="90" workbookViewId="0"/>
  </sheetViews>
  <sheetFormatPr baseColWidth="10" defaultColWidth="10.54296875" defaultRowHeight="12.5" x14ac:dyDescent="0.25"/>
  <cols>
    <col min="1" max="1" width="14.54296875" bestFit="1" customWidth="1"/>
    <col min="2" max="2" width="12.54296875" bestFit="1" customWidth="1"/>
    <col min="3" max="3" width="12.54296875" customWidth="1"/>
    <col min="4" max="4" width="60.453125" bestFit="1" customWidth="1"/>
    <col min="5" max="5" width="43.453125" bestFit="1" customWidth="1"/>
    <col min="6" max="6" width="19.54296875" bestFit="1" customWidth="1"/>
    <col min="8" max="8" width="23.453125" bestFit="1" customWidth="1"/>
    <col min="9" max="9" width="36.54296875" bestFit="1" customWidth="1"/>
    <col min="10" max="10" width="33.54296875" bestFit="1" customWidth="1"/>
    <col min="11" max="11" width="82.453125" bestFit="1" customWidth="1"/>
  </cols>
  <sheetData>
    <row r="1" spans="1:12" ht="20.5" thickBot="1" x14ac:dyDescent="0.45">
      <c r="A1" s="294" t="s">
        <v>425</v>
      </c>
      <c r="B1" s="295" t="s">
        <v>426</v>
      </c>
      <c r="C1" s="295"/>
      <c r="D1" s="295" t="s">
        <v>50</v>
      </c>
      <c r="E1" s="295" t="s">
        <v>427</v>
      </c>
      <c r="F1" s="295" t="s">
        <v>428</v>
      </c>
      <c r="G1" s="295" t="s">
        <v>429</v>
      </c>
      <c r="H1" s="295" t="s">
        <v>21</v>
      </c>
      <c r="I1" s="295" t="s">
        <v>430</v>
      </c>
      <c r="J1" s="295" t="s">
        <v>53</v>
      </c>
      <c r="K1" s="298" t="s">
        <v>626</v>
      </c>
    </row>
    <row r="2" spans="1:12" ht="15.5" x14ac:dyDescent="0.35">
      <c r="A2" s="289" t="s">
        <v>276</v>
      </c>
      <c r="B2" s="290" t="s">
        <v>432</v>
      </c>
      <c r="C2" s="291">
        <v>1023</v>
      </c>
      <c r="D2" s="291" t="s">
        <v>433</v>
      </c>
      <c r="E2" s="291" t="s">
        <v>434</v>
      </c>
      <c r="F2" s="291" t="s">
        <v>435</v>
      </c>
      <c r="G2" s="290">
        <v>6470</v>
      </c>
      <c r="H2" s="291" t="s">
        <v>436</v>
      </c>
      <c r="I2" s="290" t="s">
        <v>319</v>
      </c>
      <c r="J2" s="290" t="s">
        <v>326</v>
      </c>
      <c r="K2" s="301" t="s">
        <v>602</v>
      </c>
      <c r="L2" s="292"/>
    </row>
    <row r="3" spans="1:12" ht="15.5" x14ac:dyDescent="0.35">
      <c r="A3" s="275" t="s">
        <v>276</v>
      </c>
      <c r="B3" s="276" t="s">
        <v>432</v>
      </c>
      <c r="C3" s="276">
        <v>1024</v>
      </c>
      <c r="D3" s="276" t="s">
        <v>433</v>
      </c>
      <c r="E3" s="276" t="s">
        <v>437</v>
      </c>
      <c r="F3" s="276" t="s">
        <v>632</v>
      </c>
      <c r="G3" s="276">
        <v>6470</v>
      </c>
      <c r="H3" s="276" t="s">
        <v>436</v>
      </c>
      <c r="I3" s="277" t="s">
        <v>319</v>
      </c>
      <c r="J3" s="277" t="s">
        <v>326</v>
      </c>
      <c r="K3" s="308"/>
    </row>
    <row r="4" spans="1:12" ht="15.5" x14ac:dyDescent="0.35">
      <c r="A4" s="275" t="s">
        <v>276</v>
      </c>
      <c r="B4" s="276" t="s">
        <v>439</v>
      </c>
      <c r="C4" s="276">
        <v>1001</v>
      </c>
      <c r="D4" s="276" t="s">
        <v>440</v>
      </c>
      <c r="E4" s="276" t="s">
        <v>441</v>
      </c>
      <c r="F4" s="276" t="s">
        <v>633</v>
      </c>
      <c r="G4" s="276">
        <v>6460</v>
      </c>
      <c r="H4" s="276" t="s">
        <v>443</v>
      </c>
      <c r="I4" s="280" t="s">
        <v>444</v>
      </c>
      <c r="J4" s="276"/>
      <c r="K4" s="309" t="s">
        <v>600</v>
      </c>
    </row>
    <row r="5" spans="1:12" ht="15.5" x14ac:dyDescent="0.35">
      <c r="A5" s="275" t="s">
        <v>276</v>
      </c>
      <c r="B5" s="276" t="s">
        <v>432</v>
      </c>
      <c r="C5" s="276">
        <v>1020</v>
      </c>
      <c r="D5" s="276" t="s">
        <v>446</v>
      </c>
      <c r="E5" s="276" t="s">
        <v>447</v>
      </c>
      <c r="F5" s="276" t="s">
        <v>634</v>
      </c>
      <c r="G5" s="276">
        <v>6470</v>
      </c>
      <c r="H5" s="276" t="s">
        <v>436</v>
      </c>
      <c r="I5" s="276" t="s">
        <v>321</v>
      </c>
      <c r="J5" s="276" t="s">
        <v>375</v>
      </c>
      <c r="K5" s="309" t="s">
        <v>601</v>
      </c>
    </row>
    <row r="6" spans="1:12" ht="15.5" x14ac:dyDescent="0.35">
      <c r="A6" s="275" t="s">
        <v>276</v>
      </c>
      <c r="B6" s="276" t="s">
        <v>432</v>
      </c>
      <c r="C6" s="276">
        <v>1064</v>
      </c>
      <c r="D6" s="276" t="s">
        <v>449</v>
      </c>
      <c r="E6" s="276" t="s">
        <v>450</v>
      </c>
      <c r="F6" s="276" t="s">
        <v>635</v>
      </c>
      <c r="G6" s="276">
        <v>6470</v>
      </c>
      <c r="H6" s="276" t="s">
        <v>452</v>
      </c>
      <c r="I6" s="277" t="s">
        <v>321</v>
      </c>
      <c r="J6" s="277" t="s">
        <v>671</v>
      </c>
      <c r="K6" s="309"/>
    </row>
    <row r="7" spans="1:12" ht="15.5" x14ac:dyDescent="0.35">
      <c r="A7" s="275" t="s">
        <v>276</v>
      </c>
      <c r="B7" s="276" t="s">
        <v>432</v>
      </c>
      <c r="C7" s="276">
        <v>1093</v>
      </c>
      <c r="D7" s="276" t="s">
        <v>453</v>
      </c>
      <c r="E7" s="276" t="s">
        <v>454</v>
      </c>
      <c r="F7" s="276" t="s">
        <v>636</v>
      </c>
      <c r="G7" s="276">
        <v>6470</v>
      </c>
      <c r="H7" s="276" t="s">
        <v>436</v>
      </c>
      <c r="I7" s="276" t="s">
        <v>319</v>
      </c>
      <c r="J7" s="276" t="s">
        <v>326</v>
      </c>
      <c r="K7" s="308"/>
    </row>
    <row r="8" spans="1:12" ht="15.5" x14ac:dyDescent="0.35">
      <c r="A8" s="275" t="s">
        <v>276</v>
      </c>
      <c r="B8" s="276" t="s">
        <v>432</v>
      </c>
      <c r="C8" s="276">
        <v>1003</v>
      </c>
      <c r="D8" s="276" t="s">
        <v>457</v>
      </c>
      <c r="E8" s="276" t="s">
        <v>458</v>
      </c>
      <c r="F8" s="276" t="s">
        <v>637</v>
      </c>
      <c r="G8" s="276">
        <v>6470</v>
      </c>
      <c r="H8" s="276" t="s">
        <v>436</v>
      </c>
      <c r="I8" s="276" t="s">
        <v>321</v>
      </c>
      <c r="J8" s="276" t="s">
        <v>375</v>
      </c>
      <c r="K8" s="308" t="s">
        <v>603</v>
      </c>
    </row>
    <row r="9" spans="1:12" ht="15.5" x14ac:dyDescent="0.35">
      <c r="A9" s="275" t="s">
        <v>276</v>
      </c>
      <c r="B9" s="276" t="s">
        <v>432</v>
      </c>
      <c r="C9" s="276">
        <v>1004</v>
      </c>
      <c r="D9" s="276" t="s">
        <v>461</v>
      </c>
      <c r="E9" s="276" t="s">
        <v>462</v>
      </c>
      <c r="F9" s="276" t="s">
        <v>638</v>
      </c>
      <c r="G9" s="276">
        <v>6470</v>
      </c>
      <c r="H9" s="276" t="s">
        <v>436</v>
      </c>
      <c r="I9" s="276" t="s">
        <v>464</v>
      </c>
      <c r="J9" s="277"/>
      <c r="K9" s="308" t="s">
        <v>604</v>
      </c>
    </row>
    <row r="10" spans="1:12" ht="31" x14ac:dyDescent="0.35">
      <c r="A10" s="275" t="s">
        <v>276</v>
      </c>
      <c r="B10" s="276" t="s">
        <v>439</v>
      </c>
      <c r="C10" s="276">
        <v>1005</v>
      </c>
      <c r="D10" s="276" t="s">
        <v>465</v>
      </c>
      <c r="E10" s="276" t="s">
        <v>466</v>
      </c>
      <c r="F10" s="276" t="s">
        <v>639</v>
      </c>
      <c r="G10" s="276">
        <v>6460</v>
      </c>
      <c r="H10" s="276" t="s">
        <v>176</v>
      </c>
      <c r="I10" s="280" t="s">
        <v>667</v>
      </c>
      <c r="J10" s="276" t="s">
        <v>469</v>
      </c>
      <c r="K10" s="308" t="s">
        <v>605</v>
      </c>
    </row>
    <row r="11" spans="1:12" ht="15.5" x14ac:dyDescent="0.35">
      <c r="A11" s="275" t="s">
        <v>276</v>
      </c>
      <c r="B11" s="276" t="s">
        <v>439</v>
      </c>
      <c r="C11" s="276">
        <v>1105</v>
      </c>
      <c r="D11" s="276" t="s">
        <v>470</v>
      </c>
      <c r="E11" s="276" t="s">
        <v>471</v>
      </c>
      <c r="F11" s="276" t="s">
        <v>640</v>
      </c>
      <c r="G11" s="276">
        <v>6460</v>
      </c>
      <c r="H11" s="276" t="s">
        <v>157</v>
      </c>
      <c r="I11" s="276" t="s">
        <v>322</v>
      </c>
      <c r="J11" s="276" t="s">
        <v>473</v>
      </c>
      <c r="K11" s="308" t="s">
        <v>606</v>
      </c>
    </row>
    <row r="12" spans="1:12" ht="31" x14ac:dyDescent="0.35">
      <c r="A12" s="275" t="s">
        <v>276</v>
      </c>
      <c r="B12" s="276" t="s">
        <v>439</v>
      </c>
      <c r="C12" s="276">
        <v>1067</v>
      </c>
      <c r="D12" s="276" t="s">
        <v>475</v>
      </c>
      <c r="E12" s="276" t="s">
        <v>476</v>
      </c>
      <c r="F12" s="276" t="s">
        <v>641</v>
      </c>
      <c r="G12" s="276">
        <v>6460</v>
      </c>
      <c r="H12" s="276" t="s">
        <v>157</v>
      </c>
      <c r="I12" s="280" t="s">
        <v>478</v>
      </c>
      <c r="J12" s="277"/>
      <c r="K12" s="308" t="s">
        <v>607</v>
      </c>
    </row>
    <row r="13" spans="1:12" ht="15.5" x14ac:dyDescent="0.35">
      <c r="A13" s="275" t="s">
        <v>276</v>
      </c>
      <c r="B13" s="276" t="s">
        <v>439</v>
      </c>
      <c r="C13" s="276">
        <v>1091</v>
      </c>
      <c r="D13" s="276" t="s">
        <v>480</v>
      </c>
      <c r="E13" s="276" t="s">
        <v>481</v>
      </c>
      <c r="F13" s="276" t="s">
        <v>642</v>
      </c>
      <c r="G13" s="276">
        <v>6460</v>
      </c>
      <c r="H13" s="276" t="s">
        <v>157</v>
      </c>
      <c r="I13" s="276" t="s">
        <v>322</v>
      </c>
      <c r="J13" s="276" t="s">
        <v>473</v>
      </c>
      <c r="K13" s="308" t="s">
        <v>608</v>
      </c>
    </row>
    <row r="14" spans="1:12" ht="15.5" x14ac:dyDescent="0.35">
      <c r="A14" s="275" t="s">
        <v>276</v>
      </c>
      <c r="B14" s="276" t="s">
        <v>439</v>
      </c>
      <c r="C14" s="276">
        <v>1098</v>
      </c>
      <c r="D14" s="276" t="s">
        <v>412</v>
      </c>
      <c r="E14" s="276" t="s">
        <v>484</v>
      </c>
      <c r="F14" s="276" t="s">
        <v>643</v>
      </c>
      <c r="G14" s="276">
        <v>6460</v>
      </c>
      <c r="H14" s="276" t="s">
        <v>176</v>
      </c>
      <c r="I14" s="277" t="s">
        <v>668</v>
      </c>
      <c r="J14" s="277"/>
      <c r="K14" s="308" t="s">
        <v>607</v>
      </c>
    </row>
    <row r="15" spans="1:12" ht="15.5" x14ac:dyDescent="0.35">
      <c r="A15" s="275" t="s">
        <v>276</v>
      </c>
      <c r="B15" s="276" t="s">
        <v>432</v>
      </c>
      <c r="C15" s="276">
        <v>1007</v>
      </c>
      <c r="D15" s="276" t="s">
        <v>486</v>
      </c>
      <c r="E15" s="276" t="s">
        <v>487</v>
      </c>
      <c r="F15" s="276" t="s">
        <v>644</v>
      </c>
      <c r="G15" s="276">
        <v>6470</v>
      </c>
      <c r="H15" s="276" t="s">
        <v>378</v>
      </c>
      <c r="I15" s="277" t="s">
        <v>670</v>
      </c>
      <c r="J15" s="277"/>
      <c r="K15" s="308"/>
    </row>
    <row r="16" spans="1:12" ht="15.5" x14ac:dyDescent="0.35">
      <c r="A16" s="275" t="s">
        <v>276</v>
      </c>
      <c r="B16" s="276" t="s">
        <v>439</v>
      </c>
      <c r="C16" s="276">
        <v>1078</v>
      </c>
      <c r="D16" s="276" t="s">
        <v>488</v>
      </c>
      <c r="E16" s="276" t="s">
        <v>476</v>
      </c>
      <c r="F16" s="276" t="s">
        <v>645</v>
      </c>
      <c r="G16" s="276">
        <v>6460</v>
      </c>
      <c r="H16" s="276" t="s">
        <v>344</v>
      </c>
      <c r="I16" s="276" t="s">
        <v>490</v>
      </c>
      <c r="J16" s="276" t="s">
        <v>491</v>
      </c>
      <c r="K16" s="308" t="s">
        <v>609</v>
      </c>
    </row>
    <row r="17" spans="1:11" ht="15.5" x14ac:dyDescent="0.35">
      <c r="A17" s="275" t="s">
        <v>276</v>
      </c>
      <c r="B17" s="276" t="s">
        <v>439</v>
      </c>
      <c r="C17" s="276">
        <v>1008</v>
      </c>
      <c r="D17" s="276" t="s">
        <v>493</v>
      </c>
      <c r="E17" s="276" t="s">
        <v>494</v>
      </c>
      <c r="F17" s="276" t="s">
        <v>646</v>
      </c>
      <c r="G17" s="276">
        <v>6460</v>
      </c>
      <c r="H17" s="276" t="s">
        <v>316</v>
      </c>
      <c r="I17" s="276" t="s">
        <v>496</v>
      </c>
      <c r="J17" s="276" t="s">
        <v>375</v>
      </c>
      <c r="K17" s="308" t="s">
        <v>610</v>
      </c>
    </row>
    <row r="18" spans="1:11" ht="15.5" x14ac:dyDescent="0.35">
      <c r="A18" s="275" t="s">
        <v>276</v>
      </c>
      <c r="B18" s="276" t="s">
        <v>439</v>
      </c>
      <c r="C18" s="276">
        <v>1009</v>
      </c>
      <c r="D18" s="276" t="s">
        <v>497</v>
      </c>
      <c r="E18" s="276" t="s">
        <v>498</v>
      </c>
      <c r="F18" s="276" t="s">
        <v>647</v>
      </c>
      <c r="G18" s="276">
        <v>6460</v>
      </c>
      <c r="H18" s="276" t="s">
        <v>176</v>
      </c>
      <c r="I18" s="276" t="s">
        <v>320</v>
      </c>
      <c r="J18" s="277"/>
      <c r="K18" s="308" t="s">
        <v>611</v>
      </c>
    </row>
    <row r="19" spans="1:11" ht="46.5" x14ac:dyDescent="0.35">
      <c r="A19" s="275" t="s">
        <v>276</v>
      </c>
      <c r="B19" s="276" t="s">
        <v>432</v>
      </c>
      <c r="C19" s="276">
        <v>1094</v>
      </c>
      <c r="D19" s="276" t="s">
        <v>500</v>
      </c>
      <c r="E19" s="276" t="s">
        <v>501</v>
      </c>
      <c r="F19" s="276" t="s">
        <v>648</v>
      </c>
      <c r="G19" s="276">
        <v>6470</v>
      </c>
      <c r="H19" s="276" t="s">
        <v>436</v>
      </c>
      <c r="I19" s="276" t="s">
        <v>330</v>
      </c>
      <c r="J19" s="276" t="s">
        <v>375</v>
      </c>
      <c r="K19" s="310" t="s">
        <v>612</v>
      </c>
    </row>
    <row r="20" spans="1:11" ht="15.5" x14ac:dyDescent="0.35">
      <c r="A20" s="275" t="s">
        <v>276</v>
      </c>
      <c r="B20" s="276" t="s">
        <v>439</v>
      </c>
      <c r="C20" s="276">
        <v>1100</v>
      </c>
      <c r="D20" s="276" t="s">
        <v>504</v>
      </c>
      <c r="E20" s="276" t="s">
        <v>505</v>
      </c>
      <c r="F20" s="276" t="s">
        <v>649</v>
      </c>
      <c r="G20" s="276">
        <v>6460</v>
      </c>
      <c r="H20" s="276" t="s">
        <v>669</v>
      </c>
      <c r="I20" s="277"/>
      <c r="J20" s="277"/>
      <c r="K20" s="309" t="s">
        <v>613</v>
      </c>
    </row>
    <row r="21" spans="1:11" ht="15.5" x14ac:dyDescent="0.35">
      <c r="A21" s="275" t="s">
        <v>276</v>
      </c>
      <c r="B21" s="276" t="s">
        <v>439</v>
      </c>
      <c r="C21" s="276">
        <v>1052</v>
      </c>
      <c r="D21" s="276" t="s">
        <v>507</v>
      </c>
      <c r="E21" s="276" t="s">
        <v>508</v>
      </c>
      <c r="F21" s="276" t="s">
        <v>650</v>
      </c>
      <c r="G21" s="276">
        <v>6460</v>
      </c>
      <c r="H21" s="276" t="s">
        <v>316</v>
      </c>
      <c r="I21" s="276" t="s">
        <v>327</v>
      </c>
      <c r="J21" s="276" t="s">
        <v>375</v>
      </c>
      <c r="K21" s="308" t="s">
        <v>614</v>
      </c>
    </row>
    <row r="22" spans="1:11" ht="15.5" x14ac:dyDescent="0.35">
      <c r="A22" s="275" t="s">
        <v>276</v>
      </c>
      <c r="B22" s="276" t="s">
        <v>439</v>
      </c>
      <c r="C22" s="276">
        <v>1010</v>
      </c>
      <c r="D22" s="276" t="s">
        <v>199</v>
      </c>
      <c r="E22" s="276" t="s">
        <v>510</v>
      </c>
      <c r="F22" s="276" t="s">
        <v>651</v>
      </c>
      <c r="G22" s="276">
        <v>6460</v>
      </c>
      <c r="H22" s="276" t="s">
        <v>316</v>
      </c>
      <c r="I22" s="276" t="s">
        <v>512</v>
      </c>
      <c r="J22" s="276" t="s">
        <v>375</v>
      </c>
      <c r="K22" s="308" t="s">
        <v>615</v>
      </c>
    </row>
    <row r="23" spans="1:11" ht="15.5" x14ac:dyDescent="0.35">
      <c r="A23" s="275" t="s">
        <v>276</v>
      </c>
      <c r="B23" s="276" t="s">
        <v>432</v>
      </c>
      <c r="C23" s="276">
        <v>1011</v>
      </c>
      <c r="D23" s="276" t="s">
        <v>513</v>
      </c>
      <c r="E23" s="276" t="s">
        <v>514</v>
      </c>
      <c r="F23" s="276" t="s">
        <v>652</v>
      </c>
      <c r="G23" s="276">
        <v>6470</v>
      </c>
      <c r="H23" s="276" t="s">
        <v>436</v>
      </c>
      <c r="I23" s="276" t="s">
        <v>375</v>
      </c>
      <c r="J23" s="276" t="s">
        <v>375</v>
      </c>
      <c r="K23" s="308" t="s">
        <v>616</v>
      </c>
    </row>
    <row r="24" spans="1:11" ht="15.5" x14ac:dyDescent="0.35">
      <c r="A24" s="275" t="s">
        <v>276</v>
      </c>
      <c r="B24" s="276" t="s">
        <v>439</v>
      </c>
      <c r="C24" s="276">
        <v>1012</v>
      </c>
      <c r="D24" s="276" t="s">
        <v>517</v>
      </c>
      <c r="E24" s="276" t="s">
        <v>518</v>
      </c>
      <c r="F24" s="276" t="s">
        <v>653</v>
      </c>
      <c r="G24" s="276">
        <v>6460</v>
      </c>
      <c r="H24" s="276" t="s">
        <v>443</v>
      </c>
      <c r="I24" s="280" t="s">
        <v>520</v>
      </c>
      <c r="J24" s="276" t="s">
        <v>521</v>
      </c>
      <c r="K24" s="308" t="s">
        <v>617</v>
      </c>
    </row>
    <row r="25" spans="1:11" ht="46.5" x14ac:dyDescent="0.35">
      <c r="A25" s="275" t="s">
        <v>276</v>
      </c>
      <c r="B25" s="276" t="s">
        <v>439</v>
      </c>
      <c r="C25" s="276">
        <v>1075</v>
      </c>
      <c r="D25" s="276" t="s">
        <v>523</v>
      </c>
      <c r="E25" s="276" t="s">
        <v>524</v>
      </c>
      <c r="F25" s="276" t="s">
        <v>654</v>
      </c>
      <c r="G25" s="276">
        <v>6460</v>
      </c>
      <c r="H25" s="276" t="s">
        <v>316</v>
      </c>
      <c r="I25" s="280" t="s">
        <v>526</v>
      </c>
      <c r="J25" s="276" t="s">
        <v>375</v>
      </c>
      <c r="K25" s="308"/>
    </row>
    <row r="26" spans="1:11" ht="15.5" x14ac:dyDescent="0.35">
      <c r="A26" s="275" t="s">
        <v>276</v>
      </c>
      <c r="B26" s="276" t="s">
        <v>439</v>
      </c>
      <c r="C26" s="276">
        <v>1013</v>
      </c>
      <c r="D26" s="276" t="s">
        <v>142</v>
      </c>
      <c r="E26" s="276" t="s">
        <v>528</v>
      </c>
      <c r="F26" s="276" t="s">
        <v>655</v>
      </c>
      <c r="G26" s="276">
        <v>6460</v>
      </c>
      <c r="H26" s="276" t="s">
        <v>669</v>
      </c>
      <c r="I26" s="277" t="s">
        <v>375</v>
      </c>
      <c r="J26" s="277" t="s">
        <v>375</v>
      </c>
      <c r="K26" s="308" t="s">
        <v>618</v>
      </c>
    </row>
    <row r="27" spans="1:11" ht="15.5" x14ac:dyDescent="0.35">
      <c r="A27" s="275" t="s">
        <v>276</v>
      </c>
      <c r="B27" s="276" t="s">
        <v>439</v>
      </c>
      <c r="C27" s="276">
        <v>1006</v>
      </c>
      <c r="D27" s="276" t="s">
        <v>530</v>
      </c>
      <c r="E27" s="276" t="s">
        <v>531</v>
      </c>
      <c r="F27" s="276" t="s">
        <v>656</v>
      </c>
      <c r="G27" s="276">
        <v>6460</v>
      </c>
      <c r="H27" s="276" t="s">
        <v>176</v>
      </c>
      <c r="I27" s="277" t="s">
        <v>668</v>
      </c>
      <c r="J27" s="277" t="s">
        <v>375</v>
      </c>
      <c r="K27" s="308"/>
    </row>
    <row r="28" spans="1:11" ht="15.5" x14ac:dyDescent="0.35">
      <c r="A28" s="275" t="s">
        <v>276</v>
      </c>
      <c r="B28" s="276" t="s">
        <v>439</v>
      </c>
      <c r="C28" s="276">
        <v>1002</v>
      </c>
      <c r="D28" s="276" t="s">
        <v>534</v>
      </c>
      <c r="E28" s="276" t="s">
        <v>535</v>
      </c>
      <c r="F28" s="276" t="s">
        <v>657</v>
      </c>
      <c r="G28" s="276">
        <v>6460</v>
      </c>
      <c r="H28" s="276" t="s">
        <v>157</v>
      </c>
      <c r="I28" s="276" t="s">
        <v>322</v>
      </c>
      <c r="J28" s="277" t="s">
        <v>375</v>
      </c>
      <c r="K28" s="308"/>
    </row>
    <row r="29" spans="1:11" ht="15.5" x14ac:dyDescent="0.35">
      <c r="A29" s="275" t="s">
        <v>276</v>
      </c>
      <c r="B29" s="276" t="s">
        <v>439</v>
      </c>
      <c r="C29" s="276">
        <v>1014</v>
      </c>
      <c r="D29" s="276" t="s">
        <v>538</v>
      </c>
      <c r="E29" s="276" t="s">
        <v>539</v>
      </c>
      <c r="F29" s="276" t="s">
        <v>658</v>
      </c>
      <c r="G29" s="276">
        <v>6460</v>
      </c>
      <c r="H29" s="276" t="s">
        <v>176</v>
      </c>
      <c r="I29" s="276" t="s">
        <v>541</v>
      </c>
      <c r="J29" s="276" t="s">
        <v>542</v>
      </c>
      <c r="K29" s="308" t="s">
        <v>619</v>
      </c>
    </row>
    <row r="30" spans="1:11" ht="15.5" x14ac:dyDescent="0.35">
      <c r="A30" s="275" t="s">
        <v>276</v>
      </c>
      <c r="B30" s="276" t="s">
        <v>439</v>
      </c>
      <c r="C30" s="276">
        <v>1015</v>
      </c>
      <c r="D30" s="276" t="s">
        <v>544</v>
      </c>
      <c r="E30" s="276" t="s">
        <v>545</v>
      </c>
      <c r="F30" s="276" t="s">
        <v>659</v>
      </c>
      <c r="G30" s="276">
        <v>6460</v>
      </c>
      <c r="H30" s="276" t="s">
        <v>316</v>
      </c>
      <c r="I30" s="276" t="s">
        <v>327</v>
      </c>
      <c r="J30" s="276" t="s">
        <v>375</v>
      </c>
      <c r="K30" s="308" t="s">
        <v>620</v>
      </c>
    </row>
    <row r="31" spans="1:11" ht="15.5" x14ac:dyDescent="0.35">
      <c r="A31" s="275" t="s">
        <v>276</v>
      </c>
      <c r="B31" s="276" t="s">
        <v>432</v>
      </c>
      <c r="C31" s="276">
        <v>1016</v>
      </c>
      <c r="D31" s="276" t="s">
        <v>547</v>
      </c>
      <c r="E31" s="276" t="s">
        <v>548</v>
      </c>
      <c r="F31" s="276" t="s">
        <v>660</v>
      </c>
      <c r="G31" s="276">
        <v>6470</v>
      </c>
      <c r="H31" s="276" t="s">
        <v>436</v>
      </c>
      <c r="I31" s="276" t="s">
        <v>319</v>
      </c>
      <c r="J31" s="276" t="s">
        <v>326</v>
      </c>
      <c r="K31" s="308"/>
    </row>
    <row r="32" spans="1:11" ht="15.5" x14ac:dyDescent="0.35">
      <c r="A32" s="275" t="s">
        <v>276</v>
      </c>
      <c r="B32" s="276" t="s">
        <v>439</v>
      </c>
      <c r="C32" s="276">
        <v>1017</v>
      </c>
      <c r="D32" s="276" t="s">
        <v>550</v>
      </c>
      <c r="E32" s="276" t="s">
        <v>551</v>
      </c>
      <c r="F32" s="276" t="s">
        <v>661</v>
      </c>
      <c r="G32" s="276">
        <v>6460</v>
      </c>
      <c r="H32" s="276" t="s">
        <v>157</v>
      </c>
      <c r="I32" s="276" t="s">
        <v>375</v>
      </c>
      <c r="J32" s="277" t="s">
        <v>375</v>
      </c>
      <c r="K32" s="308" t="s">
        <v>621</v>
      </c>
    </row>
    <row r="33" spans="1:11" ht="15.5" x14ac:dyDescent="0.35">
      <c r="A33" s="275" t="s">
        <v>276</v>
      </c>
      <c r="B33" s="276" t="s">
        <v>439</v>
      </c>
      <c r="C33" s="276">
        <v>131</v>
      </c>
      <c r="D33" s="276" t="s">
        <v>554</v>
      </c>
      <c r="E33" s="276" t="s">
        <v>555</v>
      </c>
      <c r="F33" s="276" t="s">
        <v>662</v>
      </c>
      <c r="G33" s="276">
        <v>6460</v>
      </c>
      <c r="H33" s="276" t="s">
        <v>316</v>
      </c>
      <c r="I33" s="276" t="s">
        <v>327</v>
      </c>
      <c r="J33" s="276" t="s">
        <v>375</v>
      </c>
      <c r="K33" s="308" t="s">
        <v>622</v>
      </c>
    </row>
    <row r="34" spans="1:11" ht="15.5" x14ac:dyDescent="0.35">
      <c r="A34" s="275" t="s">
        <v>276</v>
      </c>
      <c r="B34" s="276" t="s">
        <v>432</v>
      </c>
      <c r="C34" s="276">
        <v>1112</v>
      </c>
      <c r="D34" s="276" t="s">
        <v>557</v>
      </c>
      <c r="E34" s="276" t="s">
        <v>558</v>
      </c>
      <c r="F34" s="276" t="s">
        <v>663</v>
      </c>
      <c r="G34" s="276">
        <v>6470</v>
      </c>
      <c r="H34" s="276" t="s">
        <v>560</v>
      </c>
      <c r="I34" s="276" t="s">
        <v>672</v>
      </c>
      <c r="J34" s="277"/>
      <c r="K34" s="308"/>
    </row>
    <row r="35" spans="1:11" ht="15.5" x14ac:dyDescent="0.35">
      <c r="A35" s="275" t="s">
        <v>276</v>
      </c>
      <c r="B35" s="276" t="s">
        <v>439</v>
      </c>
      <c r="C35" s="276">
        <v>1108</v>
      </c>
      <c r="D35" s="276" t="s">
        <v>563</v>
      </c>
      <c r="E35" s="276" t="s">
        <v>564</v>
      </c>
      <c r="F35" s="276" t="s">
        <v>664</v>
      </c>
      <c r="G35" s="276">
        <v>6460</v>
      </c>
      <c r="H35" s="276" t="s">
        <v>157</v>
      </c>
      <c r="I35" s="276" t="s">
        <v>566</v>
      </c>
      <c r="J35" s="276" t="s">
        <v>473</v>
      </c>
      <c r="K35" s="308"/>
    </row>
    <row r="36" spans="1:11" ht="15.5" x14ac:dyDescent="0.35">
      <c r="A36" s="275" t="s">
        <v>276</v>
      </c>
      <c r="B36" s="276" t="s">
        <v>439</v>
      </c>
      <c r="C36" s="276">
        <v>1087</v>
      </c>
      <c r="D36" s="276" t="s">
        <v>568</v>
      </c>
      <c r="E36" s="276" t="s">
        <v>569</v>
      </c>
      <c r="F36" s="276" t="s">
        <v>665</v>
      </c>
      <c r="G36" s="276">
        <v>6460</v>
      </c>
      <c r="H36" s="276" t="s">
        <v>176</v>
      </c>
      <c r="I36" s="277" t="s">
        <v>375</v>
      </c>
      <c r="J36" s="277" t="s">
        <v>375</v>
      </c>
      <c r="K36" s="308" t="s">
        <v>623</v>
      </c>
    </row>
    <row r="37" spans="1:11" ht="15.5" x14ac:dyDescent="0.35">
      <c r="A37" s="275" t="s">
        <v>276</v>
      </c>
      <c r="B37" s="276" t="s">
        <v>439</v>
      </c>
      <c r="C37" s="276">
        <v>1026</v>
      </c>
      <c r="D37" s="276" t="s">
        <v>572</v>
      </c>
      <c r="E37" s="276" t="s">
        <v>573</v>
      </c>
      <c r="F37" s="276" t="s">
        <v>666</v>
      </c>
      <c r="G37" s="276">
        <v>6460</v>
      </c>
      <c r="H37" s="276" t="s">
        <v>157</v>
      </c>
      <c r="I37" s="276" t="s">
        <v>324</v>
      </c>
      <c r="J37" s="276" t="s">
        <v>491</v>
      </c>
      <c r="K37" s="308" t="s">
        <v>624</v>
      </c>
    </row>
    <row r="38" spans="1:11" ht="15.5" x14ac:dyDescent="0.35">
      <c r="A38" s="275" t="s">
        <v>276</v>
      </c>
      <c r="B38" s="276" t="s">
        <v>439</v>
      </c>
      <c r="C38" s="276">
        <v>1027</v>
      </c>
      <c r="D38" s="276" t="s">
        <v>576</v>
      </c>
      <c r="E38" s="276" t="s">
        <v>577</v>
      </c>
      <c r="F38" s="276" t="s">
        <v>578</v>
      </c>
      <c r="G38" s="276">
        <v>6460</v>
      </c>
      <c r="H38" s="276" t="s">
        <v>157</v>
      </c>
      <c r="I38" s="276" t="s">
        <v>375</v>
      </c>
      <c r="J38" s="277" t="s">
        <v>375</v>
      </c>
      <c r="K38" s="308" t="s">
        <v>625</v>
      </c>
    </row>
    <row r="39" spans="1:11" ht="15.5" x14ac:dyDescent="0.35">
      <c r="A39" s="275" t="s">
        <v>276</v>
      </c>
      <c r="B39" s="276" t="s">
        <v>432</v>
      </c>
      <c r="C39" s="276">
        <v>1025</v>
      </c>
      <c r="D39" s="276" t="s">
        <v>433</v>
      </c>
      <c r="E39" s="276" t="s">
        <v>579</v>
      </c>
      <c r="F39" s="276" t="s">
        <v>580</v>
      </c>
      <c r="G39" s="276">
        <v>6470</v>
      </c>
      <c r="H39" s="276" t="s">
        <v>436</v>
      </c>
      <c r="I39" s="276" t="s">
        <v>319</v>
      </c>
      <c r="J39" s="276" t="s">
        <v>326</v>
      </c>
      <c r="K39" s="308" t="s">
        <v>627</v>
      </c>
    </row>
    <row r="40" spans="1:11" ht="15.5" x14ac:dyDescent="0.35">
      <c r="A40" s="275" t="s">
        <v>276</v>
      </c>
      <c r="B40" s="276" t="s">
        <v>439</v>
      </c>
      <c r="C40" s="276">
        <v>1028</v>
      </c>
      <c r="D40" s="276" t="s">
        <v>581</v>
      </c>
      <c r="E40" s="276" t="s">
        <v>582</v>
      </c>
      <c r="F40" s="276" t="s">
        <v>583</v>
      </c>
      <c r="G40" s="276">
        <v>6460</v>
      </c>
      <c r="H40" s="276" t="s">
        <v>316</v>
      </c>
      <c r="I40" s="276" t="s">
        <v>327</v>
      </c>
      <c r="J40" s="276" t="s">
        <v>375</v>
      </c>
      <c r="K40" s="308" t="s">
        <v>628</v>
      </c>
    </row>
    <row r="41" spans="1:11" ht="15.5" x14ac:dyDescent="0.35">
      <c r="A41" s="275" t="s">
        <v>276</v>
      </c>
      <c r="B41" s="276" t="s">
        <v>439</v>
      </c>
      <c r="C41" s="276">
        <v>1030</v>
      </c>
      <c r="D41" s="276" t="s">
        <v>587</v>
      </c>
      <c r="E41" s="276" t="s">
        <v>588</v>
      </c>
      <c r="F41" s="276" t="s">
        <v>589</v>
      </c>
      <c r="G41" s="276">
        <v>6460</v>
      </c>
      <c r="H41" s="276" t="s">
        <v>157</v>
      </c>
      <c r="I41" s="276" t="s">
        <v>490</v>
      </c>
      <c r="J41" s="276" t="s">
        <v>473</v>
      </c>
      <c r="K41" s="308" t="s">
        <v>629</v>
      </c>
    </row>
    <row r="42" spans="1:11" ht="15.5" x14ac:dyDescent="0.35">
      <c r="A42" s="275" t="s">
        <v>276</v>
      </c>
      <c r="B42" s="276" t="s">
        <v>439</v>
      </c>
      <c r="C42" s="276">
        <v>1029</v>
      </c>
      <c r="D42" s="276" t="s">
        <v>587</v>
      </c>
      <c r="E42" s="276" t="s">
        <v>590</v>
      </c>
      <c r="F42" s="276" t="s">
        <v>591</v>
      </c>
      <c r="G42" s="276">
        <v>6460</v>
      </c>
      <c r="H42" s="276" t="s">
        <v>157</v>
      </c>
      <c r="I42" s="276" t="s">
        <v>324</v>
      </c>
      <c r="J42" s="276" t="s">
        <v>473</v>
      </c>
      <c r="K42" s="308" t="s">
        <v>629</v>
      </c>
    </row>
    <row r="43" spans="1:11" ht="16" thickBot="1" x14ac:dyDescent="0.4">
      <c r="A43" s="311" t="s">
        <v>276</v>
      </c>
      <c r="B43" s="312" t="s">
        <v>432</v>
      </c>
      <c r="C43" s="312">
        <v>1031</v>
      </c>
      <c r="D43" s="276" t="s">
        <v>592</v>
      </c>
      <c r="E43" s="312" t="s">
        <v>593</v>
      </c>
      <c r="F43" s="312" t="s">
        <v>594</v>
      </c>
      <c r="G43" s="312">
        <v>6470</v>
      </c>
      <c r="H43" s="312" t="s">
        <v>436</v>
      </c>
      <c r="I43" s="312" t="s">
        <v>321</v>
      </c>
      <c r="J43" s="312" t="s">
        <v>375</v>
      </c>
      <c r="K43" s="313" t="s">
        <v>630</v>
      </c>
    </row>
  </sheetData>
  <pageMargins left="0.7" right="0.7" top="0.78740157499999996" bottom="0.78740157499999996" header="0.3" footer="0.3"/>
  <pageSetup paperSize="9" orientation="portrait" r:id="rId1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Einsatzplan DC</vt:lpstr>
      <vt:lpstr>Einsatzplan</vt:lpstr>
      <vt:lpstr>VV</vt:lpstr>
      <vt:lpstr>SLA Zeiten je Projekt</vt:lpstr>
      <vt:lpstr>Kontaktdaten</vt:lpstr>
      <vt:lpstr>Wartungsprojekte</vt:lpstr>
      <vt:lpstr>Projektverantwortliche</vt:lpstr>
      <vt:lpstr>Auswertung</vt:lpstr>
      <vt:lpstr>Als Bild Confluence</vt:lpstr>
      <vt:lpstr>Teamfaktoren</vt:lpstr>
      <vt:lpstr>'SLA Zeiten je Projekt'!Druckbereich</vt:lpstr>
      <vt:lpstr>'Einsatzplan DC'!Drucktitel</vt:lpstr>
      <vt:lpstr>Feiertage</vt:lpstr>
      <vt:lpstr>Feiertagsdatum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Bruns, Melanie</cp:lastModifiedBy>
  <cp:lastPrinted>2019-10-16T12:59:24Z</cp:lastPrinted>
  <dcterms:created xsi:type="dcterms:W3CDTF">2010-06-09T16:05:03Z</dcterms:created>
  <dcterms:modified xsi:type="dcterms:W3CDTF">2025-07-01T06:55:05Z</dcterms:modified>
</cp:coreProperties>
</file>