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F:\F-Anbu\git\stocks\"/>
    </mc:Choice>
  </mc:AlternateContent>
  <bookViews>
    <workbookView xWindow="0" yWindow="0" windowWidth="23040" windowHeight="9192"/>
  </bookViews>
  <sheets>
    <sheet name="Nifty" sheetId="2" r:id="rId1"/>
    <sheet name="EW38" sheetId="8" r:id="rId2"/>
    <sheet name="Emeter" sheetId="7" r:id="rId3"/>
    <sheet name="Elliot-Lar" sheetId="3" r:id="rId4"/>
    <sheet name="Elliot " sheetId="10" r:id="rId5"/>
    <sheet name="Elliot-Ret" sheetId="9" r:id="rId6"/>
    <sheet name="Archives" sheetId="6" r:id="rId7"/>
  </sheets>
  <calcPr calcId="162913"/>
</workbook>
</file>

<file path=xl/calcChain.xml><?xml version="1.0" encoding="utf-8"?>
<calcChain xmlns="http://schemas.openxmlformats.org/spreadsheetml/2006/main">
  <c r="J61" i="2" l="1"/>
  <c r="J59" i="2"/>
  <c r="J62" i="2" s="1"/>
  <c r="J58" i="2"/>
  <c r="J56" i="2"/>
  <c r="J57" i="2" s="1"/>
  <c r="J46" i="2"/>
  <c r="J30" i="2"/>
  <c r="J24" i="2"/>
  <c r="J36" i="2" s="1"/>
  <c r="J14" i="2"/>
  <c r="J20" i="2" l="1"/>
  <c r="J18" i="2"/>
  <c r="J60" i="2"/>
  <c r="J63" i="2" s="1"/>
  <c r="J13" i="2" s="1"/>
  <c r="J17" i="2"/>
  <c r="J19" i="2"/>
  <c r="J33" i="2"/>
  <c r="J29" i="2"/>
  <c r="J27" i="2"/>
  <c r="J32" i="2"/>
  <c r="J28" i="2"/>
  <c r="J34" i="2"/>
  <c r="J35" i="2" s="1"/>
  <c r="J31" i="2"/>
  <c r="J26" i="2"/>
  <c r="J8" i="2"/>
  <c r="J22" i="2"/>
  <c r="J21" i="2" s="1"/>
  <c r="J10" i="2"/>
  <c r="J15" i="2"/>
  <c r="I61" i="2"/>
  <c r="I59" i="2"/>
  <c r="I62" i="2" s="1"/>
  <c r="I58" i="2"/>
  <c r="I56" i="2"/>
  <c r="I46" i="2"/>
  <c r="I30" i="2"/>
  <c r="I24" i="2"/>
  <c r="I36" i="2" s="1"/>
  <c r="I18" i="2"/>
  <c r="I14" i="2"/>
  <c r="I10" i="2"/>
  <c r="I11" i="2" s="1"/>
  <c r="J25" i="2" l="1"/>
  <c r="I60" i="2"/>
  <c r="I63" i="2" s="1"/>
  <c r="J9" i="2"/>
  <c r="J6" i="2"/>
  <c r="J7" i="2" s="1"/>
  <c r="J11" i="2"/>
  <c r="I6" i="2"/>
  <c r="I20" i="2"/>
  <c r="I19" i="2" s="1"/>
  <c r="I17" i="2"/>
  <c r="I15" i="2"/>
  <c r="I13" i="2"/>
  <c r="I8" i="2"/>
  <c r="I9" i="2" s="1"/>
  <c r="I22" i="2"/>
  <c r="I21" i="2" s="1"/>
  <c r="I57" i="2"/>
  <c r="HE61" i="6"/>
  <c r="HD61" i="6"/>
  <c r="HC61" i="6"/>
  <c r="HB61" i="6"/>
  <c r="HE59" i="6"/>
  <c r="HE62" i="6" s="1"/>
  <c r="HE60" i="6" s="1"/>
  <c r="HE63" i="6" s="1"/>
  <c r="HD59" i="6"/>
  <c r="HD62" i="6" s="1"/>
  <c r="HD60" i="6" s="1"/>
  <c r="HD63" i="6" s="1"/>
  <c r="HC59" i="6"/>
  <c r="HC62" i="6" s="1"/>
  <c r="HC60" i="6" s="1"/>
  <c r="HC63" i="6" s="1"/>
  <c r="HB59" i="6"/>
  <c r="HB62" i="6" s="1"/>
  <c r="HB60" i="6" s="1"/>
  <c r="HB63" i="6" s="1"/>
  <c r="HE58" i="6"/>
  <c r="HD58" i="6"/>
  <c r="HC58" i="6"/>
  <c r="HB58" i="6"/>
  <c r="HE56" i="6"/>
  <c r="HE57" i="6" s="1"/>
  <c r="HD56" i="6"/>
  <c r="HD57" i="6" s="1"/>
  <c r="HC56" i="6"/>
  <c r="HC57" i="6" s="1"/>
  <c r="HB56" i="6"/>
  <c r="HB57" i="6" s="1"/>
  <c r="HE46" i="6"/>
  <c r="HD46" i="6"/>
  <c r="HC46" i="6"/>
  <c r="HB46" i="6"/>
  <c r="HE30" i="6"/>
  <c r="HD30" i="6"/>
  <c r="HC30" i="6"/>
  <c r="HB30" i="6"/>
  <c r="HE24" i="6"/>
  <c r="HE36" i="6" s="1"/>
  <c r="HD24" i="6"/>
  <c r="HD36" i="6" s="1"/>
  <c r="HC24" i="6"/>
  <c r="HC36" i="6" s="1"/>
  <c r="HB24" i="6"/>
  <c r="HB36" i="6" s="1"/>
  <c r="HE14" i="6"/>
  <c r="HE20" i="6" s="1"/>
  <c r="HD14" i="6"/>
  <c r="HD18" i="6" s="1"/>
  <c r="HC14" i="6"/>
  <c r="HC20" i="6" s="1"/>
  <c r="HB14" i="6"/>
  <c r="HB20" i="6" s="1"/>
  <c r="HE10" i="6"/>
  <c r="HE11" i="6" s="1"/>
  <c r="HD10" i="6"/>
  <c r="HD11" i="6" s="1"/>
  <c r="HC10" i="6"/>
  <c r="HC11" i="6" s="1"/>
  <c r="HB10" i="6"/>
  <c r="HB11" i="6" s="1"/>
  <c r="HE8" i="6"/>
  <c r="HE9" i="6" s="1"/>
  <c r="HD8" i="6"/>
  <c r="HD9" i="6" s="1"/>
  <c r="HC8" i="6"/>
  <c r="HC9" i="6" s="1"/>
  <c r="HB8" i="6"/>
  <c r="HE6" i="6"/>
  <c r="HE7" i="6" s="1"/>
  <c r="HC6" i="6"/>
  <c r="HC7" i="6" s="1"/>
  <c r="H61" i="2"/>
  <c r="H59" i="2"/>
  <c r="H62" i="2" s="1"/>
  <c r="H58" i="2"/>
  <c r="H56" i="2"/>
  <c r="H46" i="2"/>
  <c r="H30" i="2"/>
  <c r="H24" i="2"/>
  <c r="H36" i="2" s="1"/>
  <c r="H14" i="2"/>
  <c r="H10" i="2" s="1"/>
  <c r="H11" i="2" s="1"/>
  <c r="I33" i="2" l="1"/>
  <c r="I29" i="2"/>
  <c r="I32" i="2"/>
  <c r="I28" i="2"/>
  <c r="I34" i="2"/>
  <c r="I35" i="2" s="1"/>
  <c r="I31" i="2"/>
  <c r="I27" i="2"/>
  <c r="I26" i="2"/>
  <c r="I25" i="2" s="1"/>
  <c r="I7" i="2"/>
  <c r="HB6" i="6"/>
  <c r="HB7" i="6" s="1"/>
  <c r="HC13" i="6"/>
  <c r="HB13" i="6"/>
  <c r="HB9" i="6"/>
  <c r="HE13" i="6"/>
  <c r="H60" i="2"/>
  <c r="H63" i="2" s="1"/>
  <c r="H15" i="2" s="1"/>
  <c r="H18" i="2"/>
  <c r="H17" i="2" s="1"/>
  <c r="H20" i="2"/>
  <c r="HB34" i="6"/>
  <c r="HB33" i="6"/>
  <c r="HB32" i="6"/>
  <c r="HB31" i="6"/>
  <c r="HB29" i="6"/>
  <c r="HB28" i="6"/>
  <c r="HB27" i="6"/>
  <c r="HB26" i="6"/>
  <c r="HD22" i="6"/>
  <c r="HD34" i="6"/>
  <c r="HD33" i="6"/>
  <c r="HD32" i="6"/>
  <c r="HD29" i="6"/>
  <c r="HD27" i="6"/>
  <c r="HD26" i="6"/>
  <c r="HD25" i="6" s="1"/>
  <c r="HD31" i="6"/>
  <c r="HD28" i="6"/>
  <c r="HC34" i="6"/>
  <c r="HC33" i="6"/>
  <c r="HC32" i="6"/>
  <c r="HC31" i="6"/>
  <c r="HC29" i="6"/>
  <c r="HC28" i="6"/>
  <c r="HC27" i="6"/>
  <c r="HC26" i="6"/>
  <c r="HC25" i="6" s="1"/>
  <c r="HE34" i="6"/>
  <c r="HE33" i="6"/>
  <c r="HE32" i="6"/>
  <c r="HE31" i="6"/>
  <c r="HE29" i="6"/>
  <c r="HE28" i="6"/>
  <c r="HE27" i="6"/>
  <c r="HE26" i="6"/>
  <c r="HB15" i="6"/>
  <c r="HB18" i="6"/>
  <c r="HB17" i="6" s="1"/>
  <c r="HC15" i="6"/>
  <c r="HC18" i="6"/>
  <c r="HC17" i="6" s="1"/>
  <c r="HD13" i="6"/>
  <c r="HD17" i="6"/>
  <c r="HD20" i="6"/>
  <c r="HD19" i="6" s="1"/>
  <c r="HD6" i="6"/>
  <c r="HD7" i="6" s="1"/>
  <c r="HD15" i="6"/>
  <c r="HE15" i="6"/>
  <c r="HE18" i="6"/>
  <c r="HE17" i="6" s="1"/>
  <c r="H8" i="2"/>
  <c r="H9" i="2" s="1"/>
  <c r="H57" i="2"/>
  <c r="H6" i="2"/>
  <c r="G61" i="2"/>
  <c r="G59" i="2"/>
  <c r="G62" i="2" s="1"/>
  <c r="G58" i="2"/>
  <c r="G56" i="2"/>
  <c r="G57" i="2" s="1"/>
  <c r="G46" i="2"/>
  <c r="G30" i="2"/>
  <c r="G24" i="2"/>
  <c r="G36" i="2" s="1"/>
  <c r="G14" i="2"/>
  <c r="G20" i="2" s="1"/>
  <c r="H13" i="2" l="1"/>
  <c r="H22" i="2"/>
  <c r="H21" i="2" s="1"/>
  <c r="H19" i="2"/>
  <c r="HD21" i="6"/>
  <c r="HE35" i="6"/>
  <c r="HB35" i="6"/>
  <c r="HB22" i="6"/>
  <c r="HB21" i="6" s="1"/>
  <c r="HB19" i="6"/>
  <c r="HE22" i="6"/>
  <c r="HE21" i="6" s="1"/>
  <c r="HE19" i="6"/>
  <c r="HC22" i="6"/>
  <c r="HC21" i="6" s="1"/>
  <c r="HC19" i="6"/>
  <c r="HE25" i="6"/>
  <c r="HC35" i="6"/>
  <c r="HD35" i="6"/>
  <c r="HB25" i="6"/>
  <c r="H7" i="2"/>
  <c r="H33" i="2"/>
  <c r="H29" i="2"/>
  <c r="H34" i="2"/>
  <c r="H35" i="2" s="1"/>
  <c r="H26" i="2"/>
  <c r="H32" i="2"/>
  <c r="H28" i="2"/>
  <c r="H31" i="2"/>
  <c r="H27" i="2"/>
  <c r="G33" i="2"/>
  <c r="G29" i="2"/>
  <c r="G26" i="2"/>
  <c r="G32" i="2"/>
  <c r="G28" i="2"/>
  <c r="G31" i="2"/>
  <c r="G27" i="2"/>
  <c r="G34" i="2"/>
  <c r="G60" i="2"/>
  <c r="G63" i="2" s="1"/>
  <c r="G15" i="2" s="1"/>
  <c r="G8" i="2"/>
  <c r="G18" i="2"/>
  <c r="G10" i="2"/>
  <c r="GR61" i="6"/>
  <c r="GR59" i="6"/>
  <c r="GR62" i="6" s="1"/>
  <c r="GR60" i="6" s="1"/>
  <c r="GR63" i="6" s="1"/>
  <c r="GR58" i="6"/>
  <c r="GR56" i="6"/>
  <c r="GR57" i="6" s="1"/>
  <c r="GR46" i="6"/>
  <c r="GR30" i="6"/>
  <c r="GR24" i="6"/>
  <c r="GR36" i="6" s="1"/>
  <c r="GR14" i="6"/>
  <c r="GR20" i="6" s="1"/>
  <c r="GY62" i="6"/>
  <c r="GY60" i="6" s="1"/>
  <c r="GY63" i="6" s="1"/>
  <c r="HA61" i="6"/>
  <c r="GZ61" i="6"/>
  <c r="GY61" i="6"/>
  <c r="GX61" i="6"/>
  <c r="GW61" i="6"/>
  <c r="GV61" i="6"/>
  <c r="GU61" i="6"/>
  <c r="GT61" i="6"/>
  <c r="GS61" i="6"/>
  <c r="HA59" i="6"/>
  <c r="HA62" i="6" s="1"/>
  <c r="GZ59" i="6"/>
  <c r="GZ62" i="6" s="1"/>
  <c r="GY59" i="6"/>
  <c r="GX59" i="6"/>
  <c r="GX62" i="6" s="1"/>
  <c r="GW59" i="6"/>
  <c r="GW62" i="6" s="1"/>
  <c r="GV59" i="6"/>
  <c r="GV62" i="6" s="1"/>
  <c r="GU59" i="6"/>
  <c r="GU62" i="6" s="1"/>
  <c r="GU60" i="6" s="1"/>
  <c r="GU63" i="6" s="1"/>
  <c r="GT59" i="6"/>
  <c r="GT62" i="6" s="1"/>
  <c r="GS59" i="6"/>
  <c r="GS62" i="6" s="1"/>
  <c r="HA58" i="6"/>
  <c r="GZ58" i="6"/>
  <c r="GY58" i="6"/>
  <c r="GX58" i="6"/>
  <c r="GW58" i="6"/>
  <c r="GV58" i="6"/>
  <c r="GU58" i="6"/>
  <c r="GT58" i="6"/>
  <c r="GS58" i="6"/>
  <c r="GV57" i="6"/>
  <c r="GV34" i="6" s="1"/>
  <c r="HA56" i="6"/>
  <c r="HA57" i="6" s="1"/>
  <c r="GZ56" i="6"/>
  <c r="GZ57" i="6" s="1"/>
  <c r="GY56" i="6"/>
  <c r="GY57" i="6" s="1"/>
  <c r="GY32" i="6" s="1"/>
  <c r="GX56" i="6"/>
  <c r="GX57" i="6" s="1"/>
  <c r="GW56" i="6"/>
  <c r="GW57" i="6" s="1"/>
  <c r="GV56" i="6"/>
  <c r="GU56" i="6"/>
  <c r="GU57" i="6" s="1"/>
  <c r="GT56" i="6"/>
  <c r="GT57" i="6" s="1"/>
  <c r="GT31" i="6" s="1"/>
  <c r="GS56" i="6"/>
  <c r="GS57" i="6" s="1"/>
  <c r="HA46" i="6"/>
  <c r="GZ46" i="6"/>
  <c r="GY46" i="6"/>
  <c r="GX46" i="6"/>
  <c r="GW46" i="6"/>
  <c r="GV46" i="6"/>
  <c r="GU46" i="6"/>
  <c r="GT46" i="6"/>
  <c r="GS46" i="6"/>
  <c r="GU36" i="6"/>
  <c r="HA34" i="6"/>
  <c r="GS34" i="6"/>
  <c r="GV33" i="6"/>
  <c r="HA30" i="6"/>
  <c r="GZ30" i="6"/>
  <c r="GY30" i="6"/>
  <c r="GX30" i="6"/>
  <c r="GW30" i="6"/>
  <c r="GV30" i="6"/>
  <c r="GU30" i="6"/>
  <c r="GT30" i="6"/>
  <c r="GS30" i="6"/>
  <c r="GU28" i="6"/>
  <c r="HA26" i="6"/>
  <c r="GW26" i="6"/>
  <c r="GS26" i="6"/>
  <c r="HA24" i="6"/>
  <c r="HA36" i="6" s="1"/>
  <c r="GZ24" i="6"/>
  <c r="GZ36" i="6" s="1"/>
  <c r="GY24" i="6"/>
  <c r="GY36" i="6" s="1"/>
  <c r="GX24" i="6"/>
  <c r="GX36" i="6" s="1"/>
  <c r="GW24" i="6"/>
  <c r="GW36" i="6" s="1"/>
  <c r="GV24" i="6"/>
  <c r="GV36" i="6" s="1"/>
  <c r="GU24" i="6"/>
  <c r="GT24" i="6"/>
  <c r="GT36" i="6" s="1"/>
  <c r="GS24" i="6"/>
  <c r="GS36" i="6" s="1"/>
  <c r="HA14" i="6"/>
  <c r="GZ14" i="6"/>
  <c r="GZ20" i="6" s="1"/>
  <c r="GY14" i="6"/>
  <c r="GX14" i="6"/>
  <c r="GX20" i="6" s="1"/>
  <c r="GW14" i="6"/>
  <c r="GV14" i="6"/>
  <c r="GV20" i="6" s="1"/>
  <c r="GU14" i="6"/>
  <c r="GT14" i="6"/>
  <c r="GT10" i="6" s="1"/>
  <c r="GT11" i="6" s="1"/>
  <c r="GS14" i="6"/>
  <c r="GZ10" i="6"/>
  <c r="GZ11" i="6" s="1"/>
  <c r="GV10" i="6"/>
  <c r="GV11" i="6" s="1"/>
  <c r="GZ8" i="6"/>
  <c r="GZ9" i="6" s="1"/>
  <c r="GV8" i="6"/>
  <c r="GZ6" i="6"/>
  <c r="GS60" i="6" l="1"/>
  <c r="GS63" i="6" s="1"/>
  <c r="GW60" i="6"/>
  <c r="GW63" i="6" s="1"/>
  <c r="HA60" i="6"/>
  <c r="HA63" i="6" s="1"/>
  <c r="GZ34" i="6"/>
  <c r="GZ35" i="6" s="1"/>
  <c r="GZ31" i="6"/>
  <c r="GZ27" i="6"/>
  <c r="GZ29" i="6"/>
  <c r="GZ33" i="6"/>
  <c r="GX31" i="6"/>
  <c r="GX27" i="6"/>
  <c r="GX8" i="6"/>
  <c r="GX10" i="6"/>
  <c r="GV18" i="6"/>
  <c r="GV17" i="6" s="1"/>
  <c r="GV27" i="6"/>
  <c r="GV29" i="6"/>
  <c r="GV31" i="6"/>
  <c r="GT60" i="6"/>
  <c r="GT63" i="6" s="1"/>
  <c r="GT15" i="6" s="1"/>
  <c r="GX60" i="6"/>
  <c r="GX63" i="6" s="1"/>
  <c r="GX15" i="6" s="1"/>
  <c r="GX18" i="6"/>
  <c r="GX17" i="6"/>
  <c r="GT18" i="6"/>
  <c r="GT19" i="6" s="1"/>
  <c r="GT20" i="6"/>
  <c r="GT8" i="6"/>
  <c r="GZ18" i="6"/>
  <c r="GZ17" i="6" s="1"/>
  <c r="G13" i="2"/>
  <c r="G35" i="2"/>
  <c r="H25" i="2"/>
  <c r="G9" i="2"/>
  <c r="G25" i="2"/>
  <c r="G6" i="2"/>
  <c r="G7" i="2" s="1"/>
  <c r="G11" i="2"/>
  <c r="G19" i="2"/>
  <c r="G17" i="2"/>
  <c r="G22" i="2"/>
  <c r="G21" i="2" s="1"/>
  <c r="GR33" i="6"/>
  <c r="GR29" i="6"/>
  <c r="GR28" i="6"/>
  <c r="GR31" i="6"/>
  <c r="GR27" i="6"/>
  <c r="GR34" i="6"/>
  <c r="GR35" i="6" s="1"/>
  <c r="GR26" i="6"/>
  <c r="GR25" i="6" s="1"/>
  <c r="GR32" i="6"/>
  <c r="GR8" i="6"/>
  <c r="GR13" i="6"/>
  <c r="GR18" i="6"/>
  <c r="GR17" i="6" s="1"/>
  <c r="GR10" i="6"/>
  <c r="GR15" i="6"/>
  <c r="GS18" i="6"/>
  <c r="GS13" i="6"/>
  <c r="GS8" i="6"/>
  <c r="GS20" i="6"/>
  <c r="GS15" i="6"/>
  <c r="GS10" i="6"/>
  <c r="HA18" i="6"/>
  <c r="HA13" i="6"/>
  <c r="HA8" i="6"/>
  <c r="HA9" i="6" s="1"/>
  <c r="HA20" i="6"/>
  <c r="HA15" i="6"/>
  <c r="HA10" i="6"/>
  <c r="GT22" i="6"/>
  <c r="GT21" i="6" s="1"/>
  <c r="GT9" i="6"/>
  <c r="GY28" i="6"/>
  <c r="GT32" i="6"/>
  <c r="GT28" i="6"/>
  <c r="GT33" i="6"/>
  <c r="GT29" i="6"/>
  <c r="GT34" i="6"/>
  <c r="GT35" i="6" s="1"/>
  <c r="GT26" i="6"/>
  <c r="GT6" i="6"/>
  <c r="GT7" i="6" s="1"/>
  <c r="GU20" i="6"/>
  <c r="GU15" i="6"/>
  <c r="GU10" i="6"/>
  <c r="GU18" i="6"/>
  <c r="GU13" i="6"/>
  <c r="GU8" i="6"/>
  <c r="GU9" i="6" s="1"/>
  <c r="GY20" i="6"/>
  <c r="GY15" i="6"/>
  <c r="GY10" i="6"/>
  <c r="GY18" i="6"/>
  <c r="GY13" i="6"/>
  <c r="GY8" i="6"/>
  <c r="GS31" i="6"/>
  <c r="GS27" i="6"/>
  <c r="GS25" i="6" s="1"/>
  <c r="GS32" i="6"/>
  <c r="GS28" i="6"/>
  <c r="GS33" i="6"/>
  <c r="GS35" i="6" s="1"/>
  <c r="GS29" i="6"/>
  <c r="GW31" i="6"/>
  <c r="GW27" i="6"/>
  <c r="GW25" i="6" s="1"/>
  <c r="GW32" i="6"/>
  <c r="GW28" i="6"/>
  <c r="GW33" i="6"/>
  <c r="GW29" i="6"/>
  <c r="HA31" i="6"/>
  <c r="HA27" i="6"/>
  <c r="HA25" i="6" s="1"/>
  <c r="HA32" i="6"/>
  <c r="HA28" i="6"/>
  <c r="HA33" i="6"/>
  <c r="HA35" i="6" s="1"/>
  <c r="HA29" i="6"/>
  <c r="GV35" i="6"/>
  <c r="GV60" i="6"/>
  <c r="GV63" i="6" s="1"/>
  <c r="GZ60" i="6"/>
  <c r="GZ63" i="6" s="1"/>
  <c r="GW18" i="6"/>
  <c r="GW13" i="6"/>
  <c r="GW8" i="6"/>
  <c r="GW20" i="6"/>
  <c r="GW15" i="6"/>
  <c r="GW10" i="6"/>
  <c r="GU33" i="6"/>
  <c r="GU29" i="6"/>
  <c r="GU34" i="6"/>
  <c r="GU35" i="6" s="1"/>
  <c r="GU26" i="6"/>
  <c r="GU25" i="6" s="1"/>
  <c r="GU31" i="6"/>
  <c r="GU27" i="6"/>
  <c r="GY33" i="6"/>
  <c r="GY29" i="6"/>
  <c r="GY34" i="6"/>
  <c r="GY26" i="6"/>
  <c r="GY31" i="6"/>
  <c r="GY27" i="6"/>
  <c r="GZ7" i="6"/>
  <c r="GX13" i="6"/>
  <c r="GS17" i="6"/>
  <c r="GV21" i="6"/>
  <c r="GU32" i="6"/>
  <c r="GV9" i="6"/>
  <c r="GV6" i="6"/>
  <c r="GV7" i="6" s="1"/>
  <c r="GT13" i="6"/>
  <c r="GT27" i="6"/>
  <c r="GW34" i="6"/>
  <c r="GW35" i="6" s="1"/>
  <c r="GX32" i="6"/>
  <c r="GX28" i="6"/>
  <c r="GX33" i="6"/>
  <c r="GX29" i="6"/>
  <c r="GX34" i="6"/>
  <c r="GX26" i="6"/>
  <c r="GX25" i="6" s="1"/>
  <c r="GV19" i="6"/>
  <c r="GV28" i="6"/>
  <c r="GZ28" i="6"/>
  <c r="GV32" i="6"/>
  <c r="GZ32" i="6"/>
  <c r="GV22" i="6"/>
  <c r="GV26" i="6"/>
  <c r="GV25" i="6" s="1"/>
  <c r="GZ26" i="6"/>
  <c r="GZ25" i="6" s="1"/>
  <c r="AJ51" i="10"/>
  <c r="AH51" i="10"/>
  <c r="AF51" i="10"/>
  <c r="AD51" i="10"/>
  <c r="AB51" i="10"/>
  <c r="Z51" i="10"/>
  <c r="X51" i="10"/>
  <c r="V51" i="10"/>
  <c r="T51" i="10"/>
  <c r="R51" i="10"/>
  <c r="P51" i="10"/>
  <c r="N51" i="10"/>
  <c r="L51" i="10"/>
  <c r="J51" i="10"/>
  <c r="H51" i="10"/>
  <c r="F51" i="10"/>
  <c r="D51" i="10"/>
  <c r="B51" i="10"/>
  <c r="AJ50" i="10"/>
  <c r="AH50" i="10"/>
  <c r="AF50" i="10"/>
  <c r="AD50" i="10"/>
  <c r="AB50" i="10"/>
  <c r="Z50" i="10"/>
  <c r="X50" i="10"/>
  <c r="V50" i="10"/>
  <c r="T50" i="10"/>
  <c r="R50" i="10"/>
  <c r="P50" i="10"/>
  <c r="N50" i="10"/>
  <c r="L50" i="10"/>
  <c r="J50" i="10"/>
  <c r="H50" i="10"/>
  <c r="F50" i="10"/>
  <c r="D50" i="10"/>
  <c r="B50" i="10"/>
  <c r="AJ49" i="10"/>
  <c r="AH49" i="10"/>
  <c r="AF49" i="10"/>
  <c r="AD49" i="10"/>
  <c r="AB49" i="10"/>
  <c r="Z49" i="10"/>
  <c r="X49" i="10"/>
  <c r="V49" i="10"/>
  <c r="T49" i="10"/>
  <c r="R49" i="10"/>
  <c r="P49" i="10"/>
  <c r="N49" i="10"/>
  <c r="L49" i="10"/>
  <c r="J49" i="10"/>
  <c r="H49" i="10"/>
  <c r="F49" i="10"/>
  <c r="D49" i="10"/>
  <c r="B49" i="10"/>
  <c r="AJ48" i="10"/>
  <c r="AH48" i="10"/>
  <c r="AF48" i="10"/>
  <c r="AD48" i="10"/>
  <c r="AB48" i="10"/>
  <c r="Z48" i="10"/>
  <c r="X48" i="10"/>
  <c r="V48" i="10"/>
  <c r="T48" i="10"/>
  <c r="R48" i="10"/>
  <c r="P48" i="10"/>
  <c r="N48" i="10"/>
  <c r="L48" i="10"/>
  <c r="J48" i="10"/>
  <c r="H48" i="10"/>
  <c r="F48" i="10"/>
  <c r="D48" i="10"/>
  <c r="B48" i="10"/>
  <c r="AJ47" i="10"/>
  <c r="AH47" i="10"/>
  <c r="AF47" i="10"/>
  <c r="AD47" i="10"/>
  <c r="AB47" i="10"/>
  <c r="Z47" i="10"/>
  <c r="X47" i="10"/>
  <c r="V47" i="10"/>
  <c r="T47" i="10"/>
  <c r="R47" i="10"/>
  <c r="P47" i="10"/>
  <c r="N47" i="10"/>
  <c r="L47" i="10"/>
  <c r="J47" i="10"/>
  <c r="H47" i="10"/>
  <c r="F47" i="10"/>
  <c r="D47" i="10"/>
  <c r="B47" i="10"/>
  <c r="AJ46" i="10"/>
  <c r="AH46" i="10"/>
  <c r="AF46" i="10"/>
  <c r="AD46" i="10"/>
  <c r="AB46" i="10"/>
  <c r="Z46" i="10"/>
  <c r="X46" i="10"/>
  <c r="V46" i="10"/>
  <c r="T46" i="10"/>
  <c r="R46" i="10"/>
  <c r="P46" i="10"/>
  <c r="N46" i="10"/>
  <c r="L46" i="10"/>
  <c r="J46" i="10"/>
  <c r="H46" i="10"/>
  <c r="F46" i="10"/>
  <c r="D46" i="10"/>
  <c r="B46" i="10"/>
  <c r="AJ45" i="10"/>
  <c r="AH45" i="10"/>
  <c r="AF45" i="10"/>
  <c r="AD45" i="10"/>
  <c r="AB45" i="10"/>
  <c r="Z45" i="10"/>
  <c r="X45" i="10"/>
  <c r="V45" i="10"/>
  <c r="T45" i="10"/>
  <c r="R45" i="10"/>
  <c r="P45" i="10"/>
  <c r="N45" i="10"/>
  <c r="L45" i="10"/>
  <c r="J45" i="10"/>
  <c r="H45" i="10"/>
  <c r="F45" i="10"/>
  <c r="D45" i="10"/>
  <c r="B45" i="10"/>
  <c r="AJ44" i="10"/>
  <c r="AH44" i="10"/>
  <c r="AF44" i="10"/>
  <c r="AD44" i="10"/>
  <c r="AB44" i="10"/>
  <c r="Z44" i="10"/>
  <c r="X44" i="10"/>
  <c r="V44" i="10"/>
  <c r="T44" i="10"/>
  <c r="R44" i="10"/>
  <c r="P44" i="10"/>
  <c r="N44" i="10"/>
  <c r="L44" i="10"/>
  <c r="J44" i="10"/>
  <c r="H44" i="10"/>
  <c r="F44" i="10"/>
  <c r="D44" i="10"/>
  <c r="B44" i="10"/>
  <c r="AJ43" i="10"/>
  <c r="AH43" i="10"/>
  <c r="AF43" i="10"/>
  <c r="AD43" i="10"/>
  <c r="AB43" i="10"/>
  <c r="Z43" i="10"/>
  <c r="X43" i="10"/>
  <c r="V43" i="10"/>
  <c r="T43" i="10"/>
  <c r="R43" i="10"/>
  <c r="P43" i="10"/>
  <c r="N43" i="10"/>
  <c r="L43" i="10"/>
  <c r="J43" i="10"/>
  <c r="H43" i="10"/>
  <c r="F43" i="10"/>
  <c r="D43" i="10"/>
  <c r="B43" i="10"/>
  <c r="AJ42" i="10"/>
  <c r="AH42" i="10"/>
  <c r="AF42" i="10"/>
  <c r="AD42" i="10"/>
  <c r="AB42" i="10"/>
  <c r="Z42" i="10"/>
  <c r="X42" i="10"/>
  <c r="V42" i="10"/>
  <c r="T42" i="10"/>
  <c r="R42" i="10"/>
  <c r="P42" i="10"/>
  <c r="N42" i="10"/>
  <c r="L42" i="10"/>
  <c r="J42" i="10"/>
  <c r="H42" i="10"/>
  <c r="F42" i="10"/>
  <c r="D42" i="10"/>
  <c r="B42" i="10"/>
  <c r="AJ41" i="10"/>
  <c r="AH41" i="10"/>
  <c r="AF41" i="10"/>
  <c r="AD41" i="10"/>
  <c r="AB41" i="10"/>
  <c r="Z41" i="10"/>
  <c r="X41" i="10"/>
  <c r="V41" i="10"/>
  <c r="T41" i="10"/>
  <c r="R41" i="10"/>
  <c r="P41" i="10"/>
  <c r="N41" i="10"/>
  <c r="L41" i="10"/>
  <c r="J41" i="10"/>
  <c r="H41" i="10"/>
  <c r="F41" i="10"/>
  <c r="D41" i="10"/>
  <c r="B41" i="10"/>
  <c r="AJ40" i="10"/>
  <c r="AH40" i="10"/>
  <c r="AF40" i="10"/>
  <c r="AD40" i="10"/>
  <c r="AB40" i="10"/>
  <c r="Z40" i="10"/>
  <c r="X40" i="10"/>
  <c r="V40" i="10"/>
  <c r="T40" i="10"/>
  <c r="R40" i="10"/>
  <c r="P40" i="10"/>
  <c r="N40" i="10"/>
  <c r="L40" i="10"/>
  <c r="J40" i="10"/>
  <c r="H40" i="10"/>
  <c r="F40" i="10"/>
  <c r="D40" i="10"/>
  <c r="B40" i="10"/>
  <c r="AJ39" i="10"/>
  <c r="AH39" i="10"/>
  <c r="AF39" i="10"/>
  <c r="AD39" i="10"/>
  <c r="AB39" i="10"/>
  <c r="Z39" i="10"/>
  <c r="X39" i="10"/>
  <c r="V39" i="10"/>
  <c r="T39" i="10"/>
  <c r="R39" i="10"/>
  <c r="P39" i="10"/>
  <c r="N39" i="10"/>
  <c r="L39" i="10"/>
  <c r="J39" i="10"/>
  <c r="H39" i="10"/>
  <c r="F39" i="10"/>
  <c r="D39" i="10"/>
  <c r="B39" i="10"/>
  <c r="AJ38" i="10"/>
  <c r="AH38" i="10"/>
  <c r="AF38" i="10"/>
  <c r="AD38" i="10"/>
  <c r="AB38" i="10"/>
  <c r="Z38" i="10"/>
  <c r="X38" i="10"/>
  <c r="V38" i="10"/>
  <c r="T38" i="10"/>
  <c r="R38" i="10"/>
  <c r="P38" i="10"/>
  <c r="N38" i="10"/>
  <c r="L38" i="10"/>
  <c r="J38" i="10"/>
  <c r="H38" i="10"/>
  <c r="F38" i="10"/>
  <c r="D38" i="10"/>
  <c r="B38" i="10"/>
  <c r="AJ37" i="10"/>
  <c r="AH37" i="10"/>
  <c r="AF37" i="10"/>
  <c r="AD37" i="10"/>
  <c r="AB37" i="10"/>
  <c r="Z37" i="10"/>
  <c r="X37" i="10"/>
  <c r="V37" i="10"/>
  <c r="T37" i="10"/>
  <c r="R37" i="10"/>
  <c r="P37" i="10"/>
  <c r="N37" i="10"/>
  <c r="L37" i="10"/>
  <c r="J37" i="10"/>
  <c r="H37" i="10"/>
  <c r="F37" i="10"/>
  <c r="D37" i="10"/>
  <c r="B37" i="10"/>
  <c r="AJ36" i="10"/>
  <c r="AH36" i="10"/>
  <c r="AF36" i="10"/>
  <c r="AD36" i="10"/>
  <c r="AB36" i="10"/>
  <c r="Z36" i="10"/>
  <c r="X36" i="10"/>
  <c r="V36" i="10"/>
  <c r="T36" i="10"/>
  <c r="R36" i="10"/>
  <c r="P36" i="10"/>
  <c r="N36" i="10"/>
  <c r="L36" i="10"/>
  <c r="J36" i="10"/>
  <c r="H36" i="10"/>
  <c r="F36" i="10"/>
  <c r="D36" i="10"/>
  <c r="B36" i="10"/>
  <c r="AJ35" i="10"/>
  <c r="AH35" i="10"/>
  <c r="AF35" i="10"/>
  <c r="AD35" i="10"/>
  <c r="AB35" i="10"/>
  <c r="Z35" i="10"/>
  <c r="X35" i="10"/>
  <c r="V35" i="10"/>
  <c r="T35" i="10"/>
  <c r="R35" i="10"/>
  <c r="P35" i="10"/>
  <c r="N35" i="10"/>
  <c r="L35" i="10"/>
  <c r="J35" i="10"/>
  <c r="H35" i="10"/>
  <c r="F35" i="10"/>
  <c r="D35" i="10"/>
  <c r="B35" i="10"/>
  <c r="AJ34" i="10"/>
  <c r="AH34" i="10"/>
  <c r="AF34" i="10"/>
  <c r="AD34" i="10"/>
  <c r="AB34" i="10"/>
  <c r="Z34" i="10"/>
  <c r="X34" i="10"/>
  <c r="V34" i="10"/>
  <c r="T34" i="10"/>
  <c r="R34" i="10"/>
  <c r="P34" i="10"/>
  <c r="N34" i="10"/>
  <c r="L34" i="10"/>
  <c r="J34" i="10"/>
  <c r="H34" i="10"/>
  <c r="F34" i="10"/>
  <c r="D34" i="10"/>
  <c r="B34" i="10"/>
  <c r="AJ33" i="10"/>
  <c r="AH33" i="10"/>
  <c r="AF33" i="10"/>
  <c r="AD33" i="10"/>
  <c r="AB33" i="10"/>
  <c r="Z33" i="10"/>
  <c r="X33" i="10"/>
  <c r="V33" i="10"/>
  <c r="T33" i="10"/>
  <c r="R33" i="10"/>
  <c r="P33" i="10"/>
  <c r="N33" i="10"/>
  <c r="L33" i="10"/>
  <c r="J33" i="10"/>
  <c r="H33" i="10"/>
  <c r="F33" i="10"/>
  <c r="D33" i="10"/>
  <c r="B33" i="10"/>
  <c r="AJ32" i="10"/>
  <c r="AH32" i="10"/>
  <c r="AF32" i="10"/>
  <c r="AD32" i="10"/>
  <c r="AB32" i="10"/>
  <c r="Z32" i="10"/>
  <c r="X32" i="10"/>
  <c r="V32" i="10"/>
  <c r="T32" i="10"/>
  <c r="R32" i="10"/>
  <c r="P32" i="10"/>
  <c r="N32" i="10"/>
  <c r="L32" i="10"/>
  <c r="J32" i="10"/>
  <c r="H32" i="10"/>
  <c r="F32" i="10"/>
  <c r="D32" i="10"/>
  <c r="B32" i="10"/>
  <c r="AJ31" i="10"/>
  <c r="AH31" i="10"/>
  <c r="AF31" i="10"/>
  <c r="AD31" i="10"/>
  <c r="AB31" i="10"/>
  <c r="Z31" i="10"/>
  <c r="X31" i="10"/>
  <c r="V31" i="10"/>
  <c r="T31" i="10"/>
  <c r="R31" i="10"/>
  <c r="P31" i="10"/>
  <c r="N31" i="10"/>
  <c r="L31" i="10"/>
  <c r="J31" i="10"/>
  <c r="H31" i="10"/>
  <c r="F31" i="10"/>
  <c r="D31" i="10"/>
  <c r="B31" i="10"/>
  <c r="AJ30" i="10"/>
  <c r="AH30" i="10"/>
  <c r="AF30" i="10"/>
  <c r="AD30" i="10"/>
  <c r="AB30" i="10"/>
  <c r="Z30" i="10"/>
  <c r="X30" i="10"/>
  <c r="V30" i="10"/>
  <c r="T30" i="10"/>
  <c r="R30" i="10"/>
  <c r="P30" i="10"/>
  <c r="N30" i="10"/>
  <c r="L30" i="10"/>
  <c r="J30" i="10"/>
  <c r="H30" i="10"/>
  <c r="F30" i="10"/>
  <c r="D30" i="10"/>
  <c r="B30" i="10"/>
  <c r="AJ29" i="10"/>
  <c r="AH29" i="10"/>
  <c r="AF29" i="10"/>
  <c r="AD29" i="10"/>
  <c r="AB29" i="10"/>
  <c r="Z29" i="10"/>
  <c r="X29" i="10"/>
  <c r="V29" i="10"/>
  <c r="T29" i="10"/>
  <c r="R29" i="10"/>
  <c r="P29" i="10"/>
  <c r="N29" i="10"/>
  <c r="L29" i="10"/>
  <c r="J29" i="10"/>
  <c r="H29" i="10"/>
  <c r="F29" i="10"/>
  <c r="D29" i="10"/>
  <c r="B29" i="10"/>
  <c r="AJ28" i="10"/>
  <c r="AH28" i="10"/>
  <c r="AF28" i="10"/>
  <c r="AD28" i="10"/>
  <c r="AB28" i="10"/>
  <c r="Z28" i="10"/>
  <c r="X28" i="10"/>
  <c r="V28" i="10"/>
  <c r="T28" i="10"/>
  <c r="R28" i="10"/>
  <c r="P28" i="10"/>
  <c r="N28" i="10"/>
  <c r="L28" i="10"/>
  <c r="J28" i="10"/>
  <c r="H28" i="10"/>
  <c r="F28" i="10"/>
  <c r="D28" i="10"/>
  <c r="B28" i="10"/>
  <c r="AJ27" i="10"/>
  <c r="AH27" i="10"/>
  <c r="AF27" i="10"/>
  <c r="AD27" i="10"/>
  <c r="AB27" i="10"/>
  <c r="Z27" i="10"/>
  <c r="X27" i="10"/>
  <c r="V27" i="10"/>
  <c r="T27" i="10"/>
  <c r="R27" i="10"/>
  <c r="P27" i="10"/>
  <c r="N27" i="10"/>
  <c r="L27" i="10"/>
  <c r="J27" i="10"/>
  <c r="H27" i="10"/>
  <c r="F27" i="10"/>
  <c r="D27" i="10"/>
  <c r="B27" i="10"/>
  <c r="AJ26" i="10"/>
  <c r="AH26" i="10"/>
  <c r="AF26" i="10"/>
  <c r="AD26" i="10"/>
  <c r="AB26" i="10"/>
  <c r="Z26" i="10"/>
  <c r="X26" i="10"/>
  <c r="V26" i="10"/>
  <c r="T26" i="10"/>
  <c r="R26" i="10"/>
  <c r="P26" i="10"/>
  <c r="N26" i="10"/>
  <c r="L26" i="10"/>
  <c r="J26" i="10"/>
  <c r="H26" i="10"/>
  <c r="F26" i="10"/>
  <c r="D26" i="10"/>
  <c r="B26" i="10"/>
  <c r="AJ23" i="10"/>
  <c r="AH23" i="10"/>
  <c r="AF23" i="10"/>
  <c r="AD23" i="10"/>
  <c r="AB23" i="10"/>
  <c r="Z23" i="10"/>
  <c r="X23" i="10"/>
  <c r="V23" i="10"/>
  <c r="T23" i="10"/>
  <c r="R23" i="10"/>
  <c r="P23" i="10"/>
  <c r="N23" i="10"/>
  <c r="L23" i="10"/>
  <c r="J23" i="10"/>
  <c r="H23" i="10"/>
  <c r="F23" i="10"/>
  <c r="D23" i="10"/>
  <c r="B23" i="10"/>
  <c r="AJ22" i="10"/>
  <c r="AH22" i="10"/>
  <c r="AF22" i="10"/>
  <c r="AD22" i="10"/>
  <c r="AB22" i="10"/>
  <c r="Z22" i="10"/>
  <c r="X22" i="10"/>
  <c r="V22" i="10"/>
  <c r="T22" i="10"/>
  <c r="R22" i="10"/>
  <c r="P22" i="10"/>
  <c r="N22" i="10"/>
  <c r="L22" i="10"/>
  <c r="J22" i="10"/>
  <c r="H22" i="10"/>
  <c r="F22" i="10"/>
  <c r="D22" i="10"/>
  <c r="B22" i="10"/>
  <c r="AJ21" i="10"/>
  <c r="AH21" i="10"/>
  <c r="AF21" i="10"/>
  <c r="AD21" i="10"/>
  <c r="AB21" i="10"/>
  <c r="Z21" i="10"/>
  <c r="X21" i="10"/>
  <c r="V21" i="10"/>
  <c r="T21" i="10"/>
  <c r="R21" i="10"/>
  <c r="P21" i="10"/>
  <c r="N21" i="10"/>
  <c r="L21" i="10"/>
  <c r="J21" i="10"/>
  <c r="H21" i="10"/>
  <c r="F21" i="10"/>
  <c r="D21" i="10"/>
  <c r="B21" i="10"/>
  <c r="AJ20" i="10"/>
  <c r="AH20" i="10"/>
  <c r="AF20" i="10"/>
  <c r="AD20" i="10"/>
  <c r="AB20" i="10"/>
  <c r="Z20" i="10"/>
  <c r="X20" i="10"/>
  <c r="V20" i="10"/>
  <c r="T20" i="10"/>
  <c r="R20" i="10"/>
  <c r="P20" i="10"/>
  <c r="N20" i="10"/>
  <c r="L20" i="10"/>
  <c r="J20" i="10"/>
  <c r="H20" i="10"/>
  <c r="F20" i="10"/>
  <c r="D20" i="10"/>
  <c r="B20" i="10"/>
  <c r="AJ19" i="10"/>
  <c r="AH19" i="10"/>
  <c r="AF19" i="10"/>
  <c r="AD19" i="10"/>
  <c r="AB19" i="10"/>
  <c r="Z19" i="10"/>
  <c r="X19" i="10"/>
  <c r="V19" i="10"/>
  <c r="T19" i="10"/>
  <c r="R19" i="10"/>
  <c r="P19" i="10"/>
  <c r="N19" i="10"/>
  <c r="L19" i="10"/>
  <c r="J19" i="10"/>
  <c r="H19" i="10"/>
  <c r="F19" i="10"/>
  <c r="D19" i="10"/>
  <c r="B19" i="10"/>
  <c r="AJ18" i="10"/>
  <c r="AH18" i="10"/>
  <c r="AF18" i="10"/>
  <c r="AD18" i="10"/>
  <c r="AB18" i="10"/>
  <c r="Z18" i="10"/>
  <c r="X18" i="10"/>
  <c r="V18" i="10"/>
  <c r="T18" i="10"/>
  <c r="R18" i="10"/>
  <c r="P18" i="10"/>
  <c r="N18" i="10"/>
  <c r="L18" i="10"/>
  <c r="J18" i="10"/>
  <c r="H18" i="10"/>
  <c r="F18" i="10"/>
  <c r="D18" i="10"/>
  <c r="B18" i="10"/>
  <c r="AJ17" i="10"/>
  <c r="AH17" i="10"/>
  <c r="AF17" i="10"/>
  <c r="AD17" i="10"/>
  <c r="AB17" i="10"/>
  <c r="Z17" i="10"/>
  <c r="X17" i="10"/>
  <c r="V17" i="10"/>
  <c r="T17" i="10"/>
  <c r="R17" i="10"/>
  <c r="P17" i="10"/>
  <c r="N17" i="10"/>
  <c r="L17" i="10"/>
  <c r="J17" i="10"/>
  <c r="H17" i="10"/>
  <c r="F17" i="10"/>
  <c r="D17" i="10"/>
  <c r="B17" i="10"/>
  <c r="AJ16" i="10"/>
  <c r="AH16" i="10"/>
  <c r="AF16" i="10"/>
  <c r="AD16" i="10"/>
  <c r="AB16" i="10"/>
  <c r="Z16" i="10"/>
  <c r="X16" i="10"/>
  <c r="V16" i="10"/>
  <c r="T16" i="10"/>
  <c r="R16" i="10"/>
  <c r="P16" i="10"/>
  <c r="N16" i="10"/>
  <c r="L16" i="10"/>
  <c r="J16" i="10"/>
  <c r="H16" i="10"/>
  <c r="F16" i="10"/>
  <c r="D16" i="10"/>
  <c r="B16" i="10"/>
  <c r="GZ22" i="6" l="1"/>
  <c r="GZ21" i="6" s="1"/>
  <c r="GY9" i="6"/>
  <c r="GT17" i="6"/>
  <c r="GR9" i="6"/>
  <c r="GX19" i="6"/>
  <c r="GX22" i="6"/>
  <c r="GX21" i="6" s="1"/>
  <c r="GW9" i="6"/>
  <c r="GT25" i="6"/>
  <c r="GS9" i="6"/>
  <c r="GX11" i="6"/>
  <c r="GX6" i="6"/>
  <c r="GX7" i="6" s="1"/>
  <c r="GZ19" i="6"/>
  <c r="GX9" i="6"/>
  <c r="GR6" i="6"/>
  <c r="GR7" i="6" s="1"/>
  <c r="GR11" i="6"/>
  <c r="GR19" i="6"/>
  <c r="GR22" i="6"/>
  <c r="GR21" i="6" s="1"/>
  <c r="GU22" i="6"/>
  <c r="GU21" i="6" s="1"/>
  <c r="GU19" i="6"/>
  <c r="HA22" i="6"/>
  <c r="HA21" i="6" s="1"/>
  <c r="HA19" i="6"/>
  <c r="HA17" i="6"/>
  <c r="GY22" i="6"/>
  <c r="GY21" i="6" s="1"/>
  <c r="GY19" i="6"/>
  <c r="GY25" i="6"/>
  <c r="GW22" i="6"/>
  <c r="GW21" i="6" s="1"/>
  <c r="GW19" i="6"/>
  <c r="GY17" i="6"/>
  <c r="GU6" i="6"/>
  <c r="GU7" i="6" s="1"/>
  <c r="GU11" i="6"/>
  <c r="GS22" i="6"/>
  <c r="GS21" i="6" s="1"/>
  <c r="GS19" i="6"/>
  <c r="GV15" i="6"/>
  <c r="GV13" i="6"/>
  <c r="GW6" i="6"/>
  <c r="GW7" i="6" s="1"/>
  <c r="GW11" i="6"/>
  <c r="GU17" i="6"/>
  <c r="GS6" i="6"/>
  <c r="GS7" i="6" s="1"/>
  <c r="GS11" i="6"/>
  <c r="GX35" i="6"/>
  <c r="GY35" i="6"/>
  <c r="GZ13" i="6"/>
  <c r="GZ15" i="6"/>
  <c r="GY6" i="6"/>
  <c r="GY7" i="6" s="1"/>
  <c r="GY11" i="6"/>
  <c r="HA6" i="6"/>
  <c r="HA7" i="6" s="1"/>
  <c r="HA11" i="6"/>
  <c r="GW17" i="6"/>
  <c r="GQ61" i="6" l="1"/>
  <c r="GP61" i="6"/>
  <c r="GO61" i="6"/>
  <c r="GN61" i="6"/>
  <c r="GQ59" i="6"/>
  <c r="GQ62" i="6" s="1"/>
  <c r="GQ60" i="6" s="1"/>
  <c r="GQ63" i="6" s="1"/>
  <c r="GP59" i="6"/>
  <c r="GP62" i="6" s="1"/>
  <c r="GP60" i="6" s="1"/>
  <c r="GP63" i="6" s="1"/>
  <c r="GO59" i="6"/>
  <c r="GO62" i="6" s="1"/>
  <c r="GO60" i="6" s="1"/>
  <c r="GO63" i="6" s="1"/>
  <c r="GN59" i="6"/>
  <c r="GN62" i="6" s="1"/>
  <c r="GN60" i="6" s="1"/>
  <c r="GN63" i="6" s="1"/>
  <c r="GQ58" i="6"/>
  <c r="GP58" i="6"/>
  <c r="GO58" i="6"/>
  <c r="GN58" i="6"/>
  <c r="GQ56" i="6"/>
  <c r="GQ57" i="6" s="1"/>
  <c r="GP56" i="6"/>
  <c r="GP57" i="6" s="1"/>
  <c r="GO56" i="6"/>
  <c r="GO57" i="6" s="1"/>
  <c r="GN56" i="6"/>
  <c r="GN57" i="6" s="1"/>
  <c r="GQ46" i="6"/>
  <c r="GP46" i="6"/>
  <c r="GO46" i="6"/>
  <c r="GN46" i="6"/>
  <c r="GQ30" i="6"/>
  <c r="GP30" i="6"/>
  <c r="GO30" i="6"/>
  <c r="GN30" i="6"/>
  <c r="GQ24" i="6"/>
  <c r="GQ36" i="6" s="1"/>
  <c r="GP24" i="6"/>
  <c r="GP36" i="6" s="1"/>
  <c r="GO24" i="6"/>
  <c r="GO36" i="6" s="1"/>
  <c r="GN24" i="6"/>
  <c r="GN36" i="6" s="1"/>
  <c r="GQ14" i="6"/>
  <c r="GQ20" i="6" s="1"/>
  <c r="GP14" i="6"/>
  <c r="GP20" i="6" s="1"/>
  <c r="GO14" i="6"/>
  <c r="GO20" i="6" s="1"/>
  <c r="GN14" i="6"/>
  <c r="GN20" i="6" s="1"/>
  <c r="GQ10" i="6"/>
  <c r="GQ11" i="6" s="1"/>
  <c r="GP10" i="6"/>
  <c r="GP11" i="6" s="1"/>
  <c r="GO10" i="6"/>
  <c r="GO11" i="6" s="1"/>
  <c r="GN10" i="6"/>
  <c r="GN11" i="6" s="1"/>
  <c r="GQ8" i="6"/>
  <c r="GQ9" i="6" s="1"/>
  <c r="GP8" i="6"/>
  <c r="GP9" i="6" s="1"/>
  <c r="GO8" i="6"/>
  <c r="GO9" i="6" s="1"/>
  <c r="GN8" i="6"/>
  <c r="GN9" i="6" s="1"/>
  <c r="GQ6" i="6"/>
  <c r="GQ7" i="6" s="1"/>
  <c r="GP6" i="6"/>
  <c r="GP7" i="6" s="1"/>
  <c r="GO6" i="6"/>
  <c r="GO7" i="6" s="1"/>
  <c r="GO13" i="6" l="1"/>
  <c r="GN6" i="6"/>
  <c r="GN7" i="6" s="1"/>
  <c r="GP13" i="6"/>
  <c r="GQ13" i="6"/>
  <c r="GP34" i="6"/>
  <c r="GP33" i="6"/>
  <c r="GP32" i="6"/>
  <c r="GP31" i="6"/>
  <c r="GP29" i="6"/>
  <c r="GP28" i="6"/>
  <c r="GP27" i="6"/>
  <c r="GP26" i="6"/>
  <c r="GP25" i="6" s="1"/>
  <c r="GN34" i="6"/>
  <c r="GN32" i="6"/>
  <c r="GN29" i="6"/>
  <c r="GN27" i="6"/>
  <c r="GN33" i="6"/>
  <c r="GN31" i="6"/>
  <c r="GN28" i="6"/>
  <c r="GN26" i="6"/>
  <c r="GN25" i="6" s="1"/>
  <c r="GO34" i="6"/>
  <c r="GO33" i="6"/>
  <c r="GO32" i="6"/>
  <c r="GO31" i="6"/>
  <c r="GO29" i="6"/>
  <c r="GO28" i="6"/>
  <c r="GO27" i="6"/>
  <c r="GO26" i="6"/>
  <c r="GQ34" i="6"/>
  <c r="GQ33" i="6"/>
  <c r="GQ32" i="6"/>
  <c r="GQ31" i="6"/>
  <c r="GQ29" i="6"/>
  <c r="GQ28" i="6"/>
  <c r="GQ27" i="6"/>
  <c r="GQ26" i="6"/>
  <c r="GQ25" i="6" s="1"/>
  <c r="GO15" i="6"/>
  <c r="GO18" i="6"/>
  <c r="GO17" i="6" s="1"/>
  <c r="GP15" i="6"/>
  <c r="GP17" i="6"/>
  <c r="GP18" i="6"/>
  <c r="GN13" i="6"/>
  <c r="GN15" i="6"/>
  <c r="GN18" i="6"/>
  <c r="GQ15" i="6"/>
  <c r="GQ18" i="6"/>
  <c r="GQ17" i="6" s="1"/>
  <c r="GM61" i="6"/>
  <c r="GL61" i="6"/>
  <c r="GK61" i="6"/>
  <c r="GJ61" i="6"/>
  <c r="GM59" i="6"/>
  <c r="GM62" i="6" s="1"/>
  <c r="GM60" i="6" s="1"/>
  <c r="GM63" i="6" s="1"/>
  <c r="GL59" i="6"/>
  <c r="GL62" i="6" s="1"/>
  <c r="GL60" i="6" s="1"/>
  <c r="GL63" i="6" s="1"/>
  <c r="GK59" i="6"/>
  <c r="GK62" i="6" s="1"/>
  <c r="GK60" i="6" s="1"/>
  <c r="GK63" i="6" s="1"/>
  <c r="GJ59" i="6"/>
  <c r="GJ62" i="6" s="1"/>
  <c r="GJ60" i="6" s="1"/>
  <c r="GJ63" i="6" s="1"/>
  <c r="GM58" i="6"/>
  <c r="GL58" i="6"/>
  <c r="GK58" i="6"/>
  <c r="GJ58" i="6"/>
  <c r="GM56" i="6"/>
  <c r="GM57" i="6" s="1"/>
  <c r="GL56" i="6"/>
  <c r="GL57" i="6" s="1"/>
  <c r="GK56" i="6"/>
  <c r="GJ56" i="6"/>
  <c r="GJ57" i="6" s="1"/>
  <c r="GM46" i="6"/>
  <c r="GL46" i="6"/>
  <c r="GK46" i="6"/>
  <c r="GJ46" i="6"/>
  <c r="GM30" i="6"/>
  <c r="GL30" i="6"/>
  <c r="GK30" i="6"/>
  <c r="GJ30" i="6"/>
  <c r="GM24" i="6"/>
  <c r="GM36" i="6" s="1"/>
  <c r="GL24" i="6"/>
  <c r="GL36" i="6" s="1"/>
  <c r="GK24" i="6"/>
  <c r="GK36" i="6" s="1"/>
  <c r="GJ24" i="6"/>
  <c r="GJ36" i="6" s="1"/>
  <c r="GM14" i="6"/>
  <c r="GM18" i="6" s="1"/>
  <c r="GL14" i="6"/>
  <c r="GL20" i="6" s="1"/>
  <c r="GK14" i="6"/>
  <c r="GK20" i="6" s="1"/>
  <c r="GJ14" i="6"/>
  <c r="GJ20" i="6" s="1"/>
  <c r="GM10" i="6"/>
  <c r="GM11" i="6" s="1"/>
  <c r="GL10" i="6"/>
  <c r="GL11" i="6" s="1"/>
  <c r="GK10" i="6"/>
  <c r="GK11" i="6" s="1"/>
  <c r="GJ10" i="6"/>
  <c r="GJ11" i="6" s="1"/>
  <c r="GM8" i="6"/>
  <c r="GM9" i="6" s="1"/>
  <c r="GL8" i="6"/>
  <c r="GL9" i="6" s="1"/>
  <c r="GJ8" i="6"/>
  <c r="GJ9" i="6" s="1"/>
  <c r="GM6" i="6"/>
  <c r="GM7" i="6" s="1"/>
  <c r="GL6" i="6"/>
  <c r="GL7" i="6" s="1"/>
  <c r="GJ6" i="6"/>
  <c r="GJ7" i="6" s="1"/>
  <c r="GJ13" i="6" l="1"/>
  <c r="GK8" i="6"/>
  <c r="GK9" i="6" s="1"/>
  <c r="GK13" i="6"/>
  <c r="GL13" i="6"/>
  <c r="GO35" i="6"/>
  <c r="GP22" i="6"/>
  <c r="GP21" i="6" s="1"/>
  <c r="GP19" i="6"/>
  <c r="GO25" i="6"/>
  <c r="GN35" i="6"/>
  <c r="GP35" i="6"/>
  <c r="GN22" i="6"/>
  <c r="GN21" i="6" s="1"/>
  <c r="GN19" i="6"/>
  <c r="GO22" i="6"/>
  <c r="GO21" i="6" s="1"/>
  <c r="GO19" i="6"/>
  <c r="GQ22" i="6"/>
  <c r="GQ21" i="6" s="1"/>
  <c r="GQ19" i="6"/>
  <c r="GN17" i="6"/>
  <c r="GQ35" i="6"/>
  <c r="GJ34" i="6"/>
  <c r="GJ33" i="6"/>
  <c r="GJ32" i="6"/>
  <c r="GJ31" i="6"/>
  <c r="GJ29" i="6"/>
  <c r="GJ28" i="6"/>
  <c r="GJ27" i="6"/>
  <c r="GJ26" i="6"/>
  <c r="GL34" i="6"/>
  <c r="GL33" i="6"/>
  <c r="GL32" i="6"/>
  <c r="GL31" i="6"/>
  <c r="GL29" i="6"/>
  <c r="GL28" i="6"/>
  <c r="GL27" i="6"/>
  <c r="GL26" i="6"/>
  <c r="GM22" i="6"/>
  <c r="GM19" i="6"/>
  <c r="GM29" i="6"/>
  <c r="GM27" i="6"/>
  <c r="GM34" i="6"/>
  <c r="GM33" i="6"/>
  <c r="GM32" i="6"/>
  <c r="GM31" i="6"/>
  <c r="GM28" i="6"/>
  <c r="GM26" i="6"/>
  <c r="GM25" i="6" s="1"/>
  <c r="GM17" i="6"/>
  <c r="GM20" i="6"/>
  <c r="GJ15" i="6"/>
  <c r="GJ17" i="6"/>
  <c r="GJ18" i="6"/>
  <c r="GK57" i="6"/>
  <c r="GM13" i="6"/>
  <c r="GM15" i="6"/>
  <c r="GK6" i="6"/>
  <c r="GK7" i="6" s="1"/>
  <c r="GK15" i="6"/>
  <c r="GK18" i="6"/>
  <c r="GL15" i="6"/>
  <c r="GL18" i="6"/>
  <c r="GL22" i="6" l="1"/>
  <c r="GL21" i="6" s="1"/>
  <c r="GL19" i="6"/>
  <c r="GL17" i="6"/>
  <c r="GK34" i="6"/>
  <c r="GK35" i="6" s="1"/>
  <c r="GK33" i="6"/>
  <c r="GK32" i="6"/>
  <c r="GK31" i="6"/>
  <c r="GK29" i="6"/>
  <c r="GK28" i="6"/>
  <c r="GK27" i="6"/>
  <c r="GK26" i="6"/>
  <c r="GK25" i="6" s="1"/>
  <c r="GM21" i="6"/>
  <c r="GL35" i="6"/>
  <c r="GJ35" i="6"/>
  <c r="GK22" i="6"/>
  <c r="GK21" i="6" s="1"/>
  <c r="GK19" i="6"/>
  <c r="GK17" i="6"/>
  <c r="GM35" i="6"/>
  <c r="GJ22" i="6"/>
  <c r="GJ21" i="6" s="1"/>
  <c r="GJ19" i="6"/>
  <c r="GL25" i="6"/>
  <c r="GJ25" i="6"/>
  <c r="GH61" i="6" l="1"/>
  <c r="GG61" i="6"/>
  <c r="GF61" i="6"/>
  <c r="GE61" i="6"/>
  <c r="GH59" i="6"/>
  <c r="GH62" i="6" s="1"/>
  <c r="GH60" i="6" s="1"/>
  <c r="GH63" i="6" s="1"/>
  <c r="GG59" i="6"/>
  <c r="GG62" i="6" s="1"/>
  <c r="GG60" i="6" s="1"/>
  <c r="GG63" i="6" s="1"/>
  <c r="GF59" i="6"/>
  <c r="GF62" i="6" s="1"/>
  <c r="GF60" i="6" s="1"/>
  <c r="GF63" i="6" s="1"/>
  <c r="GE59" i="6"/>
  <c r="GE62" i="6" s="1"/>
  <c r="GE60" i="6" s="1"/>
  <c r="GE63" i="6" s="1"/>
  <c r="GH58" i="6"/>
  <c r="GG58" i="6"/>
  <c r="GF58" i="6"/>
  <c r="GE58" i="6"/>
  <c r="GH56" i="6"/>
  <c r="GH57" i="6" s="1"/>
  <c r="GG56" i="6"/>
  <c r="GG57" i="6" s="1"/>
  <c r="GF56" i="6"/>
  <c r="GF57" i="6" s="1"/>
  <c r="GE56" i="6"/>
  <c r="GE57" i="6" s="1"/>
  <c r="GH46" i="6"/>
  <c r="GG46" i="6"/>
  <c r="GF46" i="6"/>
  <c r="GE46" i="6"/>
  <c r="GI34" i="6"/>
  <c r="GI33" i="6"/>
  <c r="GI35" i="6" s="1"/>
  <c r="GI32" i="6"/>
  <c r="GI31" i="6"/>
  <c r="GI30" i="6"/>
  <c r="GH30" i="6"/>
  <c r="GG30" i="6"/>
  <c r="GF30" i="6"/>
  <c r="GE30" i="6"/>
  <c r="GI29" i="6"/>
  <c r="GI28" i="6"/>
  <c r="GI27" i="6"/>
  <c r="GI25" i="6" s="1"/>
  <c r="GI26" i="6"/>
  <c r="GI24" i="6"/>
  <c r="GI36" i="6" s="1"/>
  <c r="GH24" i="6"/>
  <c r="GH36" i="6" s="1"/>
  <c r="GG24" i="6"/>
  <c r="GG36" i="6" s="1"/>
  <c r="GF24" i="6"/>
  <c r="GF36" i="6" s="1"/>
  <c r="GE24" i="6"/>
  <c r="GE36" i="6" s="1"/>
  <c r="GI20" i="6"/>
  <c r="GG18" i="6"/>
  <c r="GG17" i="6" s="1"/>
  <c r="GI14" i="6"/>
  <c r="GH14" i="6"/>
  <c r="GH20" i="6" s="1"/>
  <c r="GG14" i="6"/>
  <c r="GG20" i="6" s="1"/>
  <c r="GF14" i="6"/>
  <c r="GF18" i="6" s="1"/>
  <c r="GE14" i="6"/>
  <c r="GI13" i="6"/>
  <c r="GI10" i="6"/>
  <c r="GI11" i="6" s="1"/>
  <c r="GG10" i="6"/>
  <c r="GG11" i="6" s="1"/>
  <c r="GE10" i="6"/>
  <c r="GE11" i="6" s="1"/>
  <c r="GI8" i="6"/>
  <c r="GI9" i="6" s="1"/>
  <c r="GG8" i="6"/>
  <c r="GG9" i="6" s="1"/>
  <c r="GI6" i="6"/>
  <c r="GG6" i="6"/>
  <c r="GG7" i="6" s="1"/>
  <c r="GI7" i="6" l="1"/>
  <c r="GI18" i="6"/>
  <c r="GI19" i="6" s="1"/>
  <c r="GE8" i="6"/>
  <c r="GE9" i="6" s="1"/>
  <c r="GI15" i="6"/>
  <c r="GE20" i="6"/>
  <c r="GE6" i="6"/>
  <c r="GE7" i="6" s="1"/>
  <c r="GE18" i="6"/>
  <c r="GE17" i="6" s="1"/>
  <c r="GE15" i="6"/>
  <c r="GE13" i="6"/>
  <c r="GF31" i="6"/>
  <c r="GF27" i="6"/>
  <c r="GF34" i="6"/>
  <c r="GF26" i="6"/>
  <c r="GF33" i="6"/>
  <c r="GF29" i="6"/>
  <c r="GF32" i="6"/>
  <c r="GF28" i="6"/>
  <c r="GF22" i="6"/>
  <c r="GG34" i="6"/>
  <c r="GG26" i="6"/>
  <c r="GG33" i="6"/>
  <c r="GG29" i="6"/>
  <c r="GG32" i="6"/>
  <c r="GG28" i="6"/>
  <c r="GG31" i="6"/>
  <c r="GG27" i="6"/>
  <c r="GG15" i="6"/>
  <c r="GG13" i="6"/>
  <c r="GE32" i="6"/>
  <c r="GE28" i="6"/>
  <c r="GE27" i="6"/>
  <c r="GE31" i="6"/>
  <c r="GE34" i="6"/>
  <c r="GE26" i="6"/>
  <c r="GE33" i="6"/>
  <c r="GE29" i="6"/>
  <c r="GH33" i="6"/>
  <c r="GH29" i="6"/>
  <c r="GH28" i="6"/>
  <c r="GH32" i="6"/>
  <c r="GH31" i="6"/>
  <c r="GH27" i="6"/>
  <c r="GH34" i="6"/>
  <c r="GH26" i="6"/>
  <c r="GG22" i="6"/>
  <c r="GG21" i="6" s="1"/>
  <c r="GH8" i="6"/>
  <c r="GF10" i="6"/>
  <c r="GH13" i="6"/>
  <c r="GF15" i="6"/>
  <c r="GH18" i="6"/>
  <c r="GG19" i="6"/>
  <c r="GF20" i="6"/>
  <c r="GF19" i="6" s="1"/>
  <c r="GE22" i="6"/>
  <c r="GE21" i="6" s="1"/>
  <c r="GF17" i="6"/>
  <c r="GF8" i="6"/>
  <c r="GH10" i="6"/>
  <c r="GF13" i="6"/>
  <c r="GH15" i="6"/>
  <c r="GG25" i="6" l="1"/>
  <c r="GI17" i="6"/>
  <c r="GI22" i="6"/>
  <c r="GI21" i="6" s="1"/>
  <c r="GH35" i="6"/>
  <c r="GH9" i="6"/>
  <c r="GE19" i="6"/>
  <c r="GH6" i="6"/>
  <c r="GH7" i="6" s="1"/>
  <c r="GH11" i="6"/>
  <c r="GE25" i="6"/>
  <c r="GG35" i="6"/>
  <c r="GF25" i="6"/>
  <c r="GF9" i="6"/>
  <c r="GF21" i="6"/>
  <c r="GH25" i="6"/>
  <c r="GE35" i="6"/>
  <c r="GF35" i="6"/>
  <c r="GH19" i="6"/>
  <c r="GH22" i="6"/>
  <c r="GH21" i="6" s="1"/>
  <c r="GH17" i="6"/>
  <c r="GF11" i="6"/>
  <c r="GF6" i="6"/>
  <c r="GF7" i="6" s="1"/>
  <c r="GD61" i="6" l="1"/>
  <c r="GC61" i="6"/>
  <c r="GB61" i="6"/>
  <c r="GA61" i="6"/>
  <c r="FZ61" i="6"/>
  <c r="GD59" i="6"/>
  <c r="GD62" i="6" s="1"/>
  <c r="GD60" i="6" s="1"/>
  <c r="GD63" i="6" s="1"/>
  <c r="GC59" i="6"/>
  <c r="GC62" i="6" s="1"/>
  <c r="GB59" i="6"/>
  <c r="GB62" i="6" s="1"/>
  <c r="GB60" i="6" s="1"/>
  <c r="GB63" i="6" s="1"/>
  <c r="GA59" i="6"/>
  <c r="GA62" i="6" s="1"/>
  <c r="GA60" i="6" s="1"/>
  <c r="GA63" i="6" s="1"/>
  <c r="FZ59" i="6"/>
  <c r="FZ62" i="6" s="1"/>
  <c r="FZ60" i="6" s="1"/>
  <c r="FZ63" i="6" s="1"/>
  <c r="GD58" i="6"/>
  <c r="GC58" i="6"/>
  <c r="GB58" i="6"/>
  <c r="GA58" i="6"/>
  <c r="FZ58" i="6"/>
  <c r="GD56" i="6"/>
  <c r="GC56" i="6"/>
  <c r="GC57" i="6" s="1"/>
  <c r="GB56" i="6"/>
  <c r="GB57" i="6" s="1"/>
  <c r="GA56" i="6"/>
  <c r="GA57" i="6" s="1"/>
  <c r="FZ56" i="6"/>
  <c r="GD46" i="6"/>
  <c r="GC46" i="6"/>
  <c r="GB46" i="6"/>
  <c r="GA46" i="6"/>
  <c r="FZ46" i="6"/>
  <c r="GD30" i="6"/>
  <c r="GC30" i="6"/>
  <c r="GB30" i="6"/>
  <c r="GA30" i="6"/>
  <c r="FZ30" i="6"/>
  <c r="GD24" i="6"/>
  <c r="GD36" i="6" s="1"/>
  <c r="GC24" i="6"/>
  <c r="GC36" i="6" s="1"/>
  <c r="GB24" i="6"/>
  <c r="GB36" i="6" s="1"/>
  <c r="GA24" i="6"/>
  <c r="GA36" i="6" s="1"/>
  <c r="FZ24" i="6"/>
  <c r="FZ36" i="6" s="1"/>
  <c r="GA20" i="6"/>
  <c r="GD14" i="6"/>
  <c r="GD20" i="6" s="1"/>
  <c r="GC14" i="6"/>
  <c r="GB14" i="6"/>
  <c r="GB18" i="6" s="1"/>
  <c r="GA14" i="6"/>
  <c r="GA18" i="6" s="1"/>
  <c r="FZ14" i="6"/>
  <c r="FZ20" i="6" s="1"/>
  <c r="GA10" i="6"/>
  <c r="GA11" i="6" s="1"/>
  <c r="FZ10" i="6"/>
  <c r="FZ11" i="6" s="1"/>
  <c r="GA8" i="6"/>
  <c r="GA6" i="6"/>
  <c r="GA7" i="6" s="1"/>
  <c r="GC34" i="6" l="1"/>
  <c r="GC31" i="6"/>
  <c r="GC27" i="6"/>
  <c r="GC17" i="6"/>
  <c r="FZ13" i="6"/>
  <c r="GD13" i="6"/>
  <c r="GC10" i="6"/>
  <c r="FZ6" i="6"/>
  <c r="FZ7" i="6" s="1"/>
  <c r="GA9" i="6"/>
  <c r="GC8" i="6"/>
  <c r="GC9" i="6" s="1"/>
  <c r="GD10" i="6"/>
  <c r="GD11" i="6" s="1"/>
  <c r="GC18" i="6"/>
  <c r="GC22" i="6" s="1"/>
  <c r="GB22" i="6"/>
  <c r="GA13" i="6"/>
  <c r="GA15" i="6"/>
  <c r="GB31" i="6"/>
  <c r="GB27" i="6"/>
  <c r="GB34" i="6"/>
  <c r="GB35" i="6" s="1"/>
  <c r="GB26" i="6"/>
  <c r="GB25" i="6" s="1"/>
  <c r="GB32" i="6"/>
  <c r="GB33" i="6"/>
  <c r="GB29" i="6"/>
  <c r="GB28" i="6"/>
  <c r="GC60" i="6"/>
  <c r="GC63" i="6" s="1"/>
  <c r="GC13" i="6" s="1"/>
  <c r="GA19" i="6"/>
  <c r="GA22" i="6"/>
  <c r="GA21" i="6" s="1"/>
  <c r="GA32" i="6"/>
  <c r="GA28" i="6"/>
  <c r="GA31" i="6"/>
  <c r="GA27" i="6"/>
  <c r="GA29" i="6"/>
  <c r="GA34" i="6"/>
  <c r="GA26" i="6"/>
  <c r="GA33" i="6"/>
  <c r="FZ8" i="6"/>
  <c r="FZ9" i="6" s="1"/>
  <c r="GD8" i="6"/>
  <c r="GB10" i="6"/>
  <c r="GB15" i="6"/>
  <c r="GA17" i="6"/>
  <c r="FZ18" i="6"/>
  <c r="GD18" i="6"/>
  <c r="GB20" i="6"/>
  <c r="GB21" i="6" s="1"/>
  <c r="GC28" i="6"/>
  <c r="GC32" i="6"/>
  <c r="FZ57" i="6"/>
  <c r="GD57" i="6"/>
  <c r="GB17" i="6"/>
  <c r="GC20" i="6"/>
  <c r="GC21" i="6" s="1"/>
  <c r="GC29" i="6"/>
  <c r="GC33" i="6"/>
  <c r="GC35" i="6" s="1"/>
  <c r="GB8" i="6"/>
  <c r="GB9" i="6" s="1"/>
  <c r="GB13" i="6"/>
  <c r="FZ15" i="6"/>
  <c r="GD15" i="6"/>
  <c r="GC26" i="6"/>
  <c r="GC25" i="6" s="1"/>
  <c r="H9" i="9"/>
  <c r="F9" i="9"/>
  <c r="D9" i="9"/>
  <c r="B9" i="9"/>
  <c r="GC11" i="6" l="1"/>
  <c r="GC6" i="6"/>
  <c r="GC7" i="6" s="1"/>
  <c r="GD9" i="6"/>
  <c r="GD6" i="6"/>
  <c r="GD7" i="6" s="1"/>
  <c r="GD19" i="6"/>
  <c r="GD22" i="6"/>
  <c r="GD21" i="6" s="1"/>
  <c r="GD17" i="6"/>
  <c r="GB11" i="6"/>
  <c r="GB6" i="6"/>
  <c r="GB7" i="6" s="1"/>
  <c r="GC15" i="6"/>
  <c r="FZ19" i="6"/>
  <c r="FZ17" i="6"/>
  <c r="FZ22" i="6"/>
  <c r="FZ21" i="6" s="1"/>
  <c r="GA25" i="6"/>
  <c r="GD33" i="6"/>
  <c r="GD29" i="6"/>
  <c r="GD32" i="6"/>
  <c r="GD28" i="6"/>
  <c r="GD34" i="6"/>
  <c r="GD35" i="6" s="1"/>
  <c r="GD26" i="6"/>
  <c r="GD25" i="6" s="1"/>
  <c r="GD31" i="6"/>
  <c r="GD27" i="6"/>
  <c r="GA35" i="6"/>
  <c r="GB19" i="6"/>
  <c r="FZ33" i="6"/>
  <c r="FZ29" i="6"/>
  <c r="FZ34" i="6"/>
  <c r="FZ32" i="6"/>
  <c r="FZ28" i="6"/>
  <c r="FZ31" i="6"/>
  <c r="FZ27" i="6"/>
  <c r="FZ26" i="6"/>
  <c r="FZ25" i="6" s="1"/>
  <c r="GC19" i="6"/>
  <c r="L9" i="9"/>
  <c r="J9" i="9"/>
  <c r="FZ35" i="6" l="1"/>
  <c r="FY63" i="6"/>
  <c r="FX63" i="6"/>
  <c r="FW63" i="6"/>
  <c r="FY61" i="6"/>
  <c r="FY64" i="6" s="1"/>
  <c r="FX61" i="6"/>
  <c r="FX64" i="6" s="1"/>
  <c r="FW61" i="6"/>
  <c r="FW64" i="6" s="1"/>
  <c r="FW62" i="6" s="1"/>
  <c r="FW65" i="6" s="1"/>
  <c r="FY60" i="6"/>
  <c r="FX60" i="6"/>
  <c r="FW60" i="6"/>
  <c r="FX59" i="6"/>
  <c r="FX32" i="6" s="1"/>
  <c r="FY58" i="6"/>
  <c r="FY59" i="6" s="1"/>
  <c r="FX58" i="6"/>
  <c r="FW58" i="6"/>
  <c r="FW59" i="6" s="1"/>
  <c r="FY47" i="6"/>
  <c r="FX47" i="6"/>
  <c r="FW47" i="6"/>
  <c r="FX31" i="6"/>
  <c r="FY30" i="6"/>
  <c r="FX30" i="6"/>
  <c r="FW30" i="6"/>
  <c r="FX27" i="6"/>
  <c r="FY24" i="6"/>
  <c r="FY36" i="6" s="1"/>
  <c r="FX24" i="6"/>
  <c r="FX36" i="6" s="1"/>
  <c r="FW24" i="6"/>
  <c r="FW36" i="6" s="1"/>
  <c r="FY14" i="6"/>
  <c r="FY20" i="6" s="1"/>
  <c r="FX14" i="6"/>
  <c r="FX20" i="6" s="1"/>
  <c r="FW14" i="6"/>
  <c r="FW10" i="6"/>
  <c r="FW11" i="6" s="1"/>
  <c r="FX8" i="6" l="1"/>
  <c r="FX18" i="6"/>
  <c r="FX19" i="6" s="1"/>
  <c r="FY62" i="6"/>
  <c r="FY65" i="6" s="1"/>
  <c r="FY13" i="6" s="1"/>
  <c r="FW8" i="6"/>
  <c r="FW9" i="6" s="1"/>
  <c r="FW20" i="6"/>
  <c r="FW18" i="6"/>
  <c r="FW22" i="6" s="1"/>
  <c r="FW13" i="6"/>
  <c r="FX62" i="6"/>
  <c r="FX65" i="6" s="1"/>
  <c r="FX13" i="6" s="1"/>
  <c r="FW31" i="6"/>
  <c r="FW27" i="6"/>
  <c r="FW32" i="6"/>
  <c r="FW28" i="6"/>
  <c r="FW26" i="6"/>
  <c r="FW33" i="6"/>
  <c r="FW29" i="6"/>
  <c r="FW34" i="6"/>
  <c r="FY33" i="6"/>
  <c r="FY29" i="6"/>
  <c r="FY34" i="6"/>
  <c r="FY35" i="6" s="1"/>
  <c r="FY26" i="6"/>
  <c r="FY31" i="6"/>
  <c r="FY27" i="6"/>
  <c r="FY32" i="6"/>
  <c r="FY28" i="6"/>
  <c r="FX22" i="6"/>
  <c r="FX21" i="6" s="1"/>
  <c r="FW6" i="6"/>
  <c r="FW7" i="6" s="1"/>
  <c r="FY8" i="6"/>
  <c r="FW15" i="6"/>
  <c r="FX17" i="6"/>
  <c r="FY18" i="6"/>
  <c r="FX26" i="6"/>
  <c r="FX25" i="6" s="1"/>
  <c r="FX34" i="6"/>
  <c r="FX10" i="6"/>
  <c r="FX15" i="6"/>
  <c r="FY17" i="6"/>
  <c r="FW19" i="6"/>
  <c r="FX29" i="6"/>
  <c r="FX33" i="6"/>
  <c r="FY10" i="6"/>
  <c r="FX28" i="6"/>
  <c r="FY15" i="6" l="1"/>
  <c r="FY25" i="6"/>
  <c r="FW35" i="6"/>
  <c r="FW21" i="6"/>
  <c r="FW17" i="6"/>
  <c r="FY22" i="6"/>
  <c r="FY21" i="6" s="1"/>
  <c r="FY19" i="6"/>
  <c r="FY9" i="6"/>
  <c r="FX6" i="6"/>
  <c r="FX7" i="6" s="1"/>
  <c r="FX11" i="6"/>
  <c r="FY6" i="6"/>
  <c r="FY7" i="6" s="1"/>
  <c r="FY11" i="6"/>
  <c r="FX35" i="6"/>
  <c r="FW25" i="6"/>
  <c r="FX9" i="6"/>
  <c r="FV55" i="6" l="1"/>
  <c r="FU55" i="6"/>
  <c r="FT55" i="6"/>
  <c r="FS55" i="6"/>
  <c r="FR55" i="6"/>
  <c r="FV53" i="6"/>
  <c r="FV56" i="6" s="1"/>
  <c r="FV54" i="6" s="1"/>
  <c r="FV57" i="6" s="1"/>
  <c r="FU53" i="6"/>
  <c r="FU56" i="6" s="1"/>
  <c r="FT53" i="6"/>
  <c r="FT56" i="6" s="1"/>
  <c r="FS53" i="6"/>
  <c r="FS56" i="6" s="1"/>
  <c r="FR53" i="6"/>
  <c r="FR56" i="6" s="1"/>
  <c r="FR54" i="6" s="1"/>
  <c r="FR57" i="6" s="1"/>
  <c r="FV52" i="6"/>
  <c r="FU52" i="6"/>
  <c r="FT52" i="6"/>
  <c r="FS52" i="6"/>
  <c r="FR52" i="6"/>
  <c r="FV50" i="6"/>
  <c r="FU50" i="6"/>
  <c r="FU51" i="6" s="1"/>
  <c r="FT50" i="6"/>
  <c r="FT51" i="6" s="1"/>
  <c r="FS50" i="6"/>
  <c r="FS51" i="6" s="1"/>
  <c r="FR50" i="6"/>
  <c r="FV43" i="6"/>
  <c r="FU43" i="6"/>
  <c r="FT43" i="6"/>
  <c r="FS43" i="6"/>
  <c r="FR43" i="6"/>
  <c r="FV30" i="6"/>
  <c r="FU30" i="6"/>
  <c r="FT30" i="6"/>
  <c r="FS30" i="6"/>
  <c r="FR30" i="6"/>
  <c r="FV24" i="6"/>
  <c r="FV36" i="6" s="1"/>
  <c r="FU24" i="6"/>
  <c r="FU36" i="6" s="1"/>
  <c r="FT24" i="6"/>
  <c r="FT36" i="6" s="1"/>
  <c r="FS24" i="6"/>
  <c r="FS36" i="6" s="1"/>
  <c r="FR24" i="6"/>
  <c r="FR36" i="6" s="1"/>
  <c r="FU18" i="6"/>
  <c r="FU22" i="6" s="1"/>
  <c r="FV14" i="6"/>
  <c r="FV20" i="6" s="1"/>
  <c r="FU14" i="6"/>
  <c r="FT14" i="6"/>
  <c r="FT18" i="6" s="1"/>
  <c r="FS14" i="6"/>
  <c r="FS18" i="6" s="1"/>
  <c r="FR14" i="6"/>
  <c r="FR20" i="6" s="1"/>
  <c r="FV10" i="6"/>
  <c r="FV11" i="6" s="1"/>
  <c r="FU10" i="6"/>
  <c r="FU11" i="6" s="1"/>
  <c r="FR10" i="6"/>
  <c r="FR11" i="6" s="1"/>
  <c r="FU8" i="6"/>
  <c r="FU9" i="6" s="1"/>
  <c r="FT34" i="6" l="1"/>
  <c r="FT32" i="6"/>
  <c r="FT29" i="6"/>
  <c r="FT26" i="6"/>
  <c r="FT27" i="6"/>
  <c r="FT28" i="6"/>
  <c r="FT31" i="6"/>
  <c r="FU34" i="6"/>
  <c r="FU31" i="6"/>
  <c r="FU27" i="6"/>
  <c r="FS20" i="6"/>
  <c r="FR6" i="6"/>
  <c r="FV6" i="6"/>
  <c r="FR13" i="6"/>
  <c r="FV13" i="6"/>
  <c r="FT54" i="6"/>
  <c r="FT57" i="6" s="1"/>
  <c r="FT13" i="6" s="1"/>
  <c r="FU6" i="6"/>
  <c r="FU7" i="6" s="1"/>
  <c r="FS10" i="6"/>
  <c r="FU17" i="6"/>
  <c r="FS54" i="6"/>
  <c r="FS57" i="6" s="1"/>
  <c r="FS15" i="6" s="1"/>
  <c r="FS8" i="6"/>
  <c r="FS19" i="6"/>
  <c r="FS22" i="6"/>
  <c r="FS21" i="6" s="1"/>
  <c r="FT22" i="6"/>
  <c r="FU54" i="6"/>
  <c r="FU57" i="6" s="1"/>
  <c r="FU13" i="6" s="1"/>
  <c r="FS32" i="6"/>
  <c r="FS28" i="6"/>
  <c r="FS31" i="6"/>
  <c r="FS27" i="6"/>
  <c r="FS33" i="6"/>
  <c r="FS29" i="6"/>
  <c r="FS34" i="6"/>
  <c r="FS26" i="6"/>
  <c r="FS25" i="6" s="1"/>
  <c r="FR8" i="6"/>
  <c r="FR9" i="6" s="1"/>
  <c r="FV8" i="6"/>
  <c r="FV9" i="6" s="1"/>
  <c r="FT10" i="6"/>
  <c r="FT15" i="6"/>
  <c r="FS17" i="6"/>
  <c r="FR18" i="6"/>
  <c r="FV18" i="6"/>
  <c r="FT20" i="6"/>
  <c r="FT21" i="6" s="1"/>
  <c r="FU28" i="6"/>
  <c r="FU32" i="6"/>
  <c r="FT33" i="6"/>
  <c r="FT35" i="6" s="1"/>
  <c r="FR51" i="6"/>
  <c r="FV51" i="6"/>
  <c r="FT17" i="6"/>
  <c r="FU20" i="6"/>
  <c r="FU21" i="6" s="1"/>
  <c r="FU29" i="6"/>
  <c r="FU33" i="6"/>
  <c r="FT8" i="6"/>
  <c r="FT9" i="6" s="1"/>
  <c r="FR15" i="6"/>
  <c r="FV15" i="6"/>
  <c r="FU26" i="6"/>
  <c r="FU25" i="6" s="1"/>
  <c r="FS13" i="6" l="1"/>
  <c r="FS11" i="6"/>
  <c r="FS6" i="6"/>
  <c r="FS7" i="6" s="1"/>
  <c r="FU35" i="6"/>
  <c r="FS9" i="6"/>
  <c r="FT25" i="6"/>
  <c r="FR19" i="6"/>
  <c r="FR17" i="6"/>
  <c r="FR22" i="6"/>
  <c r="FR21" i="6" s="1"/>
  <c r="FR33" i="6"/>
  <c r="FR29" i="6"/>
  <c r="FR26" i="6"/>
  <c r="FR32" i="6"/>
  <c r="FR28" i="6"/>
  <c r="FR31" i="6"/>
  <c r="FR27" i="6"/>
  <c r="FR34" i="6"/>
  <c r="FV7" i="6"/>
  <c r="FU19" i="6"/>
  <c r="FS35" i="6"/>
  <c r="FT19" i="6"/>
  <c r="FR7" i="6"/>
  <c r="FV33" i="6"/>
  <c r="FV29" i="6"/>
  <c r="FV34" i="6"/>
  <c r="FV32" i="6"/>
  <c r="FV28" i="6"/>
  <c r="FV26" i="6"/>
  <c r="FV31" i="6"/>
  <c r="FV27" i="6"/>
  <c r="FU15" i="6"/>
  <c r="FV19" i="6"/>
  <c r="FV22" i="6"/>
  <c r="FV21" i="6" s="1"/>
  <c r="FV17" i="6"/>
  <c r="FT11" i="6"/>
  <c r="FT6" i="6"/>
  <c r="FT7" i="6" s="1"/>
  <c r="FV35" i="6" l="1"/>
  <c r="FR35" i="6"/>
  <c r="FV25" i="6"/>
  <c r="FR25" i="6"/>
  <c r="D23" i="8"/>
  <c r="F23" i="8"/>
  <c r="H23" i="8"/>
  <c r="J23" i="8"/>
  <c r="L23" i="8"/>
  <c r="N23" i="8"/>
  <c r="P23" i="8"/>
  <c r="R23" i="8"/>
  <c r="T23" i="8"/>
  <c r="V23" i="8"/>
  <c r="X23" i="8"/>
  <c r="Z23" i="8"/>
  <c r="AB23" i="8"/>
  <c r="AD23" i="8"/>
  <c r="AF23" i="8"/>
  <c r="AH23" i="8"/>
  <c r="AJ23" i="8"/>
  <c r="B23" i="8"/>
  <c r="FQ55" i="6" l="1"/>
  <c r="FP55" i="6"/>
  <c r="FO55" i="6"/>
  <c r="FN55" i="6"/>
  <c r="FM55" i="6"/>
  <c r="FQ53" i="6"/>
  <c r="FQ56" i="6" s="1"/>
  <c r="FQ54" i="6" s="1"/>
  <c r="FQ57" i="6" s="1"/>
  <c r="FP53" i="6"/>
  <c r="FP56" i="6" s="1"/>
  <c r="FO53" i="6"/>
  <c r="FO56" i="6" s="1"/>
  <c r="FN53" i="6"/>
  <c r="FN56" i="6" s="1"/>
  <c r="FM53" i="6"/>
  <c r="FM56" i="6" s="1"/>
  <c r="FM54" i="6" s="1"/>
  <c r="FM57" i="6" s="1"/>
  <c r="FQ52" i="6"/>
  <c r="FP52" i="6"/>
  <c r="FO52" i="6"/>
  <c r="FN52" i="6"/>
  <c r="FM52" i="6"/>
  <c r="FQ50" i="6"/>
  <c r="FP50" i="6"/>
  <c r="FP51" i="6" s="1"/>
  <c r="FO50" i="6"/>
  <c r="FO51" i="6" s="1"/>
  <c r="FN50" i="6"/>
  <c r="FN51" i="6" s="1"/>
  <c r="FM50" i="6"/>
  <c r="FQ43" i="6"/>
  <c r="FP43" i="6"/>
  <c r="FO43" i="6"/>
  <c r="FN43" i="6"/>
  <c r="FM43" i="6"/>
  <c r="FQ30" i="6"/>
  <c r="FP30" i="6"/>
  <c r="FO30" i="6"/>
  <c r="FN30" i="6"/>
  <c r="FM30" i="6"/>
  <c r="FQ24" i="6"/>
  <c r="FQ36" i="6" s="1"/>
  <c r="FP24" i="6"/>
  <c r="FP36" i="6" s="1"/>
  <c r="FO24" i="6"/>
  <c r="FO36" i="6" s="1"/>
  <c r="FN24" i="6"/>
  <c r="FN36" i="6" s="1"/>
  <c r="FM24" i="6"/>
  <c r="FM36" i="6" s="1"/>
  <c r="FQ14" i="6"/>
  <c r="FQ20" i="6" s="1"/>
  <c r="FP14" i="6"/>
  <c r="FP20" i="6" s="1"/>
  <c r="FO14" i="6"/>
  <c r="FO18" i="6" s="1"/>
  <c r="FN14" i="6"/>
  <c r="FN18" i="6" s="1"/>
  <c r="FM14" i="6"/>
  <c r="FM20" i="6" s="1"/>
  <c r="FN10" i="6"/>
  <c r="FN11" i="6" s="1"/>
  <c r="FN8" i="6"/>
  <c r="FP34" i="6" l="1"/>
  <c r="FP31" i="6"/>
  <c r="FP27" i="6"/>
  <c r="FN34" i="6"/>
  <c r="FN35" i="6" s="1"/>
  <c r="FN33" i="6"/>
  <c r="FN27" i="6"/>
  <c r="FN32" i="6"/>
  <c r="FN29" i="6"/>
  <c r="FN26" i="6"/>
  <c r="FN25" i="6" s="1"/>
  <c r="FN31" i="6"/>
  <c r="FN28" i="6"/>
  <c r="FM6" i="6"/>
  <c r="FN9" i="6"/>
  <c r="FP8" i="6"/>
  <c r="FQ10" i="6"/>
  <c r="FQ11" i="6" s="1"/>
  <c r="FP18" i="6"/>
  <c r="FP17" i="6" s="1"/>
  <c r="FO54" i="6"/>
  <c r="FO57" i="6" s="1"/>
  <c r="FP10" i="6"/>
  <c r="FN6" i="6"/>
  <c r="FN7" i="6" s="1"/>
  <c r="FM10" i="6"/>
  <c r="FM11" i="6" s="1"/>
  <c r="FN20" i="6"/>
  <c r="FP54" i="6"/>
  <c r="FP57" i="6" s="1"/>
  <c r="FN19" i="6"/>
  <c r="FN22" i="6"/>
  <c r="FN21" i="6" s="1"/>
  <c r="FO22" i="6"/>
  <c r="FO31" i="6"/>
  <c r="FO27" i="6"/>
  <c r="FO32" i="6"/>
  <c r="FO34" i="6"/>
  <c r="FO26" i="6"/>
  <c r="FO28" i="6"/>
  <c r="FO33" i="6"/>
  <c r="FO29" i="6"/>
  <c r="FN54" i="6"/>
  <c r="FN57" i="6" s="1"/>
  <c r="FM8" i="6"/>
  <c r="FM9" i="6" s="1"/>
  <c r="FQ8" i="6"/>
  <c r="FO10" i="6"/>
  <c r="FM13" i="6"/>
  <c r="FQ13" i="6"/>
  <c r="FO15" i="6"/>
  <c r="FN17" i="6"/>
  <c r="FM18" i="6"/>
  <c r="FQ18" i="6"/>
  <c r="FP19" i="6"/>
  <c r="FO20" i="6"/>
  <c r="FO21" i="6" s="1"/>
  <c r="FP28" i="6"/>
  <c r="FP32" i="6"/>
  <c r="FM51" i="6"/>
  <c r="FQ51" i="6"/>
  <c r="FP22" i="6"/>
  <c r="FP21" i="6" s="1"/>
  <c r="FO17" i="6"/>
  <c r="FP29" i="6"/>
  <c r="FP33" i="6"/>
  <c r="FP35" i="6" s="1"/>
  <c r="FO8" i="6"/>
  <c r="FO13" i="6"/>
  <c r="FM15" i="6"/>
  <c r="FQ15" i="6"/>
  <c r="FP26" i="6"/>
  <c r="FP25" i="6" s="1"/>
  <c r="FO25" i="6" l="1"/>
  <c r="FP11" i="6"/>
  <c r="FP6" i="6"/>
  <c r="FP7" i="6" s="1"/>
  <c r="FP9" i="6"/>
  <c r="FO35" i="6"/>
  <c r="FQ9" i="6"/>
  <c r="FQ6" i="6"/>
  <c r="FO11" i="6"/>
  <c r="FO6" i="6"/>
  <c r="FO7" i="6" s="1"/>
  <c r="FQ17" i="6"/>
  <c r="FQ19" i="6"/>
  <c r="FQ22" i="6"/>
  <c r="FQ21" i="6" s="1"/>
  <c r="FO19" i="6"/>
  <c r="FP15" i="6"/>
  <c r="FP13" i="6"/>
  <c r="FQ33" i="6"/>
  <c r="FQ29" i="6"/>
  <c r="FQ26" i="6"/>
  <c r="FQ32" i="6"/>
  <c r="FQ28" i="6"/>
  <c r="FQ31" i="6"/>
  <c r="FQ27" i="6"/>
  <c r="FQ34" i="6"/>
  <c r="FM33" i="6"/>
  <c r="FM29" i="6"/>
  <c r="FM34" i="6"/>
  <c r="FM32" i="6"/>
  <c r="FM28" i="6"/>
  <c r="FM31" i="6"/>
  <c r="FM27" i="6"/>
  <c r="FM26" i="6"/>
  <c r="FM25" i="6" s="1"/>
  <c r="FQ7" i="6"/>
  <c r="FO9" i="6"/>
  <c r="FM19" i="6"/>
  <c r="FM22" i="6"/>
  <c r="FM21" i="6" s="1"/>
  <c r="FM17" i="6"/>
  <c r="FN13" i="6"/>
  <c r="FN15" i="6"/>
  <c r="FM7" i="6"/>
  <c r="FQ35" i="6" l="1"/>
  <c r="FM35" i="6"/>
  <c r="FQ25" i="6"/>
  <c r="AJ50" i="9"/>
  <c r="AH50" i="9"/>
  <c r="AF50" i="9"/>
  <c r="AD50" i="9"/>
  <c r="AB50" i="9"/>
  <c r="Z50" i="9"/>
  <c r="X50" i="9"/>
  <c r="V50" i="9"/>
  <c r="T50" i="9"/>
  <c r="R50" i="9"/>
  <c r="P50" i="9"/>
  <c r="N50" i="9"/>
  <c r="L50" i="9"/>
  <c r="J50" i="9"/>
  <c r="H50" i="9"/>
  <c r="F50" i="9"/>
  <c r="D50" i="9"/>
  <c r="B50" i="9"/>
  <c r="AJ49" i="9"/>
  <c r="AH49" i="9"/>
  <c r="AF49" i="9"/>
  <c r="AD49" i="9"/>
  <c r="AB49" i="9"/>
  <c r="Z49" i="9"/>
  <c r="X49" i="9"/>
  <c r="V49" i="9"/>
  <c r="T49" i="9"/>
  <c r="R49" i="9"/>
  <c r="P49" i="9"/>
  <c r="N49" i="9"/>
  <c r="L49" i="9"/>
  <c r="J49" i="9"/>
  <c r="H49" i="9"/>
  <c r="F49" i="9"/>
  <c r="D49" i="9"/>
  <c r="B49" i="9"/>
  <c r="AJ48" i="9"/>
  <c r="AH48" i="9"/>
  <c r="AF48" i="9"/>
  <c r="AD48" i="9"/>
  <c r="AB48" i="9"/>
  <c r="Z48" i="9"/>
  <c r="X48" i="9"/>
  <c r="V48" i="9"/>
  <c r="T48" i="9"/>
  <c r="R48" i="9"/>
  <c r="P48" i="9"/>
  <c r="N48" i="9"/>
  <c r="L48" i="9"/>
  <c r="J48" i="9"/>
  <c r="H48" i="9"/>
  <c r="F48" i="9"/>
  <c r="D48" i="9"/>
  <c r="B48" i="9"/>
  <c r="AJ47" i="9"/>
  <c r="AH47" i="9"/>
  <c r="AF47" i="9"/>
  <c r="AD47" i="9"/>
  <c r="AB47" i="9"/>
  <c r="Z47" i="9"/>
  <c r="X47" i="9"/>
  <c r="V47" i="9"/>
  <c r="T47" i="9"/>
  <c r="R47" i="9"/>
  <c r="P47" i="9"/>
  <c r="N47" i="9"/>
  <c r="L47" i="9"/>
  <c r="J47" i="9"/>
  <c r="H47" i="9"/>
  <c r="F47" i="9"/>
  <c r="D47" i="9"/>
  <c r="B47" i="9"/>
  <c r="AJ46" i="9"/>
  <c r="AH46" i="9"/>
  <c r="AF46" i="9"/>
  <c r="AD46" i="9"/>
  <c r="AB46" i="9"/>
  <c r="Z46" i="9"/>
  <c r="X46" i="9"/>
  <c r="V46" i="9"/>
  <c r="T46" i="9"/>
  <c r="R46" i="9"/>
  <c r="P46" i="9"/>
  <c r="N46" i="9"/>
  <c r="L46" i="9"/>
  <c r="J46" i="9"/>
  <c r="H46" i="9"/>
  <c r="F46" i="9"/>
  <c r="D46" i="9"/>
  <c r="B46" i="9"/>
  <c r="AJ45" i="9"/>
  <c r="AH45" i="9"/>
  <c r="AF45" i="9"/>
  <c r="AD45" i="9"/>
  <c r="AB45" i="9"/>
  <c r="Z45" i="9"/>
  <c r="X45" i="9"/>
  <c r="V45" i="9"/>
  <c r="T45" i="9"/>
  <c r="R45" i="9"/>
  <c r="P45" i="9"/>
  <c r="N45" i="9"/>
  <c r="L45" i="9"/>
  <c r="J45" i="9"/>
  <c r="H45" i="9"/>
  <c r="F45" i="9"/>
  <c r="D45" i="9"/>
  <c r="B45" i="9"/>
  <c r="AJ44" i="9"/>
  <c r="AH44" i="9"/>
  <c r="AF44" i="9"/>
  <c r="AD44" i="9"/>
  <c r="AB44" i="9"/>
  <c r="Z44" i="9"/>
  <c r="X44" i="9"/>
  <c r="V44" i="9"/>
  <c r="T44" i="9"/>
  <c r="R44" i="9"/>
  <c r="P44" i="9"/>
  <c r="N44" i="9"/>
  <c r="L44" i="9"/>
  <c r="J44" i="9"/>
  <c r="H44" i="9"/>
  <c r="F44" i="9"/>
  <c r="D44" i="9"/>
  <c r="B44" i="9"/>
  <c r="AJ43" i="9"/>
  <c r="AH43" i="9"/>
  <c r="AF43" i="9"/>
  <c r="AD43" i="9"/>
  <c r="AB43" i="9"/>
  <c r="Z43" i="9"/>
  <c r="X43" i="9"/>
  <c r="V43" i="9"/>
  <c r="T43" i="9"/>
  <c r="R43" i="9"/>
  <c r="P43" i="9"/>
  <c r="N43" i="9"/>
  <c r="L43" i="9"/>
  <c r="J43" i="9"/>
  <c r="H43" i="9"/>
  <c r="F43" i="9"/>
  <c r="D43" i="9"/>
  <c r="B43" i="9"/>
  <c r="AJ42" i="9"/>
  <c r="AH42" i="9"/>
  <c r="AF42" i="9"/>
  <c r="AD42" i="9"/>
  <c r="AB42" i="9"/>
  <c r="Z42" i="9"/>
  <c r="X42" i="9"/>
  <c r="V42" i="9"/>
  <c r="T42" i="9"/>
  <c r="R42" i="9"/>
  <c r="P42" i="9"/>
  <c r="N42" i="9"/>
  <c r="L42" i="9"/>
  <c r="J42" i="9"/>
  <c r="H42" i="9"/>
  <c r="F42" i="9"/>
  <c r="D42" i="9"/>
  <c r="B42" i="9"/>
  <c r="AJ41" i="9"/>
  <c r="AH41" i="9"/>
  <c r="AF41" i="9"/>
  <c r="AD41" i="9"/>
  <c r="AB41" i="9"/>
  <c r="Z41" i="9"/>
  <c r="X41" i="9"/>
  <c r="V41" i="9"/>
  <c r="T41" i="9"/>
  <c r="R41" i="9"/>
  <c r="P41" i="9"/>
  <c r="N41" i="9"/>
  <c r="L41" i="9"/>
  <c r="J41" i="9"/>
  <c r="H41" i="9"/>
  <c r="F41" i="9"/>
  <c r="D41" i="9"/>
  <c r="B41" i="9"/>
  <c r="AJ40" i="9"/>
  <c r="AH40" i="9"/>
  <c r="AF40" i="9"/>
  <c r="AD40" i="9"/>
  <c r="AB40" i="9"/>
  <c r="Z40" i="9"/>
  <c r="X40" i="9"/>
  <c r="V40" i="9"/>
  <c r="T40" i="9"/>
  <c r="R40" i="9"/>
  <c r="P40" i="9"/>
  <c r="N40" i="9"/>
  <c r="L40" i="9"/>
  <c r="J40" i="9"/>
  <c r="H40" i="9"/>
  <c r="F40" i="9"/>
  <c r="D40" i="9"/>
  <c r="B40" i="9"/>
  <c r="AJ39" i="9"/>
  <c r="AH39" i="9"/>
  <c r="AF39" i="9"/>
  <c r="AD39" i="9"/>
  <c r="AB39" i="9"/>
  <c r="Z39" i="9"/>
  <c r="X39" i="9"/>
  <c r="V39" i="9"/>
  <c r="T39" i="9"/>
  <c r="R39" i="9"/>
  <c r="P39" i="9"/>
  <c r="N39" i="9"/>
  <c r="L39" i="9"/>
  <c r="J39" i="9"/>
  <c r="H39" i="9"/>
  <c r="F39" i="9"/>
  <c r="D39" i="9"/>
  <c r="B39" i="9"/>
  <c r="AJ38" i="9"/>
  <c r="AH38" i="9"/>
  <c r="AF38" i="9"/>
  <c r="AD38" i="9"/>
  <c r="AB38" i="9"/>
  <c r="Z38" i="9"/>
  <c r="X38" i="9"/>
  <c r="V38" i="9"/>
  <c r="T38" i="9"/>
  <c r="R38" i="9"/>
  <c r="P38" i="9"/>
  <c r="N38" i="9"/>
  <c r="L38" i="9"/>
  <c r="J38" i="9"/>
  <c r="H38" i="9"/>
  <c r="F38" i="9"/>
  <c r="D38" i="9"/>
  <c r="B38" i="9"/>
  <c r="AJ37" i="9"/>
  <c r="AH37" i="9"/>
  <c r="AF37" i="9"/>
  <c r="AD37" i="9"/>
  <c r="AB37" i="9"/>
  <c r="Z37" i="9"/>
  <c r="X37" i="9"/>
  <c r="V37" i="9"/>
  <c r="T37" i="9"/>
  <c r="R37" i="9"/>
  <c r="P37" i="9"/>
  <c r="N37" i="9"/>
  <c r="L37" i="9"/>
  <c r="J37" i="9"/>
  <c r="H37" i="9"/>
  <c r="F37" i="9"/>
  <c r="D37" i="9"/>
  <c r="B37" i="9"/>
  <c r="AJ36" i="9"/>
  <c r="AH36" i="9"/>
  <c r="AF36" i="9"/>
  <c r="AD36" i="9"/>
  <c r="AB36" i="9"/>
  <c r="Z36" i="9"/>
  <c r="X36" i="9"/>
  <c r="V36" i="9"/>
  <c r="T36" i="9"/>
  <c r="R36" i="9"/>
  <c r="P36" i="9"/>
  <c r="N36" i="9"/>
  <c r="L36" i="9"/>
  <c r="J36" i="9"/>
  <c r="H36" i="9"/>
  <c r="F36" i="9"/>
  <c r="D36" i="9"/>
  <c r="B36" i="9"/>
  <c r="AJ35" i="9"/>
  <c r="AH35" i="9"/>
  <c r="AF35" i="9"/>
  <c r="AD35" i="9"/>
  <c r="AB35" i="9"/>
  <c r="Z35" i="9"/>
  <c r="X35" i="9"/>
  <c r="V35" i="9"/>
  <c r="T35" i="9"/>
  <c r="R35" i="9"/>
  <c r="P35" i="9"/>
  <c r="N35" i="9"/>
  <c r="L35" i="9"/>
  <c r="J35" i="9"/>
  <c r="H35" i="9"/>
  <c r="F35" i="9"/>
  <c r="D35" i="9"/>
  <c r="B35" i="9"/>
  <c r="AJ34" i="9"/>
  <c r="AH34" i="9"/>
  <c r="AF34" i="9"/>
  <c r="AD34" i="9"/>
  <c r="AB34" i="9"/>
  <c r="Z34" i="9"/>
  <c r="X34" i="9"/>
  <c r="V34" i="9"/>
  <c r="T34" i="9"/>
  <c r="R34" i="9"/>
  <c r="P34" i="9"/>
  <c r="N34" i="9"/>
  <c r="L34" i="9"/>
  <c r="J34" i="9"/>
  <c r="H34" i="9"/>
  <c r="F34" i="9"/>
  <c r="D34" i="9"/>
  <c r="B34" i="9"/>
  <c r="AJ33" i="9"/>
  <c r="AH33" i="9"/>
  <c r="AF33" i="9"/>
  <c r="AD33" i="9"/>
  <c r="AB33" i="9"/>
  <c r="Z33" i="9"/>
  <c r="X33" i="9"/>
  <c r="V33" i="9"/>
  <c r="T33" i="9"/>
  <c r="R33" i="9"/>
  <c r="P33" i="9"/>
  <c r="N33" i="9"/>
  <c r="L33" i="9"/>
  <c r="J33" i="9"/>
  <c r="H33" i="9"/>
  <c r="F33" i="9"/>
  <c r="D33" i="9"/>
  <c r="B33" i="9"/>
  <c r="AJ32" i="9"/>
  <c r="AH32" i="9"/>
  <c r="AF32" i="9"/>
  <c r="AD32" i="9"/>
  <c r="AB32" i="9"/>
  <c r="Z32" i="9"/>
  <c r="X32" i="9"/>
  <c r="V32" i="9"/>
  <c r="T32" i="9"/>
  <c r="R32" i="9"/>
  <c r="P32" i="9"/>
  <c r="N32" i="9"/>
  <c r="L32" i="9"/>
  <c r="J32" i="9"/>
  <c r="H32" i="9"/>
  <c r="F32" i="9"/>
  <c r="D32" i="9"/>
  <c r="B32" i="9"/>
  <c r="AJ31" i="9"/>
  <c r="AH31" i="9"/>
  <c r="AF31" i="9"/>
  <c r="AD31" i="9"/>
  <c r="AB31" i="9"/>
  <c r="Z31" i="9"/>
  <c r="X31" i="9"/>
  <c r="V31" i="9"/>
  <c r="T31" i="9"/>
  <c r="R31" i="9"/>
  <c r="P31" i="9"/>
  <c r="N31" i="9"/>
  <c r="L31" i="9"/>
  <c r="J31" i="9"/>
  <c r="H31" i="9"/>
  <c r="F31" i="9"/>
  <c r="D31" i="9"/>
  <c r="B31" i="9"/>
  <c r="AJ30" i="9"/>
  <c r="AH30" i="9"/>
  <c r="AF30" i="9"/>
  <c r="AD30" i="9"/>
  <c r="AB30" i="9"/>
  <c r="Z30" i="9"/>
  <c r="X30" i="9"/>
  <c r="V30" i="9"/>
  <c r="T30" i="9"/>
  <c r="R30" i="9"/>
  <c r="P30" i="9"/>
  <c r="N30" i="9"/>
  <c r="L30" i="9"/>
  <c r="J30" i="9"/>
  <c r="H30" i="9"/>
  <c r="F30" i="9"/>
  <c r="D30" i="9"/>
  <c r="B30" i="9"/>
  <c r="AJ29" i="9"/>
  <c r="AH29" i="9"/>
  <c r="AF29" i="9"/>
  <c r="AD29" i="9"/>
  <c r="AB29" i="9"/>
  <c r="Z29" i="9"/>
  <c r="X29" i="9"/>
  <c r="V29" i="9"/>
  <c r="T29" i="9"/>
  <c r="R29" i="9"/>
  <c r="P29" i="9"/>
  <c r="N29" i="9"/>
  <c r="L29" i="9"/>
  <c r="J29" i="9"/>
  <c r="H29" i="9"/>
  <c r="F29" i="9"/>
  <c r="D29" i="9"/>
  <c r="B29" i="9"/>
  <c r="AJ28" i="9"/>
  <c r="AH28" i="9"/>
  <c r="AF28" i="9"/>
  <c r="AD28" i="9"/>
  <c r="AB28" i="9"/>
  <c r="Z28" i="9"/>
  <c r="X28" i="9"/>
  <c r="V28" i="9"/>
  <c r="T28" i="9"/>
  <c r="R28" i="9"/>
  <c r="P28" i="9"/>
  <c r="N28" i="9"/>
  <c r="L28" i="9"/>
  <c r="J28" i="9"/>
  <c r="H28" i="9"/>
  <c r="F28" i="9"/>
  <c r="D28" i="9"/>
  <c r="B28" i="9"/>
  <c r="AJ27" i="9"/>
  <c r="AH27" i="9"/>
  <c r="AF27" i="9"/>
  <c r="AD27" i="9"/>
  <c r="AB27" i="9"/>
  <c r="Z27" i="9"/>
  <c r="X27" i="9"/>
  <c r="V27" i="9"/>
  <c r="T27" i="9"/>
  <c r="R27" i="9"/>
  <c r="P27" i="9"/>
  <c r="N27" i="9"/>
  <c r="L27" i="9"/>
  <c r="J27" i="9"/>
  <c r="H27" i="9"/>
  <c r="F27" i="9"/>
  <c r="D27" i="9"/>
  <c r="B27" i="9"/>
  <c r="AJ26" i="9"/>
  <c r="AH26" i="9"/>
  <c r="AF26" i="9"/>
  <c r="AD26" i="9"/>
  <c r="AB26" i="9"/>
  <c r="Z26" i="9"/>
  <c r="X26" i="9"/>
  <c r="V26" i="9"/>
  <c r="T26" i="9"/>
  <c r="R26" i="9"/>
  <c r="P26" i="9"/>
  <c r="N26" i="9"/>
  <c r="L26" i="9"/>
  <c r="J26" i="9"/>
  <c r="H26" i="9"/>
  <c r="F26" i="9"/>
  <c r="D26" i="9"/>
  <c r="B26" i="9"/>
  <c r="AJ25" i="9"/>
  <c r="AH25" i="9"/>
  <c r="AF25" i="9"/>
  <c r="AD25" i="9"/>
  <c r="AB25" i="9"/>
  <c r="Z25" i="9"/>
  <c r="X25" i="9"/>
  <c r="V25" i="9"/>
  <c r="T25" i="9"/>
  <c r="R25" i="9"/>
  <c r="P25" i="9"/>
  <c r="N25" i="9"/>
  <c r="L25" i="9"/>
  <c r="J25" i="9"/>
  <c r="H25" i="9"/>
  <c r="F25" i="9"/>
  <c r="D25" i="9"/>
  <c r="B25" i="9"/>
  <c r="AJ22" i="9"/>
  <c r="AH22" i="9"/>
  <c r="AF22" i="9"/>
  <c r="AD22" i="9"/>
  <c r="AB22" i="9"/>
  <c r="Z22" i="9"/>
  <c r="X22" i="9"/>
  <c r="V22" i="9"/>
  <c r="T22" i="9"/>
  <c r="R22" i="9"/>
  <c r="P22" i="9"/>
  <c r="N22" i="9"/>
  <c r="L22" i="9"/>
  <c r="J22" i="9"/>
  <c r="H22" i="9"/>
  <c r="F22" i="9"/>
  <c r="D22" i="9"/>
  <c r="B22" i="9"/>
  <c r="AJ21" i="9"/>
  <c r="AH21" i="9"/>
  <c r="AF21" i="9"/>
  <c r="AD21" i="9"/>
  <c r="AB21" i="9"/>
  <c r="Z21" i="9"/>
  <c r="X21" i="9"/>
  <c r="V21" i="9"/>
  <c r="T21" i="9"/>
  <c r="R21" i="9"/>
  <c r="P21" i="9"/>
  <c r="N21" i="9"/>
  <c r="L21" i="9"/>
  <c r="J21" i="9"/>
  <c r="H21" i="9"/>
  <c r="F21" i="9"/>
  <c r="D21" i="9"/>
  <c r="B21" i="9"/>
  <c r="AJ20" i="9"/>
  <c r="AH20" i="9"/>
  <c r="AF20" i="9"/>
  <c r="AD20" i="9"/>
  <c r="AB20" i="9"/>
  <c r="Z20" i="9"/>
  <c r="X20" i="9"/>
  <c r="V20" i="9"/>
  <c r="T20" i="9"/>
  <c r="R20" i="9"/>
  <c r="P20" i="9"/>
  <c r="N20" i="9"/>
  <c r="L20" i="9"/>
  <c r="J20" i="9"/>
  <c r="H20" i="9"/>
  <c r="F20" i="9"/>
  <c r="D20" i="9"/>
  <c r="B20" i="9"/>
  <c r="AJ19" i="9"/>
  <c r="AH19" i="9"/>
  <c r="AF19" i="9"/>
  <c r="AD19" i="9"/>
  <c r="AB19" i="9"/>
  <c r="Z19" i="9"/>
  <c r="X19" i="9"/>
  <c r="V19" i="9"/>
  <c r="T19" i="9"/>
  <c r="R19" i="9"/>
  <c r="P19" i="9"/>
  <c r="N19" i="9"/>
  <c r="L19" i="9"/>
  <c r="J19" i="9"/>
  <c r="H19" i="9"/>
  <c r="F19" i="9"/>
  <c r="D19" i="9"/>
  <c r="B19" i="9"/>
  <c r="AJ18" i="9"/>
  <c r="AH18" i="9"/>
  <c r="AF18" i="9"/>
  <c r="AD18" i="9"/>
  <c r="AB18" i="9"/>
  <c r="Z18" i="9"/>
  <c r="X18" i="9"/>
  <c r="V18" i="9"/>
  <c r="T18" i="9"/>
  <c r="R18" i="9"/>
  <c r="P18" i="9"/>
  <c r="N18" i="9"/>
  <c r="L18" i="9"/>
  <c r="J18" i="9"/>
  <c r="H18" i="9"/>
  <c r="F18" i="9"/>
  <c r="D18" i="9"/>
  <c r="B18" i="9"/>
  <c r="AJ17" i="9"/>
  <c r="AH17" i="9"/>
  <c r="AF17" i="9"/>
  <c r="AD17" i="9"/>
  <c r="AB17" i="9"/>
  <c r="Z17" i="9"/>
  <c r="X17" i="9"/>
  <c r="V17" i="9"/>
  <c r="T17" i="9"/>
  <c r="R17" i="9"/>
  <c r="P17" i="9"/>
  <c r="N17" i="9"/>
  <c r="L17" i="9"/>
  <c r="J17" i="9"/>
  <c r="H17" i="9"/>
  <c r="F17" i="9"/>
  <c r="D17" i="9"/>
  <c r="B17" i="9"/>
  <c r="AJ16" i="9"/>
  <c r="AH16" i="9"/>
  <c r="AF16" i="9"/>
  <c r="AD16" i="9"/>
  <c r="AB16" i="9"/>
  <c r="Z16" i="9"/>
  <c r="X16" i="9"/>
  <c r="V16" i="9"/>
  <c r="T16" i="9"/>
  <c r="R16" i="9"/>
  <c r="P16" i="9"/>
  <c r="N16" i="9"/>
  <c r="L16" i="9"/>
  <c r="J16" i="9"/>
  <c r="H16" i="9"/>
  <c r="F16" i="9"/>
  <c r="D16" i="9"/>
  <c r="B16" i="9"/>
  <c r="AJ51" i="8" l="1"/>
  <c r="AH51" i="8"/>
  <c r="AF51" i="8"/>
  <c r="AJ50" i="8"/>
  <c r="AH50" i="8"/>
  <c r="AF50" i="8"/>
  <c r="AJ49" i="8"/>
  <c r="AH49" i="8"/>
  <c r="AF49" i="8"/>
  <c r="AJ48" i="8"/>
  <c r="AH48" i="8"/>
  <c r="AF48" i="8"/>
  <c r="AJ47" i="8"/>
  <c r="AH47" i="8"/>
  <c r="AF47" i="8"/>
  <c r="AJ46" i="8"/>
  <c r="AH46" i="8"/>
  <c r="AF46" i="8"/>
  <c r="AJ45" i="8"/>
  <c r="AH45" i="8"/>
  <c r="AF45" i="8"/>
  <c r="AJ44" i="8"/>
  <c r="AH44" i="8"/>
  <c r="AF44" i="8"/>
  <c r="AJ43" i="8"/>
  <c r="AH43" i="8"/>
  <c r="AF43" i="8"/>
  <c r="AJ42" i="8"/>
  <c r="AH42" i="8"/>
  <c r="AF42" i="8"/>
  <c r="AJ41" i="8"/>
  <c r="AH41" i="8"/>
  <c r="AF41" i="8"/>
  <c r="AJ40" i="8"/>
  <c r="AH40" i="8"/>
  <c r="AF40" i="8"/>
  <c r="AJ39" i="8"/>
  <c r="AH39" i="8"/>
  <c r="AF39" i="8"/>
  <c r="AJ38" i="8"/>
  <c r="AH38" i="8"/>
  <c r="AF38" i="8"/>
  <c r="AJ37" i="8"/>
  <c r="AH37" i="8"/>
  <c r="AF37" i="8"/>
  <c r="AJ36" i="8"/>
  <c r="AH36" i="8"/>
  <c r="AF36" i="8"/>
  <c r="AJ35" i="8"/>
  <c r="AH35" i="8"/>
  <c r="AF35" i="8"/>
  <c r="AJ34" i="8"/>
  <c r="AH34" i="8"/>
  <c r="AF34" i="8"/>
  <c r="AJ33" i="8"/>
  <c r="AH33" i="8"/>
  <c r="AF33" i="8"/>
  <c r="AJ32" i="8"/>
  <c r="AH32" i="8"/>
  <c r="AF32" i="8"/>
  <c r="AJ31" i="8"/>
  <c r="AH31" i="8"/>
  <c r="AF31" i="8"/>
  <c r="AJ30" i="8"/>
  <c r="AH30" i="8"/>
  <c r="AF30" i="8"/>
  <c r="AJ29" i="8"/>
  <c r="AH29" i="8"/>
  <c r="AF29" i="8"/>
  <c r="AJ28" i="8"/>
  <c r="AH28" i="8"/>
  <c r="AF28" i="8"/>
  <c r="AJ27" i="8"/>
  <c r="AH27" i="8"/>
  <c r="AF27" i="8"/>
  <c r="AJ26" i="8"/>
  <c r="AH26" i="8"/>
  <c r="AF26" i="8"/>
  <c r="AJ22" i="8"/>
  <c r="AH22" i="8"/>
  <c r="AF22" i="8"/>
  <c r="AJ21" i="8"/>
  <c r="AH21" i="8"/>
  <c r="AF21" i="8"/>
  <c r="AJ20" i="8"/>
  <c r="AH20" i="8"/>
  <c r="AF20" i="8"/>
  <c r="AJ19" i="8"/>
  <c r="AH19" i="8"/>
  <c r="AF19" i="8"/>
  <c r="AJ18" i="8"/>
  <c r="AH18" i="8"/>
  <c r="AF18" i="8"/>
  <c r="AJ17" i="8"/>
  <c r="AH17" i="8"/>
  <c r="AF17" i="8"/>
  <c r="AJ16" i="8"/>
  <c r="AH16" i="8"/>
  <c r="AF16" i="8"/>
  <c r="FL55" i="6" l="1"/>
  <c r="FK55" i="6"/>
  <c r="FJ55" i="6"/>
  <c r="FI55" i="6"/>
  <c r="FH55" i="6"/>
  <c r="FL53" i="6"/>
  <c r="FL56" i="6" s="1"/>
  <c r="FK53" i="6"/>
  <c r="FK56" i="6" s="1"/>
  <c r="FJ53" i="6"/>
  <c r="FJ56" i="6" s="1"/>
  <c r="FI53" i="6"/>
  <c r="FI56" i="6" s="1"/>
  <c r="FH53" i="6"/>
  <c r="FH56" i="6" s="1"/>
  <c r="FH54" i="6" s="1"/>
  <c r="FH57" i="6" s="1"/>
  <c r="FL52" i="6"/>
  <c r="FK52" i="6"/>
  <c r="FJ52" i="6"/>
  <c r="FI52" i="6"/>
  <c r="FH52" i="6"/>
  <c r="FJ51" i="6"/>
  <c r="FJ34" i="6" s="1"/>
  <c r="FL50" i="6"/>
  <c r="FL51" i="6" s="1"/>
  <c r="FK50" i="6"/>
  <c r="FJ50" i="6"/>
  <c r="FI50" i="6"/>
  <c r="FI51" i="6" s="1"/>
  <c r="FH50" i="6"/>
  <c r="FH51" i="6" s="1"/>
  <c r="FL43" i="6"/>
  <c r="FK43" i="6"/>
  <c r="FJ43" i="6"/>
  <c r="FI43" i="6"/>
  <c r="FH43" i="6"/>
  <c r="FL30" i="6"/>
  <c r="FK30" i="6"/>
  <c r="FJ30" i="6"/>
  <c r="FI30" i="6"/>
  <c r="FH30" i="6"/>
  <c r="FJ27" i="6"/>
  <c r="FL24" i="6"/>
  <c r="FL36" i="6" s="1"/>
  <c r="FK24" i="6"/>
  <c r="FK36" i="6" s="1"/>
  <c r="FJ24" i="6"/>
  <c r="FJ36" i="6" s="1"/>
  <c r="FI24" i="6"/>
  <c r="FI36" i="6" s="1"/>
  <c r="FH24" i="6"/>
  <c r="FH36" i="6" s="1"/>
  <c r="FL14" i="6"/>
  <c r="FL18" i="6" s="1"/>
  <c r="FK14" i="6"/>
  <c r="FJ14" i="6"/>
  <c r="FJ8" i="6" s="1"/>
  <c r="FI14" i="6"/>
  <c r="FI18" i="6" s="1"/>
  <c r="FH14" i="6"/>
  <c r="FH18" i="6" s="1"/>
  <c r="FK10" i="6"/>
  <c r="FK11" i="6" s="1"/>
  <c r="FJ10" i="6"/>
  <c r="FJ11" i="6" s="1"/>
  <c r="FH8" i="6" l="1"/>
  <c r="FH9" i="6" s="1"/>
  <c r="FJ18" i="6"/>
  <c r="FJ22" i="6" s="1"/>
  <c r="FJ9" i="6"/>
  <c r="FH20" i="6"/>
  <c r="FH19" i="6" s="1"/>
  <c r="FK6" i="6"/>
  <c r="FI54" i="6"/>
  <c r="FI57" i="6" s="1"/>
  <c r="FK54" i="6"/>
  <c r="FK57" i="6" s="1"/>
  <c r="FK13" i="6" s="1"/>
  <c r="FL54" i="6"/>
  <c r="FL57" i="6" s="1"/>
  <c r="FL13" i="6" s="1"/>
  <c r="FL10" i="6"/>
  <c r="FJ6" i="6"/>
  <c r="FJ7" i="6" s="1"/>
  <c r="FL20" i="6"/>
  <c r="FL19" i="6" s="1"/>
  <c r="FL8" i="6"/>
  <c r="FL9" i="6" s="1"/>
  <c r="FJ17" i="6"/>
  <c r="FH10" i="6"/>
  <c r="FK20" i="6"/>
  <c r="FJ31" i="6"/>
  <c r="FJ54" i="6"/>
  <c r="FJ57" i="6" s="1"/>
  <c r="FJ13" i="6" s="1"/>
  <c r="FH22" i="6"/>
  <c r="FH21" i="6" s="1"/>
  <c r="FL22" i="6"/>
  <c r="FH13" i="6"/>
  <c r="FH15" i="6"/>
  <c r="FL15" i="6"/>
  <c r="FI22" i="6"/>
  <c r="FH32" i="6"/>
  <c r="FH28" i="6"/>
  <c r="FH33" i="6"/>
  <c r="FH29" i="6"/>
  <c r="FH31" i="6"/>
  <c r="FH27" i="6"/>
  <c r="FH34" i="6"/>
  <c r="FH26" i="6"/>
  <c r="FL32" i="6"/>
  <c r="FL28" i="6"/>
  <c r="FL31" i="6"/>
  <c r="FL27" i="6"/>
  <c r="FL29" i="6"/>
  <c r="FL34" i="6"/>
  <c r="FL26" i="6"/>
  <c r="FL25" i="6" s="1"/>
  <c r="FL33" i="6"/>
  <c r="FI31" i="6"/>
  <c r="FI27" i="6"/>
  <c r="FI28" i="6"/>
  <c r="FI34" i="6"/>
  <c r="FI26" i="6"/>
  <c r="FI32" i="6"/>
  <c r="FI33" i="6"/>
  <c r="FI29" i="6"/>
  <c r="FK8" i="6"/>
  <c r="FK9" i="6" s="1"/>
  <c r="FI10" i="6"/>
  <c r="FI15" i="6"/>
  <c r="FH17" i="6"/>
  <c r="FL17" i="6"/>
  <c r="FK18" i="6"/>
  <c r="FI20" i="6"/>
  <c r="FJ28" i="6"/>
  <c r="FJ32" i="6"/>
  <c r="FK51" i="6"/>
  <c r="FJ15" i="6"/>
  <c r="FI17" i="6"/>
  <c r="FJ20" i="6"/>
  <c r="FJ21" i="6" s="1"/>
  <c r="FJ29" i="6"/>
  <c r="FJ33" i="6"/>
  <c r="FJ35" i="6" s="1"/>
  <c r="FI8" i="6"/>
  <c r="FI13" i="6"/>
  <c r="FK15" i="6"/>
  <c r="FJ26" i="6"/>
  <c r="FJ25" i="6" s="1"/>
  <c r="FL21" i="6" l="1"/>
  <c r="FI9" i="6"/>
  <c r="FH35" i="6"/>
  <c r="FL35" i="6"/>
  <c r="FL11" i="6"/>
  <c r="FL6" i="6"/>
  <c r="FL7" i="6" s="1"/>
  <c r="FH11" i="6"/>
  <c r="FH6" i="6"/>
  <c r="FH7" i="6" s="1"/>
  <c r="FI21" i="6"/>
  <c r="FK7" i="6"/>
  <c r="FK33" i="6"/>
  <c r="FK29" i="6"/>
  <c r="FK34" i="6"/>
  <c r="FK32" i="6"/>
  <c r="FK28" i="6"/>
  <c r="FK26" i="6"/>
  <c r="FK31" i="6"/>
  <c r="FK27" i="6"/>
  <c r="FJ19" i="6"/>
  <c r="FI35" i="6"/>
  <c r="FI25" i="6"/>
  <c r="FK19" i="6"/>
  <c r="FK22" i="6"/>
  <c r="FK21" i="6" s="1"/>
  <c r="FK17" i="6"/>
  <c r="FI11" i="6"/>
  <c r="FI6" i="6"/>
  <c r="FI7" i="6" s="1"/>
  <c r="FH25" i="6"/>
  <c r="FI19" i="6"/>
  <c r="AD51" i="8"/>
  <c r="AB51" i="8"/>
  <c r="Z51" i="8"/>
  <c r="AD50" i="8"/>
  <c r="AB50" i="8"/>
  <c r="Z50" i="8"/>
  <c r="AD49" i="8"/>
  <c r="AB49" i="8"/>
  <c r="Z49" i="8"/>
  <c r="AD48" i="8"/>
  <c r="AB48" i="8"/>
  <c r="Z48" i="8"/>
  <c r="AD47" i="8"/>
  <c r="AB47" i="8"/>
  <c r="Z47" i="8"/>
  <c r="AD46" i="8"/>
  <c r="AB46" i="8"/>
  <c r="Z46" i="8"/>
  <c r="AD45" i="8"/>
  <c r="AB45" i="8"/>
  <c r="Z45" i="8"/>
  <c r="AD44" i="8"/>
  <c r="AB44" i="8"/>
  <c r="Z44" i="8"/>
  <c r="AD43" i="8"/>
  <c r="AB43" i="8"/>
  <c r="Z43" i="8"/>
  <c r="AD42" i="8"/>
  <c r="AB42" i="8"/>
  <c r="Z42" i="8"/>
  <c r="AD41" i="8"/>
  <c r="AB41" i="8"/>
  <c r="Z41" i="8"/>
  <c r="AD40" i="8"/>
  <c r="AB40" i="8"/>
  <c r="Z40" i="8"/>
  <c r="AD39" i="8"/>
  <c r="AB39" i="8"/>
  <c r="Z39" i="8"/>
  <c r="AD38" i="8"/>
  <c r="AB38" i="8"/>
  <c r="Z38" i="8"/>
  <c r="AD37" i="8"/>
  <c r="AB37" i="8"/>
  <c r="Z37" i="8"/>
  <c r="AD36" i="8"/>
  <c r="AB36" i="8"/>
  <c r="Z36" i="8"/>
  <c r="AD35" i="8"/>
  <c r="AB35" i="8"/>
  <c r="Z35" i="8"/>
  <c r="AD34" i="8"/>
  <c r="AB34" i="8"/>
  <c r="Z34" i="8"/>
  <c r="AD33" i="8"/>
  <c r="AB33" i="8"/>
  <c r="Z33" i="8"/>
  <c r="AD32" i="8"/>
  <c r="AB32" i="8"/>
  <c r="Z32" i="8"/>
  <c r="AD31" i="8"/>
  <c r="AB31" i="8"/>
  <c r="Z31" i="8"/>
  <c r="AD30" i="8"/>
  <c r="AB30" i="8"/>
  <c r="Z30" i="8"/>
  <c r="AD29" i="8"/>
  <c r="AB29" i="8"/>
  <c r="Z29" i="8"/>
  <c r="AD28" i="8"/>
  <c r="AB28" i="8"/>
  <c r="Z28" i="8"/>
  <c r="AD27" i="8"/>
  <c r="AB27" i="8"/>
  <c r="Z27" i="8"/>
  <c r="AD26" i="8"/>
  <c r="AB26" i="8"/>
  <c r="Z26" i="8"/>
  <c r="AD22" i="8"/>
  <c r="AB22" i="8"/>
  <c r="Z22" i="8"/>
  <c r="AD21" i="8"/>
  <c r="AB21" i="8"/>
  <c r="Z21" i="8"/>
  <c r="AD20" i="8"/>
  <c r="AB20" i="8"/>
  <c r="Z20" i="8"/>
  <c r="AD19" i="8"/>
  <c r="AB19" i="8"/>
  <c r="Z19" i="8"/>
  <c r="AD18" i="8"/>
  <c r="AB18" i="8"/>
  <c r="Z18" i="8"/>
  <c r="AD17" i="8"/>
  <c r="AB17" i="8"/>
  <c r="Z17" i="8"/>
  <c r="AD16" i="8"/>
  <c r="AB16" i="8"/>
  <c r="Z16" i="8"/>
  <c r="FK25" i="6" l="1"/>
  <c r="FK35" i="6"/>
  <c r="FG55" i="6"/>
  <c r="FF55" i="6"/>
  <c r="FE55" i="6"/>
  <c r="FD55" i="6"/>
  <c r="FC55" i="6"/>
  <c r="FG53" i="6"/>
  <c r="FG56" i="6" s="1"/>
  <c r="FF53" i="6"/>
  <c r="FF56" i="6" s="1"/>
  <c r="FE53" i="6"/>
  <c r="FE56" i="6" s="1"/>
  <c r="FD53" i="6"/>
  <c r="FD56" i="6" s="1"/>
  <c r="FC53" i="6"/>
  <c r="FC56" i="6" s="1"/>
  <c r="FG52" i="6"/>
  <c r="FF52" i="6"/>
  <c r="FE52" i="6"/>
  <c r="FD52" i="6"/>
  <c r="FC52" i="6"/>
  <c r="FG50" i="6"/>
  <c r="FG51" i="6" s="1"/>
  <c r="FF50" i="6"/>
  <c r="FF51" i="6" s="1"/>
  <c r="FE50" i="6"/>
  <c r="FE51" i="6" s="1"/>
  <c r="FE32" i="6" s="1"/>
  <c r="FD50" i="6"/>
  <c r="FC50" i="6"/>
  <c r="FC51" i="6" s="1"/>
  <c r="FC26" i="6" s="1"/>
  <c r="FG43" i="6"/>
  <c r="FF43" i="6"/>
  <c r="FE43" i="6"/>
  <c r="FD43" i="6"/>
  <c r="FC43" i="6"/>
  <c r="FG34" i="6"/>
  <c r="FG30" i="6"/>
  <c r="FF30" i="6"/>
  <c r="FE30" i="6"/>
  <c r="FD30" i="6"/>
  <c r="FC30" i="6"/>
  <c r="FG24" i="6"/>
  <c r="FG36" i="6" s="1"/>
  <c r="FF24" i="6"/>
  <c r="FF36" i="6" s="1"/>
  <c r="FE24" i="6"/>
  <c r="FE36" i="6" s="1"/>
  <c r="FD24" i="6"/>
  <c r="FD36" i="6" s="1"/>
  <c r="FC24" i="6"/>
  <c r="FC36" i="6" s="1"/>
  <c r="FG14" i="6"/>
  <c r="FG18" i="6" s="1"/>
  <c r="FF14" i="6"/>
  <c r="FE14" i="6"/>
  <c r="FD14" i="6"/>
  <c r="FD10" i="6" s="1"/>
  <c r="FC14" i="6"/>
  <c r="FE10" i="6"/>
  <c r="FE11" i="6" s="1"/>
  <c r="FD11" i="6" l="1"/>
  <c r="FD6" i="6"/>
  <c r="FD20" i="6"/>
  <c r="FE54" i="6"/>
  <c r="FE57" i="6" s="1"/>
  <c r="FE15" i="6" s="1"/>
  <c r="FG54" i="6"/>
  <c r="FG57" i="6" s="1"/>
  <c r="FG13" i="6" s="1"/>
  <c r="FG8" i="6"/>
  <c r="FG17" i="6"/>
  <c r="FE28" i="6"/>
  <c r="FF27" i="6"/>
  <c r="FF31" i="6"/>
  <c r="FC54" i="6"/>
  <c r="FC57" i="6" s="1"/>
  <c r="FC13" i="6" s="1"/>
  <c r="FD18" i="6"/>
  <c r="FD19" i="6" s="1"/>
  <c r="FD54" i="6"/>
  <c r="FD57" i="6" s="1"/>
  <c r="FC18" i="6"/>
  <c r="FC17" i="6" s="1"/>
  <c r="FF8" i="6"/>
  <c r="FF18" i="6"/>
  <c r="FF17" i="6" s="1"/>
  <c r="FD8" i="6"/>
  <c r="FD9" i="6" s="1"/>
  <c r="FF54" i="6"/>
  <c r="FF57" i="6" s="1"/>
  <c r="FF13" i="6" s="1"/>
  <c r="FD13" i="6"/>
  <c r="FD15" i="6"/>
  <c r="FE18" i="6"/>
  <c r="FE17" i="6" s="1"/>
  <c r="FE8" i="6"/>
  <c r="FE9" i="6" s="1"/>
  <c r="FE20" i="6"/>
  <c r="FG33" i="6"/>
  <c r="FG35" i="6" s="1"/>
  <c r="FG29" i="6"/>
  <c r="FG28" i="6"/>
  <c r="FG31" i="6"/>
  <c r="FG27" i="6"/>
  <c r="FG32" i="6"/>
  <c r="FF34" i="6"/>
  <c r="FF26" i="6"/>
  <c r="FF29" i="6"/>
  <c r="FF32" i="6"/>
  <c r="FF28" i="6"/>
  <c r="FF33" i="6"/>
  <c r="FE6" i="6"/>
  <c r="FC8" i="6"/>
  <c r="FC20" i="6"/>
  <c r="FC19" i="6" s="1"/>
  <c r="FG20" i="6"/>
  <c r="FG19" i="6" s="1"/>
  <c r="FE31" i="6"/>
  <c r="FE27" i="6"/>
  <c r="FE26" i="6"/>
  <c r="FE33" i="6"/>
  <c r="FE29" i="6"/>
  <c r="FE34" i="6"/>
  <c r="FC33" i="6"/>
  <c r="FC29" i="6"/>
  <c r="FC32" i="6"/>
  <c r="FC28" i="6"/>
  <c r="FC31" i="6"/>
  <c r="FC27" i="6"/>
  <c r="FC25" i="6" s="1"/>
  <c r="FF22" i="6"/>
  <c r="FG26" i="6"/>
  <c r="FC34" i="6"/>
  <c r="FD51" i="6"/>
  <c r="FG22" i="6"/>
  <c r="FF10" i="6"/>
  <c r="FF15" i="6"/>
  <c r="FF20" i="6"/>
  <c r="FC10" i="6"/>
  <c r="FG10" i="6"/>
  <c r="FG9" i="6" s="1"/>
  <c r="FC15" i="6"/>
  <c r="FG15" i="6"/>
  <c r="FF21" i="6" l="1"/>
  <c r="FE13" i="6"/>
  <c r="FE7" i="6"/>
  <c r="FE25" i="6"/>
  <c r="FC22" i="6"/>
  <c r="FG21" i="6"/>
  <c r="FF9" i="6"/>
  <c r="FC35" i="6"/>
  <c r="FF19" i="6"/>
  <c r="FD7" i="6"/>
  <c r="FF25" i="6"/>
  <c r="FD22" i="6"/>
  <c r="FD21" i="6" s="1"/>
  <c r="FD17" i="6"/>
  <c r="FC6" i="6"/>
  <c r="FC7" i="6" s="1"/>
  <c r="FC11" i="6"/>
  <c r="FF11" i="6"/>
  <c r="FF6" i="6"/>
  <c r="FF7" i="6" s="1"/>
  <c r="FG25" i="6"/>
  <c r="FE35" i="6"/>
  <c r="FC21" i="6"/>
  <c r="FF35" i="6"/>
  <c r="FG6" i="6"/>
  <c r="FG7" i="6" s="1"/>
  <c r="FG11" i="6"/>
  <c r="FD32" i="6"/>
  <c r="FD28" i="6"/>
  <c r="FD31" i="6"/>
  <c r="FD27" i="6"/>
  <c r="FD34" i="6"/>
  <c r="FD26" i="6"/>
  <c r="FD33" i="6"/>
  <c r="FD29" i="6"/>
  <c r="FC9" i="6"/>
  <c r="FE22" i="6"/>
  <c r="FE21" i="6" s="1"/>
  <c r="FE19" i="6"/>
  <c r="EX14" i="6"/>
  <c r="EX10" i="6" s="1"/>
  <c r="EY14" i="6"/>
  <c r="EY10" i="6" s="1"/>
  <c r="EZ14" i="6"/>
  <c r="FA14" i="6"/>
  <c r="FB14" i="6"/>
  <c r="FB10" i="6" s="1"/>
  <c r="EZ18" i="6"/>
  <c r="EZ17" i="6" s="1"/>
  <c r="FA18" i="6"/>
  <c r="FA17" i="6" s="1"/>
  <c r="EX24" i="6"/>
  <c r="EX36" i="6" s="1"/>
  <c r="EY24" i="6"/>
  <c r="EZ24" i="6"/>
  <c r="EZ36" i="6" s="1"/>
  <c r="FA24" i="6"/>
  <c r="FB24" i="6"/>
  <c r="FB36" i="6" s="1"/>
  <c r="EX30" i="6"/>
  <c r="EY30" i="6"/>
  <c r="EZ30" i="6"/>
  <c r="FA30" i="6"/>
  <c r="FB30" i="6"/>
  <c r="EY36" i="6"/>
  <c r="FA36" i="6"/>
  <c r="EX43" i="6"/>
  <c r="EY43" i="6"/>
  <c r="EZ43" i="6"/>
  <c r="FA43" i="6"/>
  <c r="FB43" i="6"/>
  <c r="EX50" i="6"/>
  <c r="EX51" i="6" s="1"/>
  <c r="EY50" i="6"/>
  <c r="EY51" i="6" s="1"/>
  <c r="EY28" i="6" s="1"/>
  <c r="EZ50" i="6"/>
  <c r="FA50" i="6"/>
  <c r="FA22" i="6" s="1"/>
  <c r="FB50" i="6"/>
  <c r="FB51" i="6" s="1"/>
  <c r="EX52" i="6"/>
  <c r="EY52" i="6"/>
  <c r="EZ52" i="6"/>
  <c r="FA52" i="6"/>
  <c r="FB52" i="6"/>
  <c r="EX53" i="6"/>
  <c r="EX56" i="6" s="1"/>
  <c r="EY53" i="6"/>
  <c r="EY56" i="6" s="1"/>
  <c r="EZ53" i="6"/>
  <c r="EZ56" i="6" s="1"/>
  <c r="FA53" i="6"/>
  <c r="FA56" i="6" s="1"/>
  <c r="FB53" i="6"/>
  <c r="FB56" i="6" s="1"/>
  <c r="EX55" i="6"/>
  <c r="EY55" i="6"/>
  <c r="EZ55" i="6"/>
  <c r="FA55" i="6"/>
  <c r="FA54" i="6" s="1"/>
  <c r="FA57" i="6" s="1"/>
  <c r="FA15" i="6" s="1"/>
  <c r="FB55" i="6"/>
  <c r="EZ22" i="6" l="1"/>
  <c r="FA20" i="6"/>
  <c r="FA21" i="6" s="1"/>
  <c r="EX54" i="6"/>
  <c r="EX57" i="6" s="1"/>
  <c r="EZ54" i="6"/>
  <c r="EZ57" i="6" s="1"/>
  <c r="EZ15" i="6" s="1"/>
  <c r="FA51" i="6"/>
  <c r="FA26" i="6" s="1"/>
  <c r="FB54" i="6"/>
  <c r="FB57" i="6" s="1"/>
  <c r="FB13" i="6" s="1"/>
  <c r="FB29" i="6"/>
  <c r="FB28" i="6"/>
  <c r="FB32" i="6"/>
  <c r="EX29" i="6"/>
  <c r="EX28" i="6"/>
  <c r="EX32" i="6"/>
  <c r="FA8" i="6"/>
  <c r="FA10" i="6"/>
  <c r="FA11" i="6" s="1"/>
  <c r="FD25" i="6"/>
  <c r="EY54" i="6"/>
  <c r="EY57" i="6" s="1"/>
  <c r="EY13" i="6" s="1"/>
  <c r="EY20" i="6"/>
  <c r="EY18" i="6"/>
  <c r="EY22" i="6" s="1"/>
  <c r="EZ8" i="6"/>
  <c r="EY8" i="6"/>
  <c r="EY9" i="6" s="1"/>
  <c r="FD35" i="6"/>
  <c r="EY6" i="6"/>
  <c r="EY11" i="6"/>
  <c r="FB6" i="6"/>
  <c r="FB11" i="6"/>
  <c r="EX6" i="6"/>
  <c r="EX11" i="6"/>
  <c r="EY15" i="6"/>
  <c r="EY19" i="6"/>
  <c r="EY27" i="6"/>
  <c r="EY34" i="6"/>
  <c r="FA32" i="6"/>
  <c r="FB31" i="6"/>
  <c r="EX31" i="6"/>
  <c r="FA28" i="6"/>
  <c r="FB27" i="6"/>
  <c r="EX27" i="6"/>
  <c r="EY26" i="6"/>
  <c r="EY25" i="6" s="1"/>
  <c r="EZ20" i="6"/>
  <c r="FA19" i="6"/>
  <c r="FB18" i="6"/>
  <c r="EX18" i="6"/>
  <c r="EX17" i="6" s="1"/>
  <c r="EY17" i="6"/>
  <c r="EX13" i="6"/>
  <c r="EZ10" i="6"/>
  <c r="FB8" i="6"/>
  <c r="FB9" i="6" s="1"/>
  <c r="EX8" i="6"/>
  <c r="EX9" i="6" s="1"/>
  <c r="EY31" i="6"/>
  <c r="FB34" i="6"/>
  <c r="EX34" i="6"/>
  <c r="EY33" i="6"/>
  <c r="FA31" i="6"/>
  <c r="EY29" i="6"/>
  <c r="FA27" i="6"/>
  <c r="FA25" i="6" s="1"/>
  <c r="FB26" i="6"/>
  <c r="EX26" i="6"/>
  <c r="EX25" i="6" s="1"/>
  <c r="FB17" i="6"/>
  <c r="FA13" i="6"/>
  <c r="EZ51" i="6"/>
  <c r="FA34" i="6"/>
  <c r="FB33" i="6"/>
  <c r="EX33" i="6"/>
  <c r="EY32" i="6"/>
  <c r="FB20" i="6"/>
  <c r="EX20" i="6"/>
  <c r="FB15" i="6"/>
  <c r="EX15" i="6"/>
  <c r="EZ9" i="6" l="1"/>
  <c r="EZ13" i="6"/>
  <c r="EY7" i="6"/>
  <c r="FB25" i="6"/>
  <c r="FA29" i="6"/>
  <c r="FA6" i="6"/>
  <c r="FA7" i="6" s="1"/>
  <c r="FA33" i="6"/>
  <c r="FA35" i="6"/>
  <c r="EY21" i="6"/>
  <c r="FA9" i="6"/>
  <c r="EZ21" i="6"/>
  <c r="EZ19" i="6"/>
  <c r="EY35" i="6"/>
  <c r="FB35" i="6"/>
  <c r="EZ11" i="6"/>
  <c r="EZ6" i="6"/>
  <c r="EZ7" i="6" s="1"/>
  <c r="EX19" i="6"/>
  <c r="EX22" i="6"/>
  <c r="EX21" i="6" s="1"/>
  <c r="EX35" i="6"/>
  <c r="FB7" i="6"/>
  <c r="EZ27" i="6"/>
  <c r="EZ31" i="6"/>
  <c r="EZ26" i="6"/>
  <c r="EZ28" i="6"/>
  <c r="EZ32" i="6"/>
  <c r="EZ29" i="6"/>
  <c r="EZ33" i="6"/>
  <c r="EZ34" i="6"/>
  <c r="FB22" i="6"/>
  <c r="FB21" i="6" s="1"/>
  <c r="FB19" i="6"/>
  <c r="EX7" i="6"/>
  <c r="EZ35" i="6" l="1"/>
  <c r="EZ25" i="6"/>
  <c r="EW55" i="6"/>
  <c r="EV55" i="6"/>
  <c r="EU55" i="6"/>
  <c r="ET55" i="6"/>
  <c r="ES55" i="6"/>
  <c r="EW53" i="6"/>
  <c r="EW56" i="6" s="1"/>
  <c r="EV53" i="6"/>
  <c r="EV56" i="6" s="1"/>
  <c r="EU53" i="6"/>
  <c r="EU56" i="6" s="1"/>
  <c r="ET53" i="6"/>
  <c r="ET56" i="6" s="1"/>
  <c r="ES53" i="6"/>
  <c r="ES56" i="6" s="1"/>
  <c r="EW52" i="6"/>
  <c r="EV52" i="6"/>
  <c r="EU52" i="6"/>
  <c r="ET52" i="6"/>
  <c r="ES52" i="6"/>
  <c r="EW50" i="6"/>
  <c r="EW51" i="6" s="1"/>
  <c r="EW29" i="6" s="1"/>
  <c r="EV50" i="6"/>
  <c r="EV51" i="6" s="1"/>
  <c r="EU50" i="6"/>
  <c r="EU51" i="6" s="1"/>
  <c r="ET50" i="6"/>
  <c r="ES50" i="6"/>
  <c r="ES51" i="6" s="1"/>
  <c r="EW43" i="6"/>
  <c r="EV43" i="6"/>
  <c r="EU43" i="6"/>
  <c r="ET43" i="6"/>
  <c r="ES43" i="6"/>
  <c r="EW30" i="6"/>
  <c r="EV30" i="6"/>
  <c r="EU30" i="6"/>
  <c r="ET30" i="6"/>
  <c r="ES30" i="6"/>
  <c r="EW24" i="6"/>
  <c r="EW36" i="6" s="1"/>
  <c r="EV24" i="6"/>
  <c r="EV36" i="6" s="1"/>
  <c r="EU24" i="6"/>
  <c r="EU36" i="6" s="1"/>
  <c r="ET24" i="6"/>
  <c r="ET36" i="6" s="1"/>
  <c r="ES24" i="6"/>
  <c r="ES36" i="6" s="1"/>
  <c r="EW14" i="6"/>
  <c r="EV14" i="6"/>
  <c r="EU14" i="6"/>
  <c r="ET14" i="6"/>
  <c r="ES14" i="6"/>
  <c r="ES18" i="6" s="1"/>
  <c r="ES22" i="6" s="1"/>
  <c r="EU10" i="6"/>
  <c r="EU11" i="6" s="1"/>
  <c r="ET10" i="6"/>
  <c r="ET11" i="6" s="1"/>
  <c r="ES8" i="6"/>
  <c r="EU6" i="6" l="1"/>
  <c r="EU54" i="6"/>
  <c r="EU57" i="6" s="1"/>
  <c r="EU13" i="6" s="1"/>
  <c r="ET20" i="6"/>
  <c r="ET18" i="6"/>
  <c r="ET17" i="6" s="1"/>
  <c r="EW8" i="6"/>
  <c r="ES33" i="6"/>
  <c r="ES31" i="6"/>
  <c r="ES27" i="6"/>
  <c r="EV34" i="6"/>
  <c r="EV33" i="6"/>
  <c r="EV31" i="6"/>
  <c r="EV32" i="6"/>
  <c r="EV27" i="6"/>
  <c r="EV29" i="6"/>
  <c r="EV28" i="6"/>
  <c r="EW31" i="6"/>
  <c r="EW20" i="6"/>
  <c r="EW18" i="6"/>
  <c r="ET8" i="6"/>
  <c r="ET9" i="6" s="1"/>
  <c r="EV54" i="6"/>
  <c r="EV57" i="6" s="1"/>
  <c r="EV15" i="6" s="1"/>
  <c r="EU20" i="6"/>
  <c r="EW27" i="6"/>
  <c r="ET54" i="6"/>
  <c r="ET57" i="6" s="1"/>
  <c r="ET15" i="6" s="1"/>
  <c r="ES54" i="6"/>
  <c r="ES57" i="6" s="1"/>
  <c r="ES13" i="6" s="1"/>
  <c r="EW54" i="6"/>
  <c r="EW57" i="6" s="1"/>
  <c r="EW13" i="6" s="1"/>
  <c r="EU31" i="6"/>
  <c r="EU26" i="6"/>
  <c r="EU29" i="6"/>
  <c r="EU32" i="6"/>
  <c r="EU27" i="6"/>
  <c r="EU33" i="6"/>
  <c r="EU28" i="6"/>
  <c r="EU34" i="6"/>
  <c r="ES15" i="6"/>
  <c r="ET51" i="6"/>
  <c r="ET6" i="6"/>
  <c r="EV13" i="6"/>
  <c r="EW17" i="6"/>
  <c r="EW26" i="6"/>
  <c r="EW34" i="6"/>
  <c r="EW22" i="6"/>
  <c r="EU8" i="6"/>
  <c r="EU9" i="6" s="1"/>
  <c r="ES10" i="6"/>
  <c r="ES9" i="6" s="1"/>
  <c r="EU18" i="6"/>
  <c r="ES20" i="6"/>
  <c r="ES21" i="6" s="1"/>
  <c r="ES29" i="6"/>
  <c r="EW33" i="6"/>
  <c r="EW28" i="6"/>
  <c r="ES32" i="6"/>
  <c r="EV8" i="6"/>
  <c r="ES17" i="6"/>
  <c r="EV18" i="6"/>
  <c r="ES26" i="6"/>
  <c r="ES34" i="6"/>
  <c r="EV10" i="6"/>
  <c r="EV20" i="6"/>
  <c r="ES28" i="6"/>
  <c r="EW32" i="6"/>
  <c r="EW10" i="6"/>
  <c r="EW9" i="6" s="1"/>
  <c r="EV26" i="6"/>
  <c r="ET19" i="6" l="1"/>
  <c r="ET22" i="6"/>
  <c r="ET21" i="6" s="1"/>
  <c r="ES19" i="6"/>
  <c r="EU15" i="6"/>
  <c r="ES35" i="6"/>
  <c r="EW15" i="6"/>
  <c r="EU7" i="6"/>
  <c r="ET7" i="6"/>
  <c r="EV35" i="6"/>
  <c r="EW21" i="6"/>
  <c r="EV9" i="6"/>
  <c r="ET13" i="6"/>
  <c r="EV25" i="6"/>
  <c r="ES25" i="6"/>
  <c r="EW25" i="6"/>
  <c r="EU35" i="6"/>
  <c r="EW19" i="6"/>
  <c r="EV19" i="6"/>
  <c r="EV22" i="6"/>
  <c r="EV21" i="6" s="1"/>
  <c r="EU22" i="6"/>
  <c r="EU21" i="6" s="1"/>
  <c r="EU17" i="6"/>
  <c r="EU19" i="6"/>
  <c r="EU25" i="6"/>
  <c r="EV17" i="6"/>
  <c r="ES6" i="6"/>
  <c r="ES7" i="6" s="1"/>
  <c r="ES11" i="6"/>
  <c r="EW35" i="6"/>
  <c r="EW11" i="6"/>
  <c r="EW6" i="6"/>
  <c r="EW7" i="6" s="1"/>
  <c r="ET28" i="6"/>
  <c r="ET31" i="6"/>
  <c r="ET34" i="6"/>
  <c r="ET35" i="6" s="1"/>
  <c r="ET26" i="6"/>
  <c r="ET29" i="6"/>
  <c r="ET27" i="6"/>
  <c r="ET32" i="6"/>
  <c r="ET33" i="6"/>
  <c r="EV6" i="6"/>
  <c r="EV7" i="6" s="1"/>
  <c r="EV11" i="6"/>
  <c r="ET25" i="6" l="1"/>
  <c r="ER55" i="6" l="1"/>
  <c r="EQ55" i="6"/>
  <c r="EP55" i="6"/>
  <c r="EO55" i="6"/>
  <c r="EN55" i="6"/>
  <c r="ER53" i="6"/>
  <c r="ER56" i="6" s="1"/>
  <c r="ER54" i="6" s="1"/>
  <c r="ER57" i="6" s="1"/>
  <c r="EQ53" i="6"/>
  <c r="EQ56" i="6" s="1"/>
  <c r="EQ54" i="6" s="1"/>
  <c r="EQ57" i="6" s="1"/>
  <c r="EP53" i="6"/>
  <c r="EP56" i="6" s="1"/>
  <c r="EO53" i="6"/>
  <c r="EO56" i="6" s="1"/>
  <c r="EN53" i="6"/>
  <c r="EN56" i="6" s="1"/>
  <c r="ER52" i="6"/>
  <c r="EQ52" i="6"/>
  <c r="EP52" i="6"/>
  <c r="EO52" i="6"/>
  <c r="EN52" i="6"/>
  <c r="ER50" i="6"/>
  <c r="ER51" i="6" s="1"/>
  <c r="EQ50" i="6"/>
  <c r="EP50" i="6"/>
  <c r="EP51" i="6" s="1"/>
  <c r="EO50" i="6"/>
  <c r="EO51" i="6" s="1"/>
  <c r="EN50" i="6"/>
  <c r="EN51" i="6" s="1"/>
  <c r="ER43" i="6"/>
  <c r="EQ43" i="6"/>
  <c r="EP43" i="6"/>
  <c r="EO43" i="6"/>
  <c r="EN43" i="6"/>
  <c r="ER30" i="6"/>
  <c r="EQ30" i="6"/>
  <c r="EP30" i="6"/>
  <c r="EO30" i="6"/>
  <c r="EN30" i="6"/>
  <c r="ER24" i="6"/>
  <c r="ER36" i="6" s="1"/>
  <c r="EQ24" i="6"/>
  <c r="EQ36" i="6" s="1"/>
  <c r="EP24" i="6"/>
  <c r="EP36" i="6" s="1"/>
  <c r="EO24" i="6"/>
  <c r="EO36" i="6" s="1"/>
  <c r="EN24" i="6"/>
  <c r="EN36" i="6" s="1"/>
  <c r="ER14" i="6"/>
  <c r="EQ14" i="6"/>
  <c r="EQ20" i="6" s="1"/>
  <c r="EP14" i="6"/>
  <c r="EP18" i="6" s="1"/>
  <c r="EO14" i="6"/>
  <c r="EO8" i="6" s="1"/>
  <c r="EN14" i="6"/>
  <c r="EQ10" i="6"/>
  <c r="EQ11" i="6" s="1"/>
  <c r="EO54" i="6" l="1"/>
  <c r="EO57" i="6" s="1"/>
  <c r="EO13" i="6" s="1"/>
  <c r="EP10" i="6"/>
  <c r="EP11" i="6" s="1"/>
  <c r="ER20" i="6"/>
  <c r="EO28" i="6"/>
  <c r="EO31" i="6"/>
  <c r="EO27" i="6"/>
  <c r="EP54" i="6"/>
  <c r="EP57" i="6" s="1"/>
  <c r="EP13" i="6" s="1"/>
  <c r="EP22" i="6"/>
  <c r="EP17" i="6"/>
  <c r="EN54" i="6"/>
  <c r="EN57" i="6" s="1"/>
  <c r="EN15" i="6" s="1"/>
  <c r="EO18" i="6"/>
  <c r="EO17" i="6" s="1"/>
  <c r="EQ8" i="6"/>
  <c r="EQ9" i="6" s="1"/>
  <c r="EQ6" i="6"/>
  <c r="EO15" i="6"/>
  <c r="ER29" i="6"/>
  <c r="ER32" i="6"/>
  <c r="ER27" i="6"/>
  <c r="ER33" i="6"/>
  <c r="ER28" i="6"/>
  <c r="ER31" i="6"/>
  <c r="ER34" i="6"/>
  <c r="ER26" i="6"/>
  <c r="EN33" i="6"/>
  <c r="EN28" i="6"/>
  <c r="EN31" i="6"/>
  <c r="EN34" i="6"/>
  <c r="EN26" i="6"/>
  <c r="EN29" i="6"/>
  <c r="EN32" i="6"/>
  <c r="EN27" i="6"/>
  <c r="EQ15" i="6"/>
  <c r="EQ13" i="6"/>
  <c r="EP31" i="6"/>
  <c r="EP34" i="6"/>
  <c r="EP26" i="6"/>
  <c r="EP29" i="6"/>
  <c r="EP27" i="6"/>
  <c r="EP32" i="6"/>
  <c r="EP33" i="6"/>
  <c r="EP28" i="6"/>
  <c r="EO22" i="6"/>
  <c r="EO33" i="6"/>
  <c r="EQ51" i="6"/>
  <c r="EP6" i="6"/>
  <c r="EN8" i="6"/>
  <c r="ER13" i="6"/>
  <c r="EN18" i="6"/>
  <c r="EN17" i="6" s="1"/>
  <c r="EN10" i="6"/>
  <c r="EO32" i="6"/>
  <c r="EO10" i="6"/>
  <c r="EO9" i="6" s="1"/>
  <c r="EQ18" i="6"/>
  <c r="EQ17" i="6" s="1"/>
  <c r="EO20" i="6"/>
  <c r="EO29" i="6"/>
  <c r="EP8" i="6"/>
  <c r="EP9" i="6" s="1"/>
  <c r="ER15" i="6"/>
  <c r="EN20" i="6"/>
  <c r="ER8" i="6"/>
  <c r="EN13" i="6"/>
  <c r="ER18" i="6"/>
  <c r="ER17" i="6" s="1"/>
  <c r="EP20" i="6"/>
  <c r="EO26" i="6"/>
  <c r="EO34" i="6"/>
  <c r="ER10" i="6"/>
  <c r="EQ7" i="6" l="1"/>
  <c r="EN35" i="6"/>
  <c r="EO25" i="6"/>
  <c r="EP7" i="6"/>
  <c r="EN25" i="6"/>
  <c r="ER9" i="6"/>
  <c r="EP15" i="6"/>
  <c r="ER11" i="6"/>
  <c r="ER6" i="6"/>
  <c r="ER7" i="6" s="1"/>
  <c r="EN6" i="6"/>
  <c r="EN7" i="6" s="1"/>
  <c r="EN11" i="6"/>
  <c r="EN19" i="6"/>
  <c r="EN22" i="6"/>
  <c r="EN21" i="6" s="1"/>
  <c r="EP25" i="6"/>
  <c r="EO11" i="6"/>
  <c r="EO6" i="6"/>
  <c r="EO7" i="6" s="1"/>
  <c r="EO35" i="6"/>
  <c r="EP21" i="6"/>
  <c r="EP19" i="6"/>
  <c r="EO21" i="6"/>
  <c r="EP35" i="6"/>
  <c r="ER25" i="6"/>
  <c r="EQ34" i="6"/>
  <c r="EQ26" i="6"/>
  <c r="EQ29" i="6"/>
  <c r="EQ32" i="6"/>
  <c r="EQ33" i="6"/>
  <c r="EQ27" i="6"/>
  <c r="EQ28" i="6"/>
  <c r="EQ31" i="6"/>
  <c r="ER19" i="6"/>
  <c r="ER22" i="6"/>
  <c r="ER21" i="6" s="1"/>
  <c r="EQ19" i="6"/>
  <c r="EQ22" i="6"/>
  <c r="EQ21" i="6" s="1"/>
  <c r="EN9" i="6"/>
  <c r="EO19" i="6"/>
  <c r="ER35" i="6"/>
  <c r="EQ25" i="6" l="1"/>
  <c r="EQ35" i="6"/>
  <c r="J20" i="8" l="1"/>
  <c r="J21" i="8"/>
  <c r="J22" i="8"/>
  <c r="EM55" i="6"/>
  <c r="EL55" i="6"/>
  <c r="EK55" i="6"/>
  <c r="EJ55" i="6"/>
  <c r="EI55" i="6"/>
  <c r="EM53" i="6"/>
  <c r="EM56" i="6" s="1"/>
  <c r="EL53" i="6"/>
  <c r="EL56" i="6" s="1"/>
  <c r="EK53" i="6"/>
  <c r="EK56" i="6" s="1"/>
  <c r="EJ53" i="6"/>
  <c r="EJ56" i="6" s="1"/>
  <c r="EI53" i="6"/>
  <c r="EI56" i="6" s="1"/>
  <c r="EM52" i="6"/>
  <c r="EL52" i="6"/>
  <c r="EK52" i="6"/>
  <c r="EJ52" i="6"/>
  <c r="EI52" i="6"/>
  <c r="EM50" i="6"/>
  <c r="EM51" i="6" s="1"/>
  <c r="EM34" i="6" s="1"/>
  <c r="EL50" i="6"/>
  <c r="EL51" i="6" s="1"/>
  <c r="EK50" i="6"/>
  <c r="EK51" i="6" s="1"/>
  <c r="EK32" i="6" s="1"/>
  <c r="EJ50" i="6"/>
  <c r="EJ51" i="6" s="1"/>
  <c r="EI50" i="6"/>
  <c r="EI51" i="6" s="1"/>
  <c r="EM43" i="6"/>
  <c r="EL43" i="6"/>
  <c r="EK43" i="6"/>
  <c r="EJ43" i="6"/>
  <c r="EI43" i="6"/>
  <c r="EM30" i="6"/>
  <c r="EL30" i="6"/>
  <c r="EK30" i="6"/>
  <c r="EJ30" i="6"/>
  <c r="EI30" i="6"/>
  <c r="EM24" i="6"/>
  <c r="EM36" i="6" s="1"/>
  <c r="EL24" i="6"/>
  <c r="EL36" i="6" s="1"/>
  <c r="EK24" i="6"/>
  <c r="EK36" i="6" s="1"/>
  <c r="EJ24" i="6"/>
  <c r="EJ36" i="6" s="1"/>
  <c r="EI24" i="6"/>
  <c r="EI36" i="6" s="1"/>
  <c r="EM14" i="6"/>
  <c r="EM18" i="6" s="1"/>
  <c r="EM17" i="6" s="1"/>
  <c r="EL14" i="6"/>
  <c r="EK14" i="6"/>
  <c r="EJ14" i="6"/>
  <c r="EJ18" i="6" s="1"/>
  <c r="EI14" i="6"/>
  <c r="EI18" i="6" s="1"/>
  <c r="EK54" i="6" l="1"/>
  <c r="EK57" i="6" s="1"/>
  <c r="EK28" i="6"/>
  <c r="EJ54" i="6"/>
  <c r="EJ57" i="6" s="1"/>
  <c r="EM54" i="6"/>
  <c r="EM57" i="6" s="1"/>
  <c r="EM13" i="6" s="1"/>
  <c r="EL27" i="6"/>
  <c r="EL31" i="6"/>
  <c r="EI54" i="6"/>
  <c r="EI57" i="6" s="1"/>
  <c r="EI13" i="6" s="1"/>
  <c r="EJ20" i="6"/>
  <c r="EJ19" i="6" s="1"/>
  <c r="EJ17" i="6"/>
  <c r="EJ10" i="6"/>
  <c r="EL54" i="6"/>
  <c r="EL57" i="6" s="1"/>
  <c r="EL13" i="6" s="1"/>
  <c r="EJ13" i="6"/>
  <c r="EJ15" i="6"/>
  <c r="EK18" i="6"/>
  <c r="EK13" i="6"/>
  <c r="EK8" i="6"/>
  <c r="EK15" i="6"/>
  <c r="EI33" i="6"/>
  <c r="EI29" i="6"/>
  <c r="EI32" i="6"/>
  <c r="EI28" i="6"/>
  <c r="EI31" i="6"/>
  <c r="EI27" i="6"/>
  <c r="EM33" i="6"/>
  <c r="EM35" i="6" s="1"/>
  <c r="EM29" i="6"/>
  <c r="EM32" i="6"/>
  <c r="EM28" i="6"/>
  <c r="EM31" i="6"/>
  <c r="EM27" i="6"/>
  <c r="EI8" i="6"/>
  <c r="EL20" i="6"/>
  <c r="EL10" i="6"/>
  <c r="EI17" i="6"/>
  <c r="EM22" i="6"/>
  <c r="EI26" i="6"/>
  <c r="EJ32" i="6"/>
  <c r="EJ28" i="6"/>
  <c r="EJ31" i="6"/>
  <c r="EJ27" i="6"/>
  <c r="EJ34" i="6"/>
  <c r="EL34" i="6"/>
  <c r="EL26" i="6"/>
  <c r="EL33" i="6"/>
  <c r="EL29" i="6"/>
  <c r="EL32" i="6"/>
  <c r="EL28" i="6"/>
  <c r="EL8" i="6"/>
  <c r="EI20" i="6"/>
  <c r="EI19" i="6" s="1"/>
  <c r="EM20" i="6"/>
  <c r="EM19" i="6" s="1"/>
  <c r="EL18" i="6"/>
  <c r="EJ26" i="6"/>
  <c r="EJ25" i="6" s="1"/>
  <c r="EJ29" i="6"/>
  <c r="EJ33" i="6"/>
  <c r="EK31" i="6"/>
  <c r="EK27" i="6"/>
  <c r="EK34" i="6"/>
  <c r="EK26" i="6"/>
  <c r="EK33" i="6"/>
  <c r="EK29" i="6"/>
  <c r="EM8" i="6"/>
  <c r="EK10" i="6"/>
  <c r="EK20" i="6"/>
  <c r="EI22" i="6"/>
  <c r="EM26" i="6"/>
  <c r="EI34" i="6"/>
  <c r="EI35" i="6" s="1"/>
  <c r="EJ8" i="6"/>
  <c r="EJ22" i="6"/>
  <c r="EJ21" i="6" s="1"/>
  <c r="EI10" i="6"/>
  <c r="EM10" i="6"/>
  <c r="ED14" i="6"/>
  <c r="ED10" i="6" s="1"/>
  <c r="EE14" i="6"/>
  <c r="EE10" i="6" s="1"/>
  <c r="EF14" i="6"/>
  <c r="EG14" i="6"/>
  <c r="EH14" i="6"/>
  <c r="EH10" i="6" s="1"/>
  <c r="EG18" i="6"/>
  <c r="EG17" i="6" s="1"/>
  <c r="ED24" i="6"/>
  <c r="ED36" i="6" s="1"/>
  <c r="EE24" i="6"/>
  <c r="EF24" i="6"/>
  <c r="EF36" i="6" s="1"/>
  <c r="EG24" i="6"/>
  <c r="EG36" i="6" s="1"/>
  <c r="EH24" i="6"/>
  <c r="ED30" i="6"/>
  <c r="EE30" i="6"/>
  <c r="EF30" i="6"/>
  <c r="EG30" i="6"/>
  <c r="EH30" i="6"/>
  <c r="EE36" i="6"/>
  <c r="EH36" i="6"/>
  <c r="ED43" i="6"/>
  <c r="EE43" i="6"/>
  <c r="EF43" i="6"/>
  <c r="EG43" i="6"/>
  <c r="EH43" i="6"/>
  <c r="ED50" i="6"/>
  <c r="ED51" i="6" s="1"/>
  <c r="ED29" i="6" s="1"/>
  <c r="EE50" i="6"/>
  <c r="EF50" i="6"/>
  <c r="EG50" i="6"/>
  <c r="EH50" i="6"/>
  <c r="EH51" i="6" s="1"/>
  <c r="EH29" i="6" s="1"/>
  <c r="ED52" i="6"/>
  <c r="EE52" i="6"/>
  <c r="EF52" i="6"/>
  <c r="EG52" i="6"/>
  <c r="EH52" i="6"/>
  <c r="ED53" i="6"/>
  <c r="EE53" i="6"/>
  <c r="EE56" i="6" s="1"/>
  <c r="EF53" i="6"/>
  <c r="EF56" i="6" s="1"/>
  <c r="EG53" i="6"/>
  <c r="EG56" i="6" s="1"/>
  <c r="EH53" i="6"/>
  <c r="EH56" i="6" s="1"/>
  <c r="ED55" i="6"/>
  <c r="EE55" i="6"/>
  <c r="EF55" i="6"/>
  <c r="EG55" i="6"/>
  <c r="EH55" i="6"/>
  <c r="ED56" i="6"/>
  <c r="EM15" i="6" l="1"/>
  <c r="EF8" i="6"/>
  <c r="EE20" i="6"/>
  <c r="EI25" i="6"/>
  <c r="EE18" i="6"/>
  <c r="EL25" i="6"/>
  <c r="EF54" i="6"/>
  <c r="EF57" i="6" s="1"/>
  <c r="EF15" i="6" s="1"/>
  <c r="EG22" i="6"/>
  <c r="EG51" i="6"/>
  <c r="EG28" i="6" s="1"/>
  <c r="EG20" i="6"/>
  <c r="EJ9" i="6"/>
  <c r="EH54" i="6"/>
  <c r="EH57" i="6" s="1"/>
  <c r="EH15" i="6" s="1"/>
  <c r="EH32" i="6"/>
  <c r="EH28" i="6"/>
  <c r="EG54" i="6"/>
  <c r="EG57" i="6" s="1"/>
  <c r="EG15" i="6" s="1"/>
  <c r="ED28" i="6"/>
  <c r="EI15" i="6"/>
  <c r="EL9" i="6"/>
  <c r="EL15" i="6"/>
  <c r="EJ11" i="6"/>
  <c r="EJ6" i="6"/>
  <c r="EJ7" i="6" s="1"/>
  <c r="EE54" i="6"/>
  <c r="EE57" i="6" s="1"/>
  <c r="EE13" i="6" s="1"/>
  <c r="EE22" i="6"/>
  <c r="EE21" i="6" s="1"/>
  <c r="EE8" i="6"/>
  <c r="ED54" i="6"/>
  <c r="ED57" i="6" s="1"/>
  <c r="ED13" i="6" s="1"/>
  <c r="ED32" i="6"/>
  <c r="EE51" i="6"/>
  <c r="EE28" i="6" s="1"/>
  <c r="EF18" i="6"/>
  <c r="EF17" i="6" s="1"/>
  <c r="EG8" i="6"/>
  <c r="EG10" i="6"/>
  <c r="EG11" i="6" s="1"/>
  <c r="EK9" i="6"/>
  <c r="EM6" i="6"/>
  <c r="EM7" i="6" s="1"/>
  <c r="EM11" i="6"/>
  <c r="EL19" i="6"/>
  <c r="EL22" i="6"/>
  <c r="EL21" i="6"/>
  <c r="EI6" i="6"/>
  <c r="EI7" i="6" s="1"/>
  <c r="EI11" i="6"/>
  <c r="EM25" i="6"/>
  <c r="EK11" i="6"/>
  <c r="EK6" i="6"/>
  <c r="EK7" i="6" s="1"/>
  <c r="EK25" i="6"/>
  <c r="EM21" i="6"/>
  <c r="EL35" i="6"/>
  <c r="EL17" i="6"/>
  <c r="EK22" i="6"/>
  <c r="EK21" i="6" s="1"/>
  <c r="EK19" i="6"/>
  <c r="EM9" i="6"/>
  <c r="EK35" i="6"/>
  <c r="EI21" i="6"/>
  <c r="EJ35" i="6"/>
  <c r="EL11" i="6"/>
  <c r="EL6" i="6"/>
  <c r="EL7" i="6" s="1"/>
  <c r="EI9" i="6"/>
  <c r="EK17" i="6"/>
  <c r="EH6" i="6"/>
  <c r="EH11" i="6"/>
  <c r="ED6" i="6"/>
  <c r="ED11" i="6"/>
  <c r="EE6" i="6"/>
  <c r="EE11" i="6"/>
  <c r="EE15" i="6"/>
  <c r="EE19" i="6"/>
  <c r="EE9" i="6"/>
  <c r="EE34" i="6"/>
  <c r="EH31" i="6"/>
  <c r="ED31" i="6"/>
  <c r="EH27" i="6"/>
  <c r="ED27" i="6"/>
  <c r="EE26" i="6"/>
  <c r="EF20" i="6"/>
  <c r="EG19" i="6"/>
  <c r="EH18" i="6"/>
  <c r="ED18" i="6"/>
  <c r="ED17" i="6" s="1"/>
  <c r="EE17" i="6"/>
  <c r="EH13" i="6"/>
  <c r="EF10" i="6"/>
  <c r="EH8" i="6"/>
  <c r="EH9" i="6" s="1"/>
  <c r="ED8" i="6"/>
  <c r="ED9" i="6" s="1"/>
  <c r="EE31" i="6"/>
  <c r="EH34" i="6"/>
  <c r="ED34" i="6"/>
  <c r="EE33" i="6"/>
  <c r="EE29" i="6"/>
  <c r="EH26" i="6"/>
  <c r="ED26" i="6"/>
  <c r="ED25" i="6" s="1"/>
  <c r="EG13" i="6"/>
  <c r="EE27" i="6"/>
  <c r="EF51" i="6"/>
  <c r="EH33" i="6"/>
  <c r="ED33" i="6"/>
  <c r="EE32" i="6"/>
  <c r="EH20" i="6"/>
  <c r="ED20" i="6"/>
  <c r="EF13" i="6"/>
  <c r="EG32" i="6" l="1"/>
  <c r="EG21" i="6"/>
  <c r="EG27" i="6"/>
  <c r="EG34" i="6"/>
  <c r="EG31" i="6"/>
  <c r="EE7" i="6"/>
  <c r="EG26" i="6"/>
  <c r="EG25" i="6" s="1"/>
  <c r="EG33" i="6"/>
  <c r="EG29" i="6"/>
  <c r="EG6" i="6"/>
  <c r="EG7" i="6" s="1"/>
  <c r="ED7" i="6"/>
  <c r="EF22" i="6"/>
  <c r="EF21" i="6" s="1"/>
  <c r="ED15" i="6"/>
  <c r="EH25" i="6"/>
  <c r="EG9" i="6"/>
  <c r="EF6" i="6"/>
  <c r="EF7" i="6" s="1"/>
  <c r="EF11" i="6"/>
  <c r="EE25" i="6"/>
  <c r="EH19" i="6"/>
  <c r="EH22" i="6"/>
  <c r="EH21" i="6" s="1"/>
  <c r="EF9" i="6"/>
  <c r="EF27" i="6"/>
  <c r="EF31" i="6"/>
  <c r="EF34" i="6"/>
  <c r="EF28" i="6"/>
  <c r="EF32" i="6"/>
  <c r="EF26" i="6"/>
  <c r="EF29" i="6"/>
  <c r="EF33" i="6"/>
  <c r="ED35" i="6"/>
  <c r="EH7" i="6"/>
  <c r="ED22" i="6"/>
  <c r="ED21" i="6" s="1"/>
  <c r="ED19" i="6"/>
  <c r="EH17" i="6"/>
  <c r="EH35" i="6"/>
  <c r="EF19" i="6"/>
  <c r="EE35" i="6"/>
  <c r="EC55" i="6"/>
  <c r="EB55" i="6"/>
  <c r="EA55" i="6"/>
  <c r="DZ55" i="6"/>
  <c r="EC53" i="6"/>
  <c r="EC56" i="6" s="1"/>
  <c r="EB53" i="6"/>
  <c r="EB56" i="6" s="1"/>
  <c r="EA53" i="6"/>
  <c r="EA56" i="6" s="1"/>
  <c r="EA54" i="6" s="1"/>
  <c r="EA57" i="6" s="1"/>
  <c r="DZ53" i="6"/>
  <c r="DZ56" i="6" s="1"/>
  <c r="EC52" i="6"/>
  <c r="EB52" i="6"/>
  <c r="EA52" i="6"/>
  <c r="DZ52" i="6"/>
  <c r="EC50" i="6"/>
  <c r="EC51" i="6" s="1"/>
  <c r="EB50" i="6"/>
  <c r="EB51" i="6" s="1"/>
  <c r="EA50" i="6"/>
  <c r="EA51" i="6" s="1"/>
  <c r="DZ50" i="6"/>
  <c r="DZ51" i="6" s="1"/>
  <c r="EC43" i="6"/>
  <c r="EB43" i="6"/>
  <c r="EA43" i="6"/>
  <c r="DZ43" i="6"/>
  <c r="EC30" i="6"/>
  <c r="EB30" i="6"/>
  <c r="EA30" i="6"/>
  <c r="DZ30" i="6"/>
  <c r="EC24" i="6"/>
  <c r="EC36" i="6" s="1"/>
  <c r="EB24" i="6"/>
  <c r="EB36" i="6" s="1"/>
  <c r="EA24" i="6"/>
  <c r="EA36" i="6" s="1"/>
  <c r="DZ24" i="6"/>
  <c r="DZ36" i="6" s="1"/>
  <c r="EC14" i="6"/>
  <c r="EC20" i="6" s="1"/>
  <c r="EB14" i="6"/>
  <c r="EB20" i="6" s="1"/>
  <c r="EA14" i="6"/>
  <c r="EA18" i="6" s="1"/>
  <c r="DZ14" i="6"/>
  <c r="DZ20" i="6" s="1"/>
  <c r="EC10" i="6"/>
  <c r="EC11" i="6" s="1"/>
  <c r="EB10" i="6"/>
  <c r="EB11" i="6" s="1"/>
  <c r="EB8" i="6"/>
  <c r="DZ8" i="6"/>
  <c r="X51" i="8"/>
  <c r="V51" i="8"/>
  <c r="T51" i="8"/>
  <c r="X50" i="8"/>
  <c r="V50" i="8"/>
  <c r="T50" i="8"/>
  <c r="X49" i="8"/>
  <c r="V49" i="8"/>
  <c r="T49" i="8"/>
  <c r="X48" i="8"/>
  <c r="V48" i="8"/>
  <c r="T48" i="8"/>
  <c r="X47" i="8"/>
  <c r="V47" i="8"/>
  <c r="T47" i="8"/>
  <c r="X46" i="8"/>
  <c r="V46" i="8"/>
  <c r="T46" i="8"/>
  <c r="X45" i="8"/>
  <c r="V45" i="8"/>
  <c r="T45" i="8"/>
  <c r="X44" i="8"/>
  <c r="V44" i="8"/>
  <c r="T44" i="8"/>
  <c r="X43" i="8"/>
  <c r="V43" i="8"/>
  <c r="T43" i="8"/>
  <c r="X42" i="8"/>
  <c r="V42" i="8"/>
  <c r="T42" i="8"/>
  <c r="X41" i="8"/>
  <c r="V41" i="8"/>
  <c r="T41" i="8"/>
  <c r="X40" i="8"/>
  <c r="V40" i="8"/>
  <c r="T40" i="8"/>
  <c r="X39" i="8"/>
  <c r="V39" i="8"/>
  <c r="T39" i="8"/>
  <c r="X38" i="8"/>
  <c r="V38" i="8"/>
  <c r="T38" i="8"/>
  <c r="X37" i="8"/>
  <c r="V37" i="8"/>
  <c r="T37" i="8"/>
  <c r="X36" i="8"/>
  <c r="V36" i="8"/>
  <c r="T36" i="8"/>
  <c r="X35" i="8"/>
  <c r="V35" i="8"/>
  <c r="T35" i="8"/>
  <c r="X34" i="8"/>
  <c r="V34" i="8"/>
  <c r="T34" i="8"/>
  <c r="X33" i="8"/>
  <c r="V33" i="8"/>
  <c r="T33" i="8"/>
  <c r="X32" i="8"/>
  <c r="V32" i="8"/>
  <c r="T32" i="8"/>
  <c r="X31" i="8"/>
  <c r="V31" i="8"/>
  <c r="T31" i="8"/>
  <c r="X30" i="8"/>
  <c r="V30" i="8"/>
  <c r="T30" i="8"/>
  <c r="X29" i="8"/>
  <c r="V29" i="8"/>
  <c r="T29" i="8"/>
  <c r="X28" i="8"/>
  <c r="V28" i="8"/>
  <c r="T28" i="8"/>
  <c r="X27" i="8"/>
  <c r="V27" i="8"/>
  <c r="T27" i="8"/>
  <c r="X26" i="8"/>
  <c r="V26" i="8"/>
  <c r="T26" i="8"/>
  <c r="X22" i="8"/>
  <c r="V22" i="8"/>
  <c r="T22" i="8"/>
  <c r="X21" i="8"/>
  <c r="V21" i="8"/>
  <c r="T21" i="8"/>
  <c r="X20" i="8"/>
  <c r="V20" i="8"/>
  <c r="T20" i="8"/>
  <c r="X19" i="8"/>
  <c r="V19" i="8"/>
  <c r="T19" i="8"/>
  <c r="X18" i="8"/>
  <c r="V18" i="8"/>
  <c r="T18" i="8"/>
  <c r="X17" i="8"/>
  <c r="V17" i="8"/>
  <c r="T17" i="8"/>
  <c r="X16" i="8"/>
  <c r="V16" i="8"/>
  <c r="T16" i="8"/>
  <c r="EG35" i="6" l="1"/>
  <c r="DZ54" i="6"/>
  <c r="DZ57" i="6" s="1"/>
  <c r="EB54" i="6"/>
  <c r="EB57" i="6" s="1"/>
  <c r="EB13" i="6" s="1"/>
  <c r="EB6" i="6"/>
  <c r="EB7" i="6" s="1"/>
  <c r="EC54" i="6"/>
  <c r="EC57" i="6" s="1"/>
  <c r="EB9" i="6"/>
  <c r="EC8" i="6"/>
  <c r="EC9" i="6" s="1"/>
  <c r="EC6" i="6"/>
  <c r="EA8" i="6"/>
  <c r="EA10" i="6"/>
  <c r="EF25" i="6"/>
  <c r="DZ10" i="6"/>
  <c r="DZ9" i="6" s="1"/>
  <c r="EC13" i="6"/>
  <c r="EF35" i="6"/>
  <c r="DZ34" i="6"/>
  <c r="DZ32" i="6"/>
  <c r="DZ28" i="6"/>
  <c r="DZ26" i="6"/>
  <c r="DZ33" i="6"/>
  <c r="DZ31" i="6"/>
  <c r="DZ29" i="6"/>
  <c r="DZ27" i="6"/>
  <c r="EA22" i="6"/>
  <c r="EA33" i="6"/>
  <c r="EA31" i="6"/>
  <c r="EA29" i="6"/>
  <c r="EA27" i="6"/>
  <c r="EA34" i="6"/>
  <c r="EA32" i="6"/>
  <c r="EA28" i="6"/>
  <c r="EA26" i="6"/>
  <c r="EA25" i="6" s="1"/>
  <c r="EB34" i="6"/>
  <c r="EB33" i="6"/>
  <c r="EB32" i="6"/>
  <c r="EB31" i="6"/>
  <c r="EB29" i="6"/>
  <c r="EB28" i="6"/>
  <c r="EB27" i="6"/>
  <c r="EB26" i="6"/>
  <c r="EB25" i="6" s="1"/>
  <c r="EC34" i="6"/>
  <c r="EC33" i="6"/>
  <c r="EC32" i="6"/>
  <c r="EC31" i="6"/>
  <c r="EC29" i="6"/>
  <c r="EC28" i="6"/>
  <c r="EC27" i="6"/>
  <c r="EC26" i="6"/>
  <c r="EA17" i="6"/>
  <c r="EA20" i="6"/>
  <c r="EB15" i="6"/>
  <c r="EB18" i="6"/>
  <c r="DZ13" i="6"/>
  <c r="DZ15" i="6"/>
  <c r="DZ18" i="6"/>
  <c r="EA13" i="6"/>
  <c r="EA15" i="6"/>
  <c r="EC15" i="6"/>
  <c r="EC18" i="6"/>
  <c r="EA35" i="6" l="1"/>
  <c r="EC7" i="6"/>
  <c r="EA11" i="6"/>
  <c r="EA6" i="6"/>
  <c r="EA7" i="6" s="1"/>
  <c r="EA9" i="6"/>
  <c r="EA21" i="6"/>
  <c r="DZ11" i="6"/>
  <c r="DZ6" i="6"/>
  <c r="DZ7" i="6" s="1"/>
  <c r="EC22" i="6"/>
  <c r="EC21" i="6" s="1"/>
  <c r="EC19" i="6"/>
  <c r="EB22" i="6"/>
  <c r="EB21" i="6" s="1"/>
  <c r="EB19" i="6"/>
  <c r="EA19" i="6"/>
  <c r="EC17" i="6"/>
  <c r="DZ22" i="6"/>
  <c r="DZ21" i="6" s="1"/>
  <c r="DZ19" i="6"/>
  <c r="EB17" i="6"/>
  <c r="DZ17" i="6"/>
  <c r="EC35" i="6"/>
  <c r="DZ35" i="6"/>
  <c r="EC25" i="6"/>
  <c r="EB35" i="6"/>
  <c r="DZ25" i="6"/>
  <c r="J31" i="8"/>
  <c r="B34" i="8" l="1"/>
  <c r="DY55" i="6" l="1"/>
  <c r="DX55" i="6"/>
  <c r="DW55" i="6"/>
  <c r="DV55" i="6"/>
  <c r="DU55" i="6"/>
  <c r="DY53" i="6"/>
  <c r="DY56" i="6" s="1"/>
  <c r="DX53" i="6"/>
  <c r="DX56" i="6" s="1"/>
  <c r="DX54" i="6" s="1"/>
  <c r="DX57" i="6" s="1"/>
  <c r="DW53" i="6"/>
  <c r="DW56" i="6" s="1"/>
  <c r="DV53" i="6"/>
  <c r="DV56" i="6" s="1"/>
  <c r="DU53" i="6"/>
  <c r="DU56" i="6" s="1"/>
  <c r="DY52" i="6"/>
  <c r="DX52" i="6"/>
  <c r="DW52" i="6"/>
  <c r="DV52" i="6"/>
  <c r="DU52" i="6"/>
  <c r="DY50" i="6"/>
  <c r="DY51" i="6" s="1"/>
  <c r="DX50" i="6"/>
  <c r="DW50" i="6"/>
  <c r="DV50" i="6"/>
  <c r="DU50" i="6"/>
  <c r="DU51" i="6" s="1"/>
  <c r="DY43" i="6"/>
  <c r="DX43" i="6"/>
  <c r="DW43" i="6"/>
  <c r="DV43" i="6"/>
  <c r="DU43" i="6"/>
  <c r="DY30" i="6"/>
  <c r="DX30" i="6"/>
  <c r="DW30" i="6"/>
  <c r="DV30" i="6"/>
  <c r="DU30" i="6"/>
  <c r="DY24" i="6"/>
  <c r="DY36" i="6" s="1"/>
  <c r="DX24" i="6"/>
  <c r="DX36" i="6" s="1"/>
  <c r="DW24" i="6"/>
  <c r="DW36" i="6" s="1"/>
  <c r="DV24" i="6"/>
  <c r="DV36" i="6" s="1"/>
  <c r="DU24" i="6"/>
  <c r="DU36" i="6" s="1"/>
  <c r="DY14" i="6"/>
  <c r="DY18" i="6" s="1"/>
  <c r="DX14" i="6"/>
  <c r="DX18" i="6" s="1"/>
  <c r="DW14" i="6"/>
  <c r="DV14" i="6"/>
  <c r="DV18" i="6" s="1"/>
  <c r="DV22" i="6" s="1"/>
  <c r="DU14" i="6"/>
  <c r="DX10" i="6"/>
  <c r="DX11" i="6" s="1"/>
  <c r="DV8" i="6" l="1"/>
  <c r="DY54" i="6"/>
  <c r="DY57" i="6" s="1"/>
  <c r="DW20" i="6"/>
  <c r="DW54" i="6"/>
  <c r="DW57" i="6" s="1"/>
  <c r="DW15" i="6" s="1"/>
  <c r="DY27" i="6"/>
  <c r="DY29" i="6"/>
  <c r="DY33" i="6"/>
  <c r="DY26" i="6"/>
  <c r="DY34" i="6"/>
  <c r="DY32" i="6"/>
  <c r="DY28" i="6"/>
  <c r="DY31" i="6"/>
  <c r="DW18" i="6"/>
  <c r="DW22" i="6" s="1"/>
  <c r="DW21" i="6" s="1"/>
  <c r="DW8" i="6"/>
  <c r="DW51" i="6"/>
  <c r="DW33" i="6" s="1"/>
  <c r="DV54" i="6"/>
  <c r="DV57" i="6" s="1"/>
  <c r="DV13" i="6" s="1"/>
  <c r="DV51" i="6"/>
  <c r="DV32" i="6" s="1"/>
  <c r="DU54" i="6"/>
  <c r="DU57" i="6" s="1"/>
  <c r="DU15" i="6" s="1"/>
  <c r="DX20" i="6"/>
  <c r="DX8" i="6"/>
  <c r="DX9" i="6" s="1"/>
  <c r="DX51" i="6"/>
  <c r="DX28" i="6" s="1"/>
  <c r="DW10" i="6"/>
  <c r="DV17" i="6"/>
  <c r="DU31" i="6"/>
  <c r="DU28" i="6"/>
  <c r="DU34" i="6"/>
  <c r="DU26" i="6"/>
  <c r="DU29" i="6"/>
  <c r="DU32" i="6"/>
  <c r="DU27" i="6"/>
  <c r="DU33" i="6"/>
  <c r="DY22" i="6"/>
  <c r="DX15" i="6"/>
  <c r="DX13" i="6"/>
  <c r="DX22" i="6"/>
  <c r="DX17" i="6"/>
  <c r="DY10" i="6"/>
  <c r="DU8" i="6"/>
  <c r="DY13" i="6"/>
  <c r="DU18" i="6"/>
  <c r="DY17" i="6"/>
  <c r="DW28" i="6"/>
  <c r="DU10" i="6"/>
  <c r="DY15" i="6"/>
  <c r="DX6" i="6"/>
  <c r="DV10" i="6"/>
  <c r="DU17" i="6"/>
  <c r="DV20" i="6"/>
  <c r="DY20" i="6"/>
  <c r="DU20" i="6"/>
  <c r="DW27" i="6"/>
  <c r="DY8" i="6"/>
  <c r="DW13" i="6" l="1"/>
  <c r="DW9" i="6"/>
  <c r="DW32" i="6"/>
  <c r="DV15" i="6"/>
  <c r="DY9" i="6"/>
  <c r="DY35" i="6"/>
  <c r="DY25" i="6"/>
  <c r="DX27" i="6"/>
  <c r="DX33" i="6"/>
  <c r="DW19" i="6"/>
  <c r="DW17" i="6"/>
  <c r="DV27" i="6"/>
  <c r="DV25" i="6" s="1"/>
  <c r="DX21" i="6"/>
  <c r="DV26" i="6"/>
  <c r="DY21" i="6"/>
  <c r="DX7" i="6"/>
  <c r="DV29" i="6"/>
  <c r="DV33" i="6"/>
  <c r="DX19" i="6"/>
  <c r="DW11" i="6"/>
  <c r="DW6" i="6"/>
  <c r="DW7" i="6" s="1"/>
  <c r="DU13" i="6"/>
  <c r="DW29" i="6"/>
  <c r="DW34" i="6"/>
  <c r="DW31" i="6"/>
  <c r="DW26" i="6"/>
  <c r="DW25" i="6" s="1"/>
  <c r="DV28" i="6"/>
  <c r="DX32" i="6"/>
  <c r="DX31" i="6"/>
  <c r="DX26" i="6"/>
  <c r="DX29" i="6"/>
  <c r="DX34" i="6"/>
  <c r="DW35" i="6"/>
  <c r="DV34" i="6"/>
  <c r="DV31" i="6"/>
  <c r="DY11" i="6"/>
  <c r="DY6" i="6"/>
  <c r="DY7" i="6" s="1"/>
  <c r="DU25" i="6"/>
  <c r="DU6" i="6"/>
  <c r="DU7" i="6" s="1"/>
  <c r="DU11" i="6"/>
  <c r="DU35" i="6"/>
  <c r="DV6" i="6"/>
  <c r="DV7" i="6" s="1"/>
  <c r="DV9" i="6"/>
  <c r="DV11" i="6"/>
  <c r="DU22" i="6"/>
  <c r="DU21" i="6" s="1"/>
  <c r="DU19" i="6"/>
  <c r="DV19" i="6"/>
  <c r="DV21" i="6"/>
  <c r="DU9" i="6"/>
  <c r="DY19" i="6"/>
  <c r="DX25" i="6" l="1"/>
  <c r="DX35" i="6"/>
  <c r="DV35" i="6"/>
  <c r="DT55" i="6"/>
  <c r="DS55" i="6"/>
  <c r="DR55" i="6"/>
  <c r="DQ55" i="6"/>
  <c r="DP55" i="6"/>
  <c r="DT53" i="6"/>
  <c r="DT56" i="6" s="1"/>
  <c r="DS53" i="6"/>
  <c r="DS56" i="6" s="1"/>
  <c r="DR53" i="6"/>
  <c r="DR56" i="6" s="1"/>
  <c r="DQ53" i="6"/>
  <c r="DQ56" i="6" s="1"/>
  <c r="DP53" i="6"/>
  <c r="DP56" i="6" s="1"/>
  <c r="DT52" i="6"/>
  <c r="DS52" i="6"/>
  <c r="DR52" i="6"/>
  <c r="DQ52" i="6"/>
  <c r="DP52" i="6"/>
  <c r="DT50" i="6"/>
  <c r="DT51" i="6" s="1"/>
  <c r="DS50" i="6"/>
  <c r="DS51" i="6" s="1"/>
  <c r="DR50" i="6"/>
  <c r="DR51" i="6" s="1"/>
  <c r="DQ50" i="6"/>
  <c r="DQ51" i="6" s="1"/>
  <c r="DP50" i="6"/>
  <c r="DT43" i="6"/>
  <c r="DS43" i="6"/>
  <c r="DR43" i="6"/>
  <c r="DQ43" i="6"/>
  <c r="DP43" i="6"/>
  <c r="DT30" i="6"/>
  <c r="DS30" i="6"/>
  <c r="DR30" i="6"/>
  <c r="DQ30" i="6"/>
  <c r="DP30" i="6"/>
  <c r="DT24" i="6"/>
  <c r="DT36" i="6" s="1"/>
  <c r="DS24" i="6"/>
  <c r="DS36" i="6" s="1"/>
  <c r="DR24" i="6"/>
  <c r="DR36" i="6" s="1"/>
  <c r="DQ24" i="6"/>
  <c r="DQ36" i="6" s="1"/>
  <c r="DP24" i="6"/>
  <c r="DP36" i="6" s="1"/>
  <c r="DT14" i="6"/>
  <c r="DT20" i="6" s="1"/>
  <c r="DS14" i="6"/>
  <c r="DS10" i="6" s="1"/>
  <c r="DR14" i="6"/>
  <c r="DQ14" i="6"/>
  <c r="DP14" i="6"/>
  <c r="DP18" i="6" s="1"/>
  <c r="DR10" i="6"/>
  <c r="DR11" i="6" s="1"/>
  <c r="DT10" i="6" l="1"/>
  <c r="DT11" i="6" s="1"/>
  <c r="DS11" i="6"/>
  <c r="DS6" i="6"/>
  <c r="DS34" i="6"/>
  <c r="DS31" i="6"/>
  <c r="DP54" i="6"/>
  <c r="DP57" i="6" s="1"/>
  <c r="DP13" i="6" s="1"/>
  <c r="DS8" i="6"/>
  <c r="DS9" i="6" s="1"/>
  <c r="DR8" i="6"/>
  <c r="DR9" i="6" s="1"/>
  <c r="DT29" i="6"/>
  <c r="DT34" i="6"/>
  <c r="DT26" i="6"/>
  <c r="DT31" i="6"/>
  <c r="DR18" i="6"/>
  <c r="DR22" i="6" s="1"/>
  <c r="DR6" i="6"/>
  <c r="DQ54" i="6"/>
  <c r="DQ57" i="6" s="1"/>
  <c r="DQ15" i="6" s="1"/>
  <c r="DR54" i="6"/>
  <c r="DR57" i="6" s="1"/>
  <c r="DR15" i="6" s="1"/>
  <c r="DT6" i="6"/>
  <c r="DT8" i="6"/>
  <c r="DP10" i="6"/>
  <c r="DP8" i="6"/>
  <c r="DP9" i="6" s="1"/>
  <c r="DT54" i="6"/>
  <c r="DT57" i="6" s="1"/>
  <c r="DT15" i="6" s="1"/>
  <c r="DS54" i="6"/>
  <c r="DS57" i="6" s="1"/>
  <c r="DS15" i="6" s="1"/>
  <c r="DQ28" i="6"/>
  <c r="DQ31" i="6"/>
  <c r="DQ34" i="6"/>
  <c r="DQ26" i="6"/>
  <c r="DQ33" i="6"/>
  <c r="DQ29" i="6"/>
  <c r="DQ32" i="6"/>
  <c r="DQ27" i="6"/>
  <c r="DR31" i="6"/>
  <c r="DR28" i="6"/>
  <c r="DR34" i="6"/>
  <c r="DR26" i="6"/>
  <c r="DR29" i="6"/>
  <c r="DR32" i="6"/>
  <c r="DR33" i="6"/>
  <c r="DR27" i="6"/>
  <c r="DQ13" i="6"/>
  <c r="DS13" i="6"/>
  <c r="DQ8" i="6"/>
  <c r="DQ18" i="6"/>
  <c r="DT28" i="6"/>
  <c r="DS33" i="6"/>
  <c r="DS35" i="6" s="1"/>
  <c r="DP20" i="6"/>
  <c r="DT33" i="6"/>
  <c r="DT35" i="6" s="1"/>
  <c r="DQ10" i="6"/>
  <c r="DP17" i="6"/>
  <c r="DS18" i="6"/>
  <c r="DQ20" i="6"/>
  <c r="DS27" i="6"/>
  <c r="DT18" i="6"/>
  <c r="DR20" i="6"/>
  <c r="DP22" i="6"/>
  <c r="DT27" i="6"/>
  <c r="DT25" i="6" s="1"/>
  <c r="DS32" i="6"/>
  <c r="DP51" i="6"/>
  <c r="DS28" i="6"/>
  <c r="DS20" i="6"/>
  <c r="DS29" i="6"/>
  <c r="DT32" i="6"/>
  <c r="DS26" i="6"/>
  <c r="DS25" i="6" s="1"/>
  <c r="DT7" i="6" l="1"/>
  <c r="DP15" i="6"/>
  <c r="DR7" i="6"/>
  <c r="DT9" i="6"/>
  <c r="DQ9" i="6"/>
  <c r="DR17" i="6"/>
  <c r="DT13" i="6"/>
  <c r="DS7" i="6"/>
  <c r="DR35" i="6"/>
  <c r="DP6" i="6"/>
  <c r="DP7" i="6" s="1"/>
  <c r="DP11" i="6"/>
  <c r="DR25" i="6"/>
  <c r="DQ25" i="6"/>
  <c r="DR13" i="6"/>
  <c r="DQ19" i="6"/>
  <c r="DQ22" i="6"/>
  <c r="DQ21" i="6" s="1"/>
  <c r="DS19" i="6"/>
  <c r="DS22" i="6"/>
  <c r="DS21" i="6" s="1"/>
  <c r="DR19" i="6"/>
  <c r="DR21" i="6"/>
  <c r="DQ11" i="6"/>
  <c r="DQ6" i="6"/>
  <c r="DQ7" i="6" s="1"/>
  <c r="DQ35" i="6"/>
  <c r="DT22" i="6"/>
  <c r="DT21" i="6" s="1"/>
  <c r="DT17" i="6"/>
  <c r="DT19" i="6"/>
  <c r="DQ17" i="6"/>
  <c r="DP21" i="6"/>
  <c r="DS17" i="6"/>
  <c r="DP33" i="6"/>
  <c r="DP28" i="6"/>
  <c r="DP31" i="6"/>
  <c r="DP34" i="6"/>
  <c r="DP26" i="6"/>
  <c r="DP27" i="6"/>
  <c r="DP29" i="6"/>
  <c r="DP32" i="6"/>
  <c r="DP19" i="6"/>
  <c r="DP35" i="6" l="1"/>
  <c r="DP25" i="6"/>
  <c r="DO55" i="6"/>
  <c r="DN55" i="6"/>
  <c r="DM55" i="6"/>
  <c r="DL55" i="6"/>
  <c r="DK55" i="6"/>
  <c r="DO53" i="6"/>
  <c r="DO56" i="6" s="1"/>
  <c r="DN53" i="6"/>
  <c r="DN56" i="6" s="1"/>
  <c r="DM53" i="6"/>
  <c r="DM56" i="6" s="1"/>
  <c r="DL53" i="6"/>
  <c r="DL56" i="6" s="1"/>
  <c r="DK53" i="6"/>
  <c r="DK56" i="6" s="1"/>
  <c r="DO52" i="6"/>
  <c r="DN52" i="6"/>
  <c r="DM52" i="6"/>
  <c r="DL52" i="6"/>
  <c r="DK52" i="6"/>
  <c r="DO50" i="6"/>
  <c r="DO51" i="6" s="1"/>
  <c r="DN50" i="6"/>
  <c r="DN51" i="6" s="1"/>
  <c r="DM50" i="6"/>
  <c r="DM51" i="6" s="1"/>
  <c r="DL50" i="6"/>
  <c r="DL51" i="6" s="1"/>
  <c r="DK50" i="6"/>
  <c r="DK51" i="6" s="1"/>
  <c r="DK33" i="6" s="1"/>
  <c r="DO43" i="6"/>
  <c r="DN43" i="6"/>
  <c r="DM43" i="6"/>
  <c r="DL43" i="6"/>
  <c r="DK43" i="6"/>
  <c r="DO30" i="6"/>
  <c r="DN30" i="6"/>
  <c r="DM30" i="6"/>
  <c r="DL30" i="6"/>
  <c r="DK30" i="6"/>
  <c r="DO24" i="6"/>
  <c r="DO36" i="6" s="1"/>
  <c r="DN24" i="6"/>
  <c r="DN36" i="6" s="1"/>
  <c r="DM24" i="6"/>
  <c r="DM36" i="6" s="1"/>
  <c r="DL24" i="6"/>
  <c r="DL36" i="6" s="1"/>
  <c r="DK24" i="6"/>
  <c r="DK36" i="6" s="1"/>
  <c r="DO14" i="6"/>
  <c r="DO18" i="6" s="1"/>
  <c r="DO22" i="6" s="1"/>
  <c r="DN14" i="6"/>
  <c r="DM14" i="6"/>
  <c r="DL14" i="6"/>
  <c r="DK14" i="6"/>
  <c r="DO8" i="6" l="1"/>
  <c r="DM20" i="6"/>
  <c r="DM10" i="6"/>
  <c r="DO20" i="6"/>
  <c r="DO21" i="6" s="1"/>
  <c r="DN34" i="6"/>
  <c r="DN32" i="6"/>
  <c r="DN31" i="6"/>
  <c r="DN33" i="6"/>
  <c r="DO29" i="6"/>
  <c r="DO33" i="6"/>
  <c r="DO28" i="6"/>
  <c r="DO31" i="6"/>
  <c r="DO27" i="6"/>
  <c r="DO32" i="6"/>
  <c r="DO34" i="6"/>
  <c r="DO26" i="6"/>
  <c r="DL28" i="6"/>
  <c r="DL26" i="6"/>
  <c r="DL32" i="6"/>
  <c r="DL31" i="6"/>
  <c r="DL33" i="6"/>
  <c r="DL27" i="6"/>
  <c r="DL34" i="6"/>
  <c r="DM54" i="6"/>
  <c r="DM57" i="6" s="1"/>
  <c r="DM15" i="6" s="1"/>
  <c r="DL8" i="6"/>
  <c r="DK31" i="6"/>
  <c r="DK32" i="6"/>
  <c r="DN54" i="6"/>
  <c r="DN57" i="6" s="1"/>
  <c r="DN15" i="6" s="1"/>
  <c r="DL18" i="6"/>
  <c r="DL22" i="6" s="1"/>
  <c r="DK54" i="6"/>
  <c r="DK57" i="6" s="1"/>
  <c r="DK13" i="6" s="1"/>
  <c r="DO54" i="6"/>
  <c r="DO57" i="6" s="1"/>
  <c r="DO13" i="6" s="1"/>
  <c r="DM18" i="6"/>
  <c r="DM22" i="6" s="1"/>
  <c r="DM21" i="6" s="1"/>
  <c r="DL54" i="6"/>
  <c r="DL57" i="6" s="1"/>
  <c r="DL15" i="6" s="1"/>
  <c r="DM31" i="6"/>
  <c r="DM34" i="6"/>
  <c r="DM26" i="6"/>
  <c r="DM32" i="6"/>
  <c r="DM27" i="6"/>
  <c r="DM33" i="6"/>
  <c r="DM28" i="6"/>
  <c r="DM29" i="6"/>
  <c r="DL17" i="6"/>
  <c r="DO17" i="6"/>
  <c r="DK8" i="6"/>
  <c r="DK18" i="6"/>
  <c r="DK17" i="6" s="1"/>
  <c r="DK27" i="6"/>
  <c r="DN28" i="6"/>
  <c r="DM8" i="6"/>
  <c r="DM9" i="6" s="1"/>
  <c r="DK10" i="6"/>
  <c r="DK20" i="6"/>
  <c r="DK29" i="6"/>
  <c r="DN8" i="6"/>
  <c r="DL10" i="6"/>
  <c r="DN18" i="6"/>
  <c r="DN17" i="6" s="1"/>
  <c r="DL20" i="6"/>
  <c r="DK26" i="6"/>
  <c r="DN27" i="6"/>
  <c r="DL29" i="6"/>
  <c r="DK34" i="6"/>
  <c r="DK35" i="6" s="1"/>
  <c r="DN10" i="6"/>
  <c r="DN20" i="6"/>
  <c r="DK28" i="6"/>
  <c r="DN29" i="6"/>
  <c r="DO10" i="6"/>
  <c r="DN26" i="6"/>
  <c r="DK15" i="6" l="1"/>
  <c r="DO19" i="6"/>
  <c r="DO15" i="6"/>
  <c r="DM17" i="6"/>
  <c r="DM19" i="6"/>
  <c r="DN25" i="6"/>
  <c r="DL19" i="6"/>
  <c r="DL35" i="6"/>
  <c r="DO25" i="6"/>
  <c r="DM6" i="6"/>
  <c r="DM7" i="6" s="1"/>
  <c r="DM11" i="6"/>
  <c r="DN13" i="6"/>
  <c r="DL25" i="6"/>
  <c r="DO35" i="6"/>
  <c r="DK9" i="6"/>
  <c r="DM13" i="6"/>
  <c r="DL13" i="6"/>
  <c r="DN35" i="6"/>
  <c r="DL11" i="6"/>
  <c r="DL6" i="6"/>
  <c r="DL7" i="6" s="1"/>
  <c r="DO11" i="6"/>
  <c r="DO6" i="6"/>
  <c r="DO7" i="6" s="1"/>
  <c r="DO9" i="6"/>
  <c r="DN6" i="6"/>
  <c r="DN7" i="6" s="1"/>
  <c r="DN11" i="6"/>
  <c r="DN9" i="6"/>
  <c r="DK25" i="6"/>
  <c r="DL21" i="6"/>
  <c r="DK6" i="6"/>
  <c r="DK7" i="6" s="1"/>
  <c r="DK11" i="6"/>
  <c r="DM25" i="6"/>
  <c r="DK19" i="6"/>
  <c r="DK22" i="6"/>
  <c r="DK21" i="6" s="1"/>
  <c r="DN19" i="6"/>
  <c r="DN22" i="6"/>
  <c r="DN21" i="6" s="1"/>
  <c r="DM35" i="6"/>
  <c r="DL9" i="6"/>
  <c r="DJ55" i="6"/>
  <c r="DI55" i="6"/>
  <c r="DH55" i="6"/>
  <c r="DG55" i="6"/>
  <c r="DF55" i="6"/>
  <c r="DJ53" i="6"/>
  <c r="DJ56" i="6" s="1"/>
  <c r="DI53" i="6"/>
  <c r="DI56" i="6" s="1"/>
  <c r="DH53" i="6"/>
  <c r="DH56" i="6" s="1"/>
  <c r="DG53" i="6"/>
  <c r="DG56" i="6" s="1"/>
  <c r="DF53" i="6"/>
  <c r="DF56" i="6" s="1"/>
  <c r="DJ52" i="6"/>
  <c r="DI52" i="6"/>
  <c r="DH52" i="6"/>
  <c r="DG52" i="6"/>
  <c r="DF52" i="6"/>
  <c r="DJ50" i="6"/>
  <c r="DJ51" i="6" s="1"/>
  <c r="DI50" i="6"/>
  <c r="DI51" i="6" s="1"/>
  <c r="DH50" i="6"/>
  <c r="DH51" i="6" s="1"/>
  <c r="DG50" i="6"/>
  <c r="DG51" i="6" s="1"/>
  <c r="DG34" i="6" s="1"/>
  <c r="DF50" i="6"/>
  <c r="DF51" i="6" s="1"/>
  <c r="DJ43" i="6"/>
  <c r="DI43" i="6"/>
  <c r="DH43" i="6"/>
  <c r="DG43" i="6"/>
  <c r="DF43" i="6"/>
  <c r="DJ30" i="6"/>
  <c r="DI30" i="6"/>
  <c r="DH30" i="6"/>
  <c r="DG30" i="6"/>
  <c r="DF30" i="6"/>
  <c r="DJ24" i="6"/>
  <c r="DJ36" i="6" s="1"/>
  <c r="DI24" i="6"/>
  <c r="DI36" i="6" s="1"/>
  <c r="DH24" i="6"/>
  <c r="DH36" i="6" s="1"/>
  <c r="DG24" i="6"/>
  <c r="DG36" i="6" s="1"/>
  <c r="DF24" i="6"/>
  <c r="DF36" i="6" s="1"/>
  <c r="DJ14" i="6"/>
  <c r="DJ18" i="6" s="1"/>
  <c r="DI14" i="6"/>
  <c r="DI10" i="6" s="1"/>
  <c r="DH14" i="6"/>
  <c r="DH20" i="6" s="1"/>
  <c r="DG14" i="6"/>
  <c r="DG10" i="6" s="1"/>
  <c r="DF14" i="6"/>
  <c r="DF18" i="6" s="1"/>
  <c r="DF8" i="6" l="1"/>
  <c r="DG6" i="6"/>
  <c r="DI8" i="6"/>
  <c r="DI9" i="6" s="1"/>
  <c r="DG18" i="6"/>
  <c r="DG17" i="6" s="1"/>
  <c r="DF31" i="6"/>
  <c r="DF29" i="6"/>
  <c r="DF34" i="6"/>
  <c r="DF28" i="6"/>
  <c r="DF33" i="6"/>
  <c r="DI54" i="6"/>
  <c r="DI57" i="6" s="1"/>
  <c r="DI15" i="6" s="1"/>
  <c r="DJ54" i="6"/>
  <c r="DJ57" i="6" s="1"/>
  <c r="DJ15" i="6" s="1"/>
  <c r="DJ27" i="6"/>
  <c r="DJ32" i="6"/>
  <c r="DJ31" i="6"/>
  <c r="DG11" i="6"/>
  <c r="DI18" i="6"/>
  <c r="DI22" i="6" s="1"/>
  <c r="DF26" i="6"/>
  <c r="DF32" i="6"/>
  <c r="DH54" i="6"/>
  <c r="DH57" i="6" s="1"/>
  <c r="DH15" i="6" s="1"/>
  <c r="DG54" i="6"/>
  <c r="DG57" i="6" s="1"/>
  <c r="DG13" i="6" s="1"/>
  <c r="DF54" i="6"/>
  <c r="DF57" i="6" s="1"/>
  <c r="DF15" i="6" s="1"/>
  <c r="DI20" i="6"/>
  <c r="DF27" i="6"/>
  <c r="DG31" i="6"/>
  <c r="DG20" i="6"/>
  <c r="DI32" i="6"/>
  <c r="DI27" i="6"/>
  <c r="DI33" i="6"/>
  <c r="DI28" i="6"/>
  <c r="DI31" i="6"/>
  <c r="DI34" i="6"/>
  <c r="DI26" i="6"/>
  <c r="DI29" i="6"/>
  <c r="DH29" i="6"/>
  <c r="DH32" i="6"/>
  <c r="DH27" i="6"/>
  <c r="DH33" i="6"/>
  <c r="DH28" i="6"/>
  <c r="DH31" i="6"/>
  <c r="DH34" i="6"/>
  <c r="DH26" i="6"/>
  <c r="DJ22" i="6"/>
  <c r="DF13" i="6"/>
  <c r="DJ10" i="6"/>
  <c r="DI17" i="6"/>
  <c r="DJ20" i="6"/>
  <c r="DG28" i="6"/>
  <c r="DJ29" i="6"/>
  <c r="DJ17" i="6"/>
  <c r="DJ26" i="6"/>
  <c r="DJ25" i="6" s="1"/>
  <c r="DG33" i="6"/>
  <c r="DG35" i="6" s="1"/>
  <c r="DJ34" i="6"/>
  <c r="DI6" i="6"/>
  <c r="DI7" i="6" s="1"/>
  <c r="DG8" i="6"/>
  <c r="DG9" i="6" s="1"/>
  <c r="DG27" i="6"/>
  <c r="DJ28" i="6"/>
  <c r="DH8" i="6"/>
  <c r="DF10" i="6"/>
  <c r="DI11" i="6"/>
  <c r="DH18" i="6"/>
  <c r="DF20" i="6"/>
  <c r="DF19" i="6" s="1"/>
  <c r="DG32" i="6"/>
  <c r="DJ33" i="6"/>
  <c r="DF17" i="6"/>
  <c r="DG29" i="6"/>
  <c r="DJ8" i="6"/>
  <c r="DH10" i="6"/>
  <c r="DF22" i="6"/>
  <c r="DG26" i="6"/>
  <c r="DG25" i="6" s="1"/>
  <c r="DC14" i="6"/>
  <c r="DD14" i="6"/>
  <c r="DE14" i="6"/>
  <c r="DC24" i="6"/>
  <c r="DC36" i="6" s="1"/>
  <c r="DD24" i="6"/>
  <c r="DD36" i="6" s="1"/>
  <c r="DE24" i="6"/>
  <c r="DE36" i="6" s="1"/>
  <c r="DC30" i="6"/>
  <c r="DD30" i="6"/>
  <c r="DE30" i="6"/>
  <c r="DC43" i="6"/>
  <c r="DD43" i="6"/>
  <c r="DE43" i="6"/>
  <c r="DC50" i="6"/>
  <c r="DC51" i="6" s="1"/>
  <c r="DD50" i="6"/>
  <c r="DD51" i="6" s="1"/>
  <c r="DE50" i="6"/>
  <c r="DE51" i="6" s="1"/>
  <c r="DC52" i="6"/>
  <c r="DD52" i="6"/>
  <c r="DE52" i="6"/>
  <c r="DC53" i="6"/>
  <c r="DC56" i="6" s="1"/>
  <c r="DD53" i="6"/>
  <c r="DD56" i="6" s="1"/>
  <c r="DE53" i="6"/>
  <c r="DE56" i="6" s="1"/>
  <c r="DC55" i="6"/>
  <c r="DD55" i="6"/>
  <c r="DE55" i="6"/>
  <c r="DJ13" i="6" l="1"/>
  <c r="DI13" i="6"/>
  <c r="DG22" i="6"/>
  <c r="DG21" i="6" s="1"/>
  <c r="DG15" i="6"/>
  <c r="DD8" i="6"/>
  <c r="DI21" i="6"/>
  <c r="DF35" i="6"/>
  <c r="DJ21" i="6"/>
  <c r="DE54" i="6"/>
  <c r="DE57" i="6" s="1"/>
  <c r="DE15" i="6" s="1"/>
  <c r="DH35" i="6"/>
  <c r="DD18" i="6"/>
  <c r="DD22" i="6" s="1"/>
  <c r="DD10" i="6"/>
  <c r="DD11" i="6" s="1"/>
  <c r="DH13" i="6"/>
  <c r="DH9" i="6"/>
  <c r="DE8" i="6"/>
  <c r="DI19" i="6"/>
  <c r="DG19" i="6"/>
  <c r="DI35" i="6"/>
  <c r="DF25" i="6"/>
  <c r="DJ19" i="6"/>
  <c r="DC54" i="6"/>
  <c r="DC57" i="6" s="1"/>
  <c r="DC15" i="6" s="1"/>
  <c r="DD20" i="6"/>
  <c r="DH25" i="6"/>
  <c r="DH19" i="6"/>
  <c r="DH22" i="6"/>
  <c r="DH21" i="6" s="1"/>
  <c r="DH17" i="6"/>
  <c r="DJ9" i="6"/>
  <c r="DF21" i="6"/>
  <c r="DI25" i="6"/>
  <c r="DJ35" i="6"/>
  <c r="DH11" i="6"/>
  <c r="DH6" i="6"/>
  <c r="DH7" i="6" s="1"/>
  <c r="DF11" i="6"/>
  <c r="DF6" i="6"/>
  <c r="DF7" i="6" s="1"/>
  <c r="DJ11" i="6"/>
  <c r="DJ6" i="6"/>
  <c r="DJ7" i="6" s="1"/>
  <c r="DG7" i="6"/>
  <c r="DF9" i="6"/>
  <c r="DD54" i="6"/>
  <c r="DD57" i="6" s="1"/>
  <c r="DD15" i="6" s="1"/>
  <c r="DD33" i="6"/>
  <c r="DD28" i="6"/>
  <c r="DD27" i="6"/>
  <c r="DD31" i="6"/>
  <c r="DD26" i="6"/>
  <c r="DD34" i="6"/>
  <c r="DD29" i="6"/>
  <c r="DD32" i="6"/>
  <c r="DE27" i="6"/>
  <c r="DE34" i="6"/>
  <c r="DE33" i="6"/>
  <c r="DE28" i="6"/>
  <c r="DE32" i="6"/>
  <c r="DE31" i="6"/>
  <c r="DE26" i="6"/>
  <c r="DE29" i="6"/>
  <c r="DC33" i="6"/>
  <c r="DC28" i="6"/>
  <c r="DC31" i="6"/>
  <c r="DC32" i="6"/>
  <c r="DC26" i="6"/>
  <c r="DC34" i="6"/>
  <c r="DC29" i="6"/>
  <c r="DC27" i="6"/>
  <c r="DE20" i="6"/>
  <c r="DC18" i="6"/>
  <c r="DE10" i="6"/>
  <c r="DC8" i="6"/>
  <c r="DC20" i="6"/>
  <c r="DC10" i="6"/>
  <c r="DE18" i="6"/>
  <c r="DB55" i="6"/>
  <c r="DA55" i="6"/>
  <c r="CZ55" i="6"/>
  <c r="CY55" i="6"/>
  <c r="CX55" i="6"/>
  <c r="DB53" i="6"/>
  <c r="DB56" i="6" s="1"/>
  <c r="DA53" i="6"/>
  <c r="DA56" i="6" s="1"/>
  <c r="CZ53" i="6"/>
  <c r="CZ56" i="6" s="1"/>
  <c r="CY53" i="6"/>
  <c r="CY56" i="6" s="1"/>
  <c r="CX53" i="6"/>
  <c r="CX56" i="6" s="1"/>
  <c r="DB52" i="6"/>
  <c r="DA52" i="6"/>
  <c r="CZ52" i="6"/>
  <c r="CY52" i="6"/>
  <c r="CX52" i="6"/>
  <c r="DB50" i="6"/>
  <c r="DB51" i="6" s="1"/>
  <c r="DA50" i="6"/>
  <c r="DA51" i="6" s="1"/>
  <c r="CZ50" i="6"/>
  <c r="CZ51" i="6" s="1"/>
  <c r="CY50" i="6"/>
  <c r="CY51" i="6" s="1"/>
  <c r="CX50" i="6"/>
  <c r="CX51" i="6" s="1"/>
  <c r="DB43" i="6"/>
  <c r="DA43" i="6"/>
  <c r="CZ43" i="6"/>
  <c r="CY43" i="6"/>
  <c r="CX43" i="6"/>
  <c r="DB30" i="6"/>
  <c r="DA30" i="6"/>
  <c r="CZ30" i="6"/>
  <c r="CY30" i="6"/>
  <c r="CX30" i="6"/>
  <c r="DB24" i="6"/>
  <c r="DB36" i="6" s="1"/>
  <c r="DA24" i="6"/>
  <c r="DA36" i="6" s="1"/>
  <c r="CZ24" i="6"/>
  <c r="CZ36" i="6" s="1"/>
  <c r="CY24" i="6"/>
  <c r="CY36" i="6" s="1"/>
  <c r="CX24" i="6"/>
  <c r="CX36" i="6" s="1"/>
  <c r="DB14" i="6"/>
  <c r="DA14" i="6"/>
  <c r="DA18" i="6" s="1"/>
  <c r="DA17" i="6" s="1"/>
  <c r="CZ14" i="6"/>
  <c r="CZ18" i="6" s="1"/>
  <c r="CY14" i="6"/>
  <c r="CX14" i="6"/>
  <c r="CX20" i="6" s="1"/>
  <c r="DD6" i="6" l="1"/>
  <c r="DD7" i="6" s="1"/>
  <c r="DD9" i="6"/>
  <c r="DE13" i="6"/>
  <c r="DB20" i="6"/>
  <c r="DD21" i="6"/>
  <c r="DC13" i="6"/>
  <c r="CZ54" i="6"/>
  <c r="CZ57" i="6" s="1"/>
  <c r="CZ15" i="6" s="1"/>
  <c r="CX54" i="6"/>
  <c r="CX57" i="6" s="1"/>
  <c r="CX15" i="6" s="1"/>
  <c r="DB54" i="6"/>
  <c r="DB57" i="6" s="1"/>
  <c r="DB15" i="6" s="1"/>
  <c r="DE9" i="6"/>
  <c r="DD19" i="6"/>
  <c r="DD13" i="6"/>
  <c r="DD17" i="6"/>
  <c r="DA34" i="6"/>
  <c r="DA33" i="6"/>
  <c r="DA35" i="6" s="1"/>
  <c r="DA29" i="6"/>
  <c r="DA8" i="6"/>
  <c r="DA20" i="6"/>
  <c r="DE35" i="6"/>
  <c r="DC9" i="6"/>
  <c r="DD25" i="6"/>
  <c r="CY32" i="6"/>
  <c r="CY33" i="6"/>
  <c r="CY29" i="6"/>
  <c r="CY27" i="6"/>
  <c r="CY31" i="6"/>
  <c r="DE19" i="6"/>
  <c r="DE22" i="6"/>
  <c r="DE21" i="6" s="1"/>
  <c r="DE11" i="6"/>
  <c r="DE6" i="6"/>
  <c r="DE7" i="6" s="1"/>
  <c r="DC6" i="6"/>
  <c r="DC7" i="6" s="1"/>
  <c r="DC11" i="6"/>
  <c r="DC19" i="6"/>
  <c r="DC22" i="6"/>
  <c r="DC21" i="6" s="1"/>
  <c r="CY18" i="6"/>
  <c r="CY17" i="6" s="1"/>
  <c r="CY10" i="6"/>
  <c r="DA10" i="6"/>
  <c r="CY20" i="6"/>
  <c r="DA27" i="6"/>
  <c r="DC35" i="6"/>
  <c r="DE25" i="6"/>
  <c r="CY8" i="6"/>
  <c r="DA31" i="6"/>
  <c r="DC17" i="6"/>
  <c r="DE17" i="6"/>
  <c r="DC25" i="6"/>
  <c r="DD35" i="6"/>
  <c r="CX33" i="6"/>
  <c r="CX29" i="6"/>
  <c r="CX28" i="6"/>
  <c r="CX32" i="6"/>
  <c r="CX31" i="6"/>
  <c r="CX27" i="6"/>
  <c r="CX34" i="6"/>
  <c r="CX26" i="6"/>
  <c r="CY54" i="6"/>
  <c r="CY57" i="6" s="1"/>
  <c r="DB33" i="6"/>
  <c r="DB29" i="6"/>
  <c r="DB28" i="6"/>
  <c r="DB32" i="6"/>
  <c r="DB31" i="6"/>
  <c r="DB27" i="6"/>
  <c r="DB34" i="6"/>
  <c r="DB26" i="6"/>
  <c r="CZ22" i="6"/>
  <c r="CZ31" i="6"/>
  <c r="CZ27" i="6"/>
  <c r="CZ34" i="6"/>
  <c r="CZ26" i="6"/>
  <c r="CZ33" i="6"/>
  <c r="CZ29" i="6"/>
  <c r="CZ32" i="6"/>
  <c r="CZ28" i="6"/>
  <c r="DA54" i="6"/>
  <c r="DA57" i="6" s="1"/>
  <c r="DA22" i="6"/>
  <c r="DA21" i="6" s="1"/>
  <c r="CX8" i="6"/>
  <c r="DB8" i="6"/>
  <c r="CZ10" i="6"/>
  <c r="CX18" i="6"/>
  <c r="DB18" i="6"/>
  <c r="DA19" i="6"/>
  <c r="CZ20" i="6"/>
  <c r="CY26" i="6"/>
  <c r="DA28" i="6"/>
  <c r="DA32" i="6"/>
  <c r="CY34" i="6"/>
  <c r="CZ17" i="6"/>
  <c r="CZ8" i="6"/>
  <c r="CX10" i="6"/>
  <c r="DB10" i="6"/>
  <c r="DA26" i="6"/>
  <c r="CY28" i="6"/>
  <c r="CY22" i="6" l="1"/>
  <c r="CX13" i="6"/>
  <c r="CY25" i="6"/>
  <c r="DB13" i="6"/>
  <c r="CZ13" i="6"/>
  <c r="DA25" i="6"/>
  <c r="CY21" i="6"/>
  <c r="CY35" i="6"/>
  <c r="DB25" i="6"/>
  <c r="CY9" i="6"/>
  <c r="DA11" i="6"/>
  <c r="DA6" i="6"/>
  <c r="DA7" i="6" s="1"/>
  <c r="CY11" i="6"/>
  <c r="CY6" i="6"/>
  <c r="CY7" i="6" s="1"/>
  <c r="CY19" i="6"/>
  <c r="DA9" i="6"/>
  <c r="DB35" i="6"/>
  <c r="CZ21" i="6"/>
  <c r="DB6" i="6"/>
  <c r="DB7" i="6" s="1"/>
  <c r="DB11" i="6"/>
  <c r="CX19" i="6"/>
  <c r="CX22" i="6"/>
  <c r="CX21" i="6" s="1"/>
  <c r="CX17" i="6"/>
  <c r="CZ11" i="6"/>
  <c r="CZ6" i="6"/>
  <c r="CZ7" i="6" s="1"/>
  <c r="DA13" i="6"/>
  <c r="DA15" i="6"/>
  <c r="CX6" i="6"/>
  <c r="CX7" i="6" s="1"/>
  <c r="CX11" i="6"/>
  <c r="DB9" i="6"/>
  <c r="CZ9" i="6"/>
  <c r="CZ25" i="6"/>
  <c r="CZ19" i="6"/>
  <c r="CX25" i="6"/>
  <c r="CY13" i="6"/>
  <c r="CY15" i="6"/>
  <c r="CX9" i="6"/>
  <c r="DB19" i="6"/>
  <c r="DB22" i="6"/>
  <c r="DB21" i="6" s="1"/>
  <c r="DB17" i="6"/>
  <c r="CZ35" i="6"/>
  <c r="CX35" i="6"/>
  <c r="CW55" i="6" l="1"/>
  <c r="CV55" i="6"/>
  <c r="CU55" i="6"/>
  <c r="CW53" i="6"/>
  <c r="CW56" i="6" s="1"/>
  <c r="CV53" i="6"/>
  <c r="CV56" i="6" s="1"/>
  <c r="CU53" i="6"/>
  <c r="CU56" i="6" s="1"/>
  <c r="CW52" i="6"/>
  <c r="CV52" i="6"/>
  <c r="CU52" i="6"/>
  <c r="CW50" i="6"/>
  <c r="CW51" i="6" s="1"/>
  <c r="CV50" i="6"/>
  <c r="CV51" i="6" s="1"/>
  <c r="CU50" i="6"/>
  <c r="CU51" i="6" s="1"/>
  <c r="CW43" i="6"/>
  <c r="CV43" i="6"/>
  <c r="CU43" i="6"/>
  <c r="CW30" i="6"/>
  <c r="CV30" i="6"/>
  <c r="CU30" i="6"/>
  <c r="CW24" i="6"/>
  <c r="CW36" i="6" s="1"/>
  <c r="CV24" i="6"/>
  <c r="CV36" i="6" s="1"/>
  <c r="CU24" i="6"/>
  <c r="CU36" i="6" s="1"/>
  <c r="CW14" i="6"/>
  <c r="CV14" i="6"/>
  <c r="CV18" i="6" s="1"/>
  <c r="CU14" i="6"/>
  <c r="CU18" i="6" s="1"/>
  <c r="CU22" i="6" s="1"/>
  <c r="CV8" i="6" l="1"/>
  <c r="CU10" i="6"/>
  <c r="CU11" i="6" s="1"/>
  <c r="CU54" i="6"/>
  <c r="CU57" i="6" s="1"/>
  <c r="CU13" i="6" s="1"/>
  <c r="CV32" i="6"/>
  <c r="CV27" i="6"/>
  <c r="CV31" i="6"/>
  <c r="CW33" i="6"/>
  <c r="CW28" i="6"/>
  <c r="CW31" i="6"/>
  <c r="CW27" i="6"/>
  <c r="CW32" i="6"/>
  <c r="CV54" i="6"/>
  <c r="CV57" i="6" s="1"/>
  <c r="CV13" i="6" s="1"/>
  <c r="CW20" i="6"/>
  <c r="CV20" i="6"/>
  <c r="CV19" i="6" s="1"/>
  <c r="CU17" i="6"/>
  <c r="CW54" i="6"/>
  <c r="CW57" i="6" s="1"/>
  <c r="CW13" i="6" s="1"/>
  <c r="CU31" i="6"/>
  <c r="CU27" i="6"/>
  <c r="CU26" i="6"/>
  <c r="CU25" i="6" s="1"/>
  <c r="CU32" i="6"/>
  <c r="CU28" i="6"/>
  <c r="CU33" i="6"/>
  <c r="CU29" i="6"/>
  <c r="CU34" i="6"/>
  <c r="CU6" i="6"/>
  <c r="CV17" i="6"/>
  <c r="CU20" i="6"/>
  <c r="CU21" i="6" s="1"/>
  <c r="CV26" i="6"/>
  <c r="CV10" i="6"/>
  <c r="CV9" i="6" s="1"/>
  <c r="CW26" i="6"/>
  <c r="CV29" i="6"/>
  <c r="CV33" i="6"/>
  <c r="CW34" i="6"/>
  <c r="CV22" i="6"/>
  <c r="CW8" i="6"/>
  <c r="CW18" i="6"/>
  <c r="CV34" i="6"/>
  <c r="CU8" i="6"/>
  <c r="CU9" i="6" s="1"/>
  <c r="CW10" i="6"/>
  <c r="CV28" i="6"/>
  <c r="CW29" i="6"/>
  <c r="CV25" i="6" l="1"/>
  <c r="CV21" i="6"/>
  <c r="CW35" i="6"/>
  <c r="CU15" i="6"/>
  <c r="CU7" i="6"/>
  <c r="CU35" i="6"/>
  <c r="CV15" i="6"/>
  <c r="CW15" i="6"/>
  <c r="CV35" i="6"/>
  <c r="CU19" i="6"/>
  <c r="CW25" i="6"/>
  <c r="CW22" i="6"/>
  <c r="CW21" i="6" s="1"/>
  <c r="CW19" i="6"/>
  <c r="CW17" i="6"/>
  <c r="CW6" i="6"/>
  <c r="CW7" i="6" s="1"/>
  <c r="CW11" i="6"/>
  <c r="CW9" i="6"/>
  <c r="CV11" i="6"/>
  <c r="CV6" i="6"/>
  <c r="CV7" i="6" s="1"/>
  <c r="CT55" i="6" l="1"/>
  <c r="CS55" i="6"/>
  <c r="CR55" i="6"/>
  <c r="CQ55" i="6"/>
  <c r="CP55" i="6"/>
  <c r="CT53" i="6"/>
  <c r="CT56" i="6" s="1"/>
  <c r="CS53" i="6"/>
  <c r="CS56" i="6" s="1"/>
  <c r="CR53" i="6"/>
  <c r="CR56" i="6" s="1"/>
  <c r="CR54" i="6" s="1"/>
  <c r="CR57" i="6" s="1"/>
  <c r="CQ53" i="6"/>
  <c r="CQ56" i="6" s="1"/>
  <c r="CP53" i="6"/>
  <c r="CP56" i="6" s="1"/>
  <c r="CT52" i="6"/>
  <c r="CS52" i="6"/>
  <c r="CR52" i="6"/>
  <c r="CQ52" i="6"/>
  <c r="CP52" i="6"/>
  <c r="CT50" i="6"/>
  <c r="CT51" i="6" s="1"/>
  <c r="CS50" i="6"/>
  <c r="CS51" i="6" s="1"/>
  <c r="CR50" i="6"/>
  <c r="CR51" i="6" s="1"/>
  <c r="CQ50" i="6"/>
  <c r="CQ51" i="6" s="1"/>
  <c r="CQ32" i="6" s="1"/>
  <c r="CP50" i="6"/>
  <c r="CP51" i="6" s="1"/>
  <c r="CT43" i="6"/>
  <c r="CS43" i="6"/>
  <c r="CR43" i="6"/>
  <c r="CQ43" i="6"/>
  <c r="CP43" i="6"/>
  <c r="CT30" i="6"/>
  <c r="CS30" i="6"/>
  <c r="CR30" i="6"/>
  <c r="CQ30" i="6"/>
  <c r="CP30" i="6"/>
  <c r="CT24" i="6"/>
  <c r="CT36" i="6" s="1"/>
  <c r="CS24" i="6"/>
  <c r="CS36" i="6" s="1"/>
  <c r="CR24" i="6"/>
  <c r="CR36" i="6" s="1"/>
  <c r="CQ24" i="6"/>
  <c r="CQ36" i="6" s="1"/>
  <c r="CP24" i="6"/>
  <c r="CP36" i="6" s="1"/>
  <c r="CT14" i="6"/>
  <c r="CS14" i="6"/>
  <c r="CS20" i="6" s="1"/>
  <c r="CR14" i="6"/>
  <c r="CR18" i="6" s="1"/>
  <c r="CQ14" i="6"/>
  <c r="CP14" i="6"/>
  <c r="CP20" i="6" s="1"/>
  <c r="CP54" i="6" l="1"/>
  <c r="CP57" i="6" s="1"/>
  <c r="CT54" i="6"/>
  <c r="CT57" i="6" s="1"/>
  <c r="CQ54" i="6"/>
  <c r="CQ57" i="6" s="1"/>
  <c r="CQ13" i="6" s="1"/>
  <c r="CS34" i="6"/>
  <c r="CS31" i="6"/>
  <c r="CS27" i="6"/>
  <c r="CT20" i="6"/>
  <c r="CS8" i="6"/>
  <c r="CQ10" i="6"/>
  <c r="CQ27" i="6"/>
  <c r="CQ31" i="6"/>
  <c r="CQ8" i="6"/>
  <c r="CQ18" i="6"/>
  <c r="CQ17" i="6" s="1"/>
  <c r="CS18" i="6"/>
  <c r="CS17" i="6" s="1"/>
  <c r="CS10" i="6"/>
  <c r="CQ20" i="6"/>
  <c r="CQ29" i="6"/>
  <c r="CQ33" i="6"/>
  <c r="CP33" i="6"/>
  <c r="CP29" i="6"/>
  <c r="CP32" i="6"/>
  <c r="CP26" i="6"/>
  <c r="CP28" i="6"/>
  <c r="CP31" i="6"/>
  <c r="CP27" i="6"/>
  <c r="CP34" i="6"/>
  <c r="CR22" i="6"/>
  <c r="CT33" i="6"/>
  <c r="CT29" i="6"/>
  <c r="CT32" i="6"/>
  <c r="CT28" i="6"/>
  <c r="CT31" i="6"/>
  <c r="CT27" i="6"/>
  <c r="CT34" i="6"/>
  <c r="CT26" i="6"/>
  <c r="CQ15" i="6"/>
  <c r="CR31" i="6"/>
  <c r="CR27" i="6"/>
  <c r="CR34" i="6"/>
  <c r="CR35" i="6" s="1"/>
  <c r="CR26" i="6"/>
  <c r="CR28" i="6"/>
  <c r="CR33" i="6"/>
  <c r="CR29" i="6"/>
  <c r="CR32" i="6"/>
  <c r="CS54" i="6"/>
  <c r="CS57" i="6" s="1"/>
  <c r="CP8" i="6"/>
  <c r="CT8" i="6"/>
  <c r="CR10" i="6"/>
  <c r="CP13" i="6"/>
  <c r="CT13" i="6"/>
  <c r="CR15" i="6"/>
  <c r="CP18" i="6"/>
  <c r="CT18" i="6"/>
  <c r="CR20" i="6"/>
  <c r="CR19" i="6" s="1"/>
  <c r="CQ26" i="6"/>
  <c r="CS28" i="6"/>
  <c r="CS32" i="6"/>
  <c r="CQ34" i="6"/>
  <c r="CR17" i="6"/>
  <c r="CQ22" i="6"/>
  <c r="CS33" i="6"/>
  <c r="CS29" i="6"/>
  <c r="CR8" i="6"/>
  <c r="CP10" i="6"/>
  <c r="CT10" i="6"/>
  <c r="CR13" i="6"/>
  <c r="CP15" i="6"/>
  <c r="CT15" i="6"/>
  <c r="CS26" i="6"/>
  <c r="CS25" i="6" s="1"/>
  <c r="CQ28" i="6"/>
  <c r="CS9" i="6" l="1"/>
  <c r="CR9" i="6"/>
  <c r="CP9" i="6"/>
  <c r="CS35" i="6"/>
  <c r="CP35" i="6"/>
  <c r="CQ21" i="6"/>
  <c r="CR25" i="6"/>
  <c r="CS19" i="6"/>
  <c r="CS22" i="6"/>
  <c r="CS21" i="6" s="1"/>
  <c r="CQ35" i="6"/>
  <c r="CS11" i="6"/>
  <c r="CS6" i="6"/>
  <c r="CS7" i="6" s="1"/>
  <c r="CP25" i="6"/>
  <c r="CQ19" i="6"/>
  <c r="CQ11" i="6"/>
  <c r="CQ6" i="6"/>
  <c r="CQ7" i="6" s="1"/>
  <c r="CQ25" i="6"/>
  <c r="CT25" i="6"/>
  <c r="CQ9" i="6"/>
  <c r="CT6" i="6"/>
  <c r="CT7" i="6" s="1"/>
  <c r="CT11" i="6"/>
  <c r="CP6" i="6"/>
  <c r="CP7" i="6" s="1"/>
  <c r="CP11" i="6"/>
  <c r="CT19" i="6"/>
  <c r="CT17" i="6"/>
  <c r="CT22" i="6"/>
  <c r="CT21" i="6" s="1"/>
  <c r="CR11" i="6"/>
  <c r="CR6" i="6"/>
  <c r="CR7" i="6" s="1"/>
  <c r="CS15" i="6"/>
  <c r="CS13" i="6"/>
  <c r="CT35" i="6"/>
  <c r="CP19" i="6"/>
  <c r="CP17" i="6"/>
  <c r="CP22" i="6"/>
  <c r="CP21" i="6" s="1"/>
  <c r="CR21" i="6"/>
  <c r="CT9" i="6"/>
  <c r="CO55" i="6" l="1"/>
  <c r="CN55" i="6"/>
  <c r="CM55" i="6"/>
  <c r="CL55" i="6"/>
  <c r="CK55" i="6"/>
  <c r="CO53" i="6"/>
  <c r="CO56" i="6" s="1"/>
  <c r="CN53" i="6"/>
  <c r="CN56" i="6" s="1"/>
  <c r="CM53" i="6"/>
  <c r="CM56" i="6" s="1"/>
  <c r="CM54" i="6" s="1"/>
  <c r="CM57" i="6" s="1"/>
  <c r="CL53" i="6"/>
  <c r="CL56" i="6" s="1"/>
  <c r="CK53" i="6"/>
  <c r="CK56" i="6" s="1"/>
  <c r="CO52" i="6"/>
  <c r="CN52" i="6"/>
  <c r="CM52" i="6"/>
  <c r="CL52" i="6"/>
  <c r="CK52" i="6"/>
  <c r="CO50" i="6"/>
  <c r="CO51" i="6" s="1"/>
  <c r="CN50" i="6"/>
  <c r="CN51" i="6" s="1"/>
  <c r="CM50" i="6"/>
  <c r="CM51" i="6" s="1"/>
  <c r="CL50" i="6"/>
  <c r="CL51" i="6" s="1"/>
  <c r="CL32" i="6" s="1"/>
  <c r="CK50" i="6"/>
  <c r="CK51" i="6" s="1"/>
  <c r="CO43" i="6"/>
  <c r="CN43" i="6"/>
  <c r="CM43" i="6"/>
  <c r="CL43" i="6"/>
  <c r="CK43" i="6"/>
  <c r="CO30" i="6"/>
  <c r="CN30" i="6"/>
  <c r="CM30" i="6"/>
  <c r="CL30" i="6"/>
  <c r="CK30" i="6"/>
  <c r="CO24" i="6"/>
  <c r="CO36" i="6" s="1"/>
  <c r="CN24" i="6"/>
  <c r="CN36" i="6" s="1"/>
  <c r="CM24" i="6"/>
  <c r="CM36" i="6" s="1"/>
  <c r="CL24" i="6"/>
  <c r="CL36" i="6" s="1"/>
  <c r="CK24" i="6"/>
  <c r="CK36" i="6" s="1"/>
  <c r="CO14" i="6"/>
  <c r="CN14" i="6"/>
  <c r="CN18" i="6" s="1"/>
  <c r="CM14" i="6"/>
  <c r="CM18" i="6" s="1"/>
  <c r="CL14" i="6"/>
  <c r="CK14" i="6"/>
  <c r="CN22" i="6" l="1"/>
  <c r="CK54" i="6"/>
  <c r="CK57" i="6" s="1"/>
  <c r="CO54" i="6"/>
  <c r="CO57" i="6" s="1"/>
  <c r="CL54" i="6"/>
  <c r="CL57" i="6" s="1"/>
  <c r="CL13" i="6" s="1"/>
  <c r="CN34" i="6"/>
  <c r="CN31" i="6"/>
  <c r="CN27" i="6"/>
  <c r="CN8" i="6"/>
  <c r="CN17" i="6"/>
  <c r="CL8" i="6"/>
  <c r="CL18" i="6"/>
  <c r="CN10" i="6"/>
  <c r="CL20" i="6"/>
  <c r="CO20" i="6"/>
  <c r="CL10" i="6"/>
  <c r="CL27" i="6"/>
  <c r="CL31" i="6"/>
  <c r="CK20" i="6"/>
  <c r="CN20" i="6"/>
  <c r="CN19" i="6" s="1"/>
  <c r="CL29" i="6"/>
  <c r="CL33" i="6"/>
  <c r="CM22" i="6"/>
  <c r="CK33" i="6"/>
  <c r="CK29" i="6"/>
  <c r="CK32" i="6"/>
  <c r="CK28" i="6"/>
  <c r="CK31" i="6"/>
  <c r="CK27" i="6"/>
  <c r="CK34" i="6"/>
  <c r="CK26" i="6"/>
  <c r="CO33" i="6"/>
  <c r="CO29" i="6"/>
  <c r="CO34" i="6"/>
  <c r="CO32" i="6"/>
  <c r="CO28" i="6"/>
  <c r="CO26" i="6"/>
  <c r="CO31" i="6"/>
  <c r="CO27" i="6"/>
  <c r="CL15" i="6"/>
  <c r="CM31" i="6"/>
  <c r="CM27" i="6"/>
  <c r="CM28" i="6"/>
  <c r="CM34" i="6"/>
  <c r="CM26" i="6"/>
  <c r="CM32" i="6"/>
  <c r="CM33" i="6"/>
  <c r="CM29" i="6"/>
  <c r="CN54" i="6"/>
  <c r="CN57" i="6" s="1"/>
  <c r="CK8" i="6"/>
  <c r="CO8" i="6"/>
  <c r="CM10" i="6"/>
  <c r="CK13" i="6"/>
  <c r="CO13" i="6"/>
  <c r="CM15" i="6"/>
  <c r="CK18" i="6"/>
  <c r="CO18" i="6"/>
  <c r="CM20" i="6"/>
  <c r="CL26" i="6"/>
  <c r="CN28" i="6"/>
  <c r="CN32" i="6"/>
  <c r="CL34" i="6"/>
  <c r="CN29" i="6"/>
  <c r="CN33" i="6"/>
  <c r="CM17" i="6"/>
  <c r="CM8" i="6"/>
  <c r="CK10" i="6"/>
  <c r="CO10" i="6"/>
  <c r="CM13" i="6"/>
  <c r="CK15" i="6"/>
  <c r="CO15" i="6"/>
  <c r="CN26" i="6"/>
  <c r="CN25" i="6" s="1"/>
  <c r="CL28" i="6"/>
  <c r="L17" i="3"/>
  <c r="CL25" i="6" l="1"/>
  <c r="CN35" i="6"/>
  <c r="CL19" i="6"/>
  <c r="CM9" i="6"/>
  <c r="CL35" i="6"/>
  <c r="CL9" i="6"/>
  <c r="CN9" i="6"/>
  <c r="CN21" i="6"/>
  <c r="CL11" i="6"/>
  <c r="CL6" i="6"/>
  <c r="CL7" i="6" s="1"/>
  <c r="CL17" i="6"/>
  <c r="CM21" i="6"/>
  <c r="CO9" i="6"/>
  <c r="CL22" i="6"/>
  <c r="CL21" i="6" s="1"/>
  <c r="CM35" i="6"/>
  <c r="CK9" i="6"/>
  <c r="CO25" i="6"/>
  <c r="CN11" i="6"/>
  <c r="CN6" i="6"/>
  <c r="CN7" i="6" s="1"/>
  <c r="CO6" i="6"/>
  <c r="CO7" i="6" s="1"/>
  <c r="CO11" i="6"/>
  <c r="CO19" i="6"/>
  <c r="CO22" i="6"/>
  <c r="CO21" i="6" s="1"/>
  <c r="CO17" i="6"/>
  <c r="CN13" i="6"/>
  <c r="CN15" i="6"/>
  <c r="CK25" i="6"/>
  <c r="CM19" i="6"/>
  <c r="CK6" i="6"/>
  <c r="CK7" i="6" s="1"/>
  <c r="CK11" i="6"/>
  <c r="CK17" i="6"/>
  <c r="CK19" i="6"/>
  <c r="CK22" i="6"/>
  <c r="CK21" i="6" s="1"/>
  <c r="CM11" i="6"/>
  <c r="CM6" i="6"/>
  <c r="CM7" i="6" s="1"/>
  <c r="CM25" i="6"/>
  <c r="CO35" i="6"/>
  <c r="CK35" i="6"/>
  <c r="CJ55" i="6" l="1"/>
  <c r="CI55" i="6"/>
  <c r="CH55" i="6"/>
  <c r="CG55" i="6"/>
  <c r="CF55" i="6"/>
  <c r="CJ53" i="6"/>
  <c r="CJ56" i="6" s="1"/>
  <c r="CJ54" i="6" s="1"/>
  <c r="CJ57" i="6" s="1"/>
  <c r="CI53" i="6"/>
  <c r="CI56" i="6" s="1"/>
  <c r="CH53" i="6"/>
  <c r="CH56" i="6" s="1"/>
  <c r="CH54" i="6" s="1"/>
  <c r="CH57" i="6" s="1"/>
  <c r="CG53" i="6"/>
  <c r="CG56" i="6" s="1"/>
  <c r="CF53" i="6"/>
  <c r="CF56" i="6" s="1"/>
  <c r="CJ52" i="6"/>
  <c r="CI52" i="6"/>
  <c r="CH52" i="6"/>
  <c r="CG52" i="6"/>
  <c r="CF52" i="6"/>
  <c r="CJ50" i="6"/>
  <c r="CI50" i="6"/>
  <c r="CI51" i="6" s="1"/>
  <c r="CH50" i="6"/>
  <c r="CH51" i="6" s="1"/>
  <c r="CG50" i="6"/>
  <c r="CG51" i="6" s="1"/>
  <c r="CF50" i="6"/>
  <c r="CJ43" i="6"/>
  <c r="CI43" i="6"/>
  <c r="CH43" i="6"/>
  <c r="CG43" i="6"/>
  <c r="CF43" i="6"/>
  <c r="CJ30" i="6"/>
  <c r="CI30" i="6"/>
  <c r="CH30" i="6"/>
  <c r="CG30" i="6"/>
  <c r="CF30" i="6"/>
  <c r="CJ24" i="6"/>
  <c r="CJ36" i="6" s="1"/>
  <c r="CI24" i="6"/>
  <c r="CI36" i="6" s="1"/>
  <c r="CH24" i="6"/>
  <c r="CH36" i="6" s="1"/>
  <c r="CG24" i="6"/>
  <c r="CG36" i="6" s="1"/>
  <c r="CF24" i="6"/>
  <c r="CF36" i="6" s="1"/>
  <c r="CJ14" i="6"/>
  <c r="CJ10" i="6" s="1"/>
  <c r="CJ11" i="6" s="1"/>
  <c r="CI14" i="6"/>
  <c r="CH14" i="6"/>
  <c r="CH18" i="6" s="1"/>
  <c r="CG14" i="6"/>
  <c r="CG18" i="6" s="1"/>
  <c r="CF14" i="6"/>
  <c r="CI8" i="6"/>
  <c r="B32" i="3"/>
  <c r="B33" i="3"/>
  <c r="B34" i="3"/>
  <c r="B35" i="3"/>
  <c r="B36" i="3"/>
  <c r="B37" i="3"/>
  <c r="B38" i="3"/>
  <c r="B39" i="3"/>
  <c r="CG20" i="6" l="1"/>
  <c r="CJ13" i="6"/>
  <c r="CG8" i="6"/>
  <c r="CF20" i="6"/>
  <c r="CJ20" i="6"/>
  <c r="CI34" i="6"/>
  <c r="CI27" i="6"/>
  <c r="CI31" i="6"/>
  <c r="CF54" i="6"/>
  <c r="CF57" i="6" s="1"/>
  <c r="CF13" i="6" s="1"/>
  <c r="CF10" i="6"/>
  <c r="CF11" i="6" s="1"/>
  <c r="CG10" i="6"/>
  <c r="CG9" i="6" s="1"/>
  <c r="CI10" i="6"/>
  <c r="CI9" i="6" s="1"/>
  <c r="CJ6" i="6"/>
  <c r="CG54" i="6"/>
  <c r="CG57" i="6" s="1"/>
  <c r="CG15" i="6" s="1"/>
  <c r="CI18" i="6"/>
  <c r="CI22" i="6" s="1"/>
  <c r="CH22" i="6"/>
  <c r="CH31" i="6"/>
  <c r="CH27" i="6"/>
  <c r="CH28" i="6"/>
  <c r="CH34" i="6"/>
  <c r="CH26" i="6"/>
  <c r="CH32" i="6"/>
  <c r="CH33" i="6"/>
  <c r="CH29" i="6"/>
  <c r="CI54" i="6"/>
  <c r="CI57" i="6" s="1"/>
  <c r="CI13" i="6" s="1"/>
  <c r="CG19" i="6"/>
  <c r="CG22" i="6"/>
  <c r="CG32" i="6"/>
  <c r="CG28" i="6"/>
  <c r="CG33" i="6"/>
  <c r="CG31" i="6"/>
  <c r="CG27" i="6"/>
  <c r="CG29" i="6"/>
  <c r="CG34" i="6"/>
  <c r="CG26" i="6"/>
  <c r="CF8" i="6"/>
  <c r="CJ8" i="6"/>
  <c r="CJ9" i="6" s="1"/>
  <c r="CH10" i="6"/>
  <c r="CH15" i="6"/>
  <c r="CG17" i="6"/>
  <c r="CF18" i="6"/>
  <c r="CJ18" i="6"/>
  <c r="CH20" i="6"/>
  <c r="CI28" i="6"/>
  <c r="CI32" i="6"/>
  <c r="CF51" i="6"/>
  <c r="CJ51" i="6"/>
  <c r="CH17" i="6"/>
  <c r="CI20" i="6"/>
  <c r="CI29" i="6"/>
  <c r="CI33" i="6"/>
  <c r="CI35" i="6" s="1"/>
  <c r="CH8" i="6"/>
  <c r="CH13" i="6"/>
  <c r="CF15" i="6"/>
  <c r="CJ15" i="6"/>
  <c r="CI26" i="6"/>
  <c r="CI25" i="6" l="1"/>
  <c r="CG25" i="6"/>
  <c r="CI15" i="6"/>
  <c r="CG13" i="6"/>
  <c r="CH25" i="6"/>
  <c r="CG21" i="6"/>
  <c r="CF6" i="6"/>
  <c r="CF7" i="6" s="1"/>
  <c r="CG35" i="6"/>
  <c r="CH35" i="6"/>
  <c r="CI11" i="6"/>
  <c r="CI6" i="6"/>
  <c r="CI7" i="6" s="1"/>
  <c r="CF9" i="6"/>
  <c r="CH21" i="6"/>
  <c r="CI21" i="6"/>
  <c r="CI17" i="6"/>
  <c r="CH9" i="6"/>
  <c r="CG11" i="6"/>
  <c r="CG6" i="6"/>
  <c r="CG7" i="6" s="1"/>
  <c r="CF19" i="6"/>
  <c r="CF22" i="6"/>
  <c r="CF21" i="6" s="1"/>
  <c r="CF17" i="6"/>
  <c r="CJ33" i="6"/>
  <c r="CJ29" i="6"/>
  <c r="CJ26" i="6"/>
  <c r="CJ32" i="6"/>
  <c r="CJ28" i="6"/>
  <c r="CJ34" i="6"/>
  <c r="CJ31" i="6"/>
  <c r="CJ27" i="6"/>
  <c r="CJ7" i="6"/>
  <c r="CH19" i="6"/>
  <c r="CJ19" i="6"/>
  <c r="CJ17" i="6"/>
  <c r="CJ22" i="6"/>
  <c r="CJ21" i="6" s="1"/>
  <c r="CH11" i="6"/>
  <c r="CH6" i="6"/>
  <c r="CH7" i="6" s="1"/>
  <c r="CF33" i="6"/>
  <c r="CF29" i="6"/>
  <c r="CF32" i="6"/>
  <c r="CF28" i="6"/>
  <c r="CF31" i="6"/>
  <c r="CF27" i="6"/>
  <c r="CF34" i="6"/>
  <c r="CF26" i="6"/>
  <c r="CI19" i="6"/>
  <c r="D37" i="3"/>
  <c r="CE55" i="6"/>
  <c r="CD55" i="6"/>
  <c r="CC55" i="6"/>
  <c r="CB55" i="6"/>
  <c r="CE53" i="6"/>
  <c r="CE56" i="6" s="1"/>
  <c r="CE54" i="6" s="1"/>
  <c r="CE57" i="6" s="1"/>
  <c r="CD53" i="6"/>
  <c r="CD56" i="6" s="1"/>
  <c r="CD54" i="6" s="1"/>
  <c r="CD57" i="6" s="1"/>
  <c r="CC53" i="6"/>
  <c r="CC56" i="6" s="1"/>
  <c r="CC54" i="6" s="1"/>
  <c r="CC57" i="6" s="1"/>
  <c r="CB53" i="6"/>
  <c r="CB56" i="6" s="1"/>
  <c r="CE52" i="6"/>
  <c r="CD52" i="6"/>
  <c r="CC52" i="6"/>
  <c r="CB52" i="6"/>
  <c r="CE50" i="6"/>
  <c r="CE51" i="6" s="1"/>
  <c r="CD50" i="6"/>
  <c r="CD51" i="6" s="1"/>
  <c r="CC50" i="6"/>
  <c r="CC51" i="6" s="1"/>
  <c r="CB50" i="6"/>
  <c r="CB51" i="6" s="1"/>
  <c r="CE43" i="6"/>
  <c r="CD43" i="6"/>
  <c r="CC43" i="6"/>
  <c r="CB43" i="6"/>
  <c r="CE30" i="6"/>
  <c r="CD30" i="6"/>
  <c r="CC30" i="6"/>
  <c r="CB30" i="6"/>
  <c r="CE24" i="6"/>
  <c r="CE36" i="6" s="1"/>
  <c r="CD24" i="6"/>
  <c r="CD36" i="6" s="1"/>
  <c r="CC24" i="6"/>
  <c r="CC36" i="6" s="1"/>
  <c r="CB24" i="6"/>
  <c r="CB36" i="6" s="1"/>
  <c r="CE14" i="6"/>
  <c r="CE20" i="6" s="1"/>
  <c r="CD14" i="6"/>
  <c r="CD20" i="6" s="1"/>
  <c r="CC14" i="6"/>
  <c r="CC20" i="6" s="1"/>
  <c r="CB14" i="6"/>
  <c r="CB18" i="6" s="1"/>
  <c r="CB10" i="6" l="1"/>
  <c r="CB11" i="6" s="1"/>
  <c r="CB8" i="6"/>
  <c r="CE8" i="6"/>
  <c r="CD13" i="6"/>
  <c r="CE13" i="6"/>
  <c r="CC8" i="6"/>
  <c r="CD8" i="6"/>
  <c r="CD10" i="6"/>
  <c r="CB6" i="6"/>
  <c r="CE10" i="6"/>
  <c r="CC13" i="6"/>
  <c r="CB54" i="6"/>
  <c r="CB57" i="6" s="1"/>
  <c r="CB13" i="6" s="1"/>
  <c r="CC10" i="6"/>
  <c r="CF25" i="6"/>
  <c r="CJ25" i="6"/>
  <c r="CF35" i="6"/>
  <c r="CJ35" i="6"/>
  <c r="CC34" i="6"/>
  <c r="CC33" i="6"/>
  <c r="CC32" i="6"/>
  <c r="CC31" i="6"/>
  <c r="CC29" i="6"/>
  <c r="CC28" i="6"/>
  <c r="CC27" i="6"/>
  <c r="CC26" i="6"/>
  <c r="CD34" i="6"/>
  <c r="CD33" i="6"/>
  <c r="CD32" i="6"/>
  <c r="CD31" i="6"/>
  <c r="CD29" i="6"/>
  <c r="CD28" i="6"/>
  <c r="CD27" i="6"/>
  <c r="CD26" i="6"/>
  <c r="CE34" i="6"/>
  <c r="CE33" i="6"/>
  <c r="CE32" i="6"/>
  <c r="CE31" i="6"/>
  <c r="CE29" i="6"/>
  <c r="CE28" i="6"/>
  <c r="CE27" i="6"/>
  <c r="CE26" i="6"/>
  <c r="CE25" i="6" s="1"/>
  <c r="CB22" i="6"/>
  <c r="CB32" i="6"/>
  <c r="CB29" i="6"/>
  <c r="CB34" i="6"/>
  <c r="CB31" i="6"/>
  <c r="CB28" i="6"/>
  <c r="CB26" i="6"/>
  <c r="CB33" i="6"/>
  <c r="CB27" i="6"/>
  <c r="CB17" i="6"/>
  <c r="CC15" i="6"/>
  <c r="CC18" i="6"/>
  <c r="CB20" i="6"/>
  <c r="CD15" i="6"/>
  <c r="CD18" i="6"/>
  <c r="CD17" i="6" s="1"/>
  <c r="CE15" i="6"/>
  <c r="CE18" i="6"/>
  <c r="CB15" i="6" l="1"/>
  <c r="CB9" i="6"/>
  <c r="CB7" i="6"/>
  <c r="CE9" i="6"/>
  <c r="CE35" i="6"/>
  <c r="CB21" i="6"/>
  <c r="CE11" i="6"/>
  <c r="CE6" i="6"/>
  <c r="CE7" i="6" s="1"/>
  <c r="CD11" i="6"/>
  <c r="CD6" i="6"/>
  <c r="CD7" i="6" s="1"/>
  <c r="CD9" i="6"/>
  <c r="CB25" i="6"/>
  <c r="CC11" i="6"/>
  <c r="CC6" i="6"/>
  <c r="CC7" i="6" s="1"/>
  <c r="CC9" i="6"/>
  <c r="CB35" i="6"/>
  <c r="CE22" i="6"/>
  <c r="CE21" i="6" s="1"/>
  <c r="CE19" i="6"/>
  <c r="CD35" i="6"/>
  <c r="CC35" i="6"/>
  <c r="CD22" i="6"/>
  <c r="CD21" i="6" s="1"/>
  <c r="CD19" i="6"/>
  <c r="CC22" i="6"/>
  <c r="CC21" i="6" s="1"/>
  <c r="CC19" i="6"/>
  <c r="CE17" i="6"/>
  <c r="CC17" i="6"/>
  <c r="CB19" i="6"/>
  <c r="CD25" i="6"/>
  <c r="CC25" i="6"/>
  <c r="CA55" i="6"/>
  <c r="BZ55" i="6"/>
  <c r="BY55" i="6"/>
  <c r="BX55" i="6"/>
  <c r="BW55" i="6"/>
  <c r="CA53" i="6"/>
  <c r="CA56" i="6" s="1"/>
  <c r="BZ53" i="6"/>
  <c r="BZ56" i="6" s="1"/>
  <c r="BY53" i="6"/>
  <c r="BY56" i="6" s="1"/>
  <c r="BX53" i="6"/>
  <c r="BX56" i="6" s="1"/>
  <c r="BW53" i="6"/>
  <c r="BW56" i="6" s="1"/>
  <c r="CA52" i="6"/>
  <c r="BZ52" i="6"/>
  <c r="BY52" i="6"/>
  <c r="BX52" i="6"/>
  <c r="BW52" i="6"/>
  <c r="CA50" i="6"/>
  <c r="BZ50" i="6"/>
  <c r="BZ51" i="6" s="1"/>
  <c r="BY50" i="6"/>
  <c r="BY51" i="6" s="1"/>
  <c r="BX50" i="6"/>
  <c r="BX51" i="6" s="1"/>
  <c r="BW50" i="6"/>
  <c r="CA43" i="6"/>
  <c r="BZ43" i="6"/>
  <c r="BY43" i="6"/>
  <c r="BX43" i="6"/>
  <c r="BW43" i="6"/>
  <c r="CA30" i="6"/>
  <c r="BZ30" i="6"/>
  <c r="BY30" i="6"/>
  <c r="BX30" i="6"/>
  <c r="BW30" i="6"/>
  <c r="CA24" i="6"/>
  <c r="CA36" i="6" s="1"/>
  <c r="BZ24" i="6"/>
  <c r="BZ36" i="6" s="1"/>
  <c r="BY24" i="6"/>
  <c r="BY36" i="6" s="1"/>
  <c r="BX24" i="6"/>
  <c r="BX36" i="6" s="1"/>
  <c r="BW24" i="6"/>
  <c r="BW36" i="6" s="1"/>
  <c r="CA14" i="6"/>
  <c r="CA18" i="6" s="1"/>
  <c r="BZ14" i="6"/>
  <c r="BZ18" i="6" s="1"/>
  <c r="BY14" i="6"/>
  <c r="BY18" i="6" s="1"/>
  <c r="BX14" i="6"/>
  <c r="BX18" i="6" s="1"/>
  <c r="BW14" i="6"/>
  <c r="CA17" i="6" l="1"/>
  <c r="CA10" i="6"/>
  <c r="CA11" i="6" s="1"/>
  <c r="BW18" i="6"/>
  <c r="BW17" i="6" s="1"/>
  <c r="CA54" i="6"/>
  <c r="CA57" i="6" s="1"/>
  <c r="CA13" i="6" s="1"/>
  <c r="BY28" i="6"/>
  <c r="BY26" i="6"/>
  <c r="BY31" i="6"/>
  <c r="BY27" i="6"/>
  <c r="BY33" i="6"/>
  <c r="BY29" i="6"/>
  <c r="BY32" i="6"/>
  <c r="BY34" i="6"/>
  <c r="BZ34" i="6"/>
  <c r="BZ31" i="6"/>
  <c r="BZ27" i="6"/>
  <c r="BY54" i="6"/>
  <c r="BY57" i="6" s="1"/>
  <c r="BY13" i="6" s="1"/>
  <c r="BW54" i="6"/>
  <c r="BW57" i="6" s="1"/>
  <c r="BW13" i="6" s="1"/>
  <c r="BZ54" i="6"/>
  <c r="BZ57" i="6" s="1"/>
  <c r="BZ13" i="6" s="1"/>
  <c r="BW20" i="6"/>
  <c r="BX54" i="6"/>
  <c r="BX57" i="6" s="1"/>
  <c r="BX15" i="6" s="1"/>
  <c r="BZ8" i="6"/>
  <c r="BW10" i="6"/>
  <c r="BW11" i="6" s="1"/>
  <c r="BZ17" i="6"/>
  <c r="BX20" i="6"/>
  <c r="BX19" i="6" s="1"/>
  <c r="BX10" i="6"/>
  <c r="CA20" i="6"/>
  <c r="CA19" i="6" s="1"/>
  <c r="BX17" i="6"/>
  <c r="BX22" i="6"/>
  <c r="BY22" i="6"/>
  <c r="BX32" i="6"/>
  <c r="BX28" i="6"/>
  <c r="BX29" i="6"/>
  <c r="BX31" i="6"/>
  <c r="BX27" i="6"/>
  <c r="BX34" i="6"/>
  <c r="BX26" i="6"/>
  <c r="BX33" i="6"/>
  <c r="BZ22" i="6"/>
  <c r="BW8" i="6"/>
  <c r="BY10" i="6"/>
  <c r="CA22" i="6"/>
  <c r="BZ28" i="6"/>
  <c r="BZ32" i="6"/>
  <c r="BW51" i="6"/>
  <c r="BX8" i="6"/>
  <c r="BZ10" i="6"/>
  <c r="BY17" i="6"/>
  <c r="BZ20" i="6"/>
  <c r="BZ19" i="6" s="1"/>
  <c r="BZ29" i="6"/>
  <c r="BZ33" i="6"/>
  <c r="CA8" i="6"/>
  <c r="BY20" i="6"/>
  <c r="CA51" i="6"/>
  <c r="BY8" i="6"/>
  <c r="BZ26" i="6"/>
  <c r="BZ35" i="6" l="1"/>
  <c r="BZ15" i="6"/>
  <c r="BW9" i="6"/>
  <c r="CA21" i="6"/>
  <c r="BY9" i="6"/>
  <c r="CA15" i="6"/>
  <c r="BY15" i="6"/>
  <c r="BY21" i="6"/>
  <c r="BW19" i="6"/>
  <c r="CA6" i="6"/>
  <c r="BZ25" i="6"/>
  <c r="BX9" i="6"/>
  <c r="BX13" i="6"/>
  <c r="CA9" i="6"/>
  <c r="BW22" i="6"/>
  <c r="BW21" i="6" s="1"/>
  <c r="BY19" i="6"/>
  <c r="BW6" i="6"/>
  <c r="BW7" i="6" s="1"/>
  <c r="BW15" i="6"/>
  <c r="BZ21" i="6"/>
  <c r="BY25" i="6"/>
  <c r="BX21" i="6"/>
  <c r="BY35" i="6"/>
  <c r="BX11" i="6"/>
  <c r="BX6" i="6"/>
  <c r="BX7" i="6" s="1"/>
  <c r="CA33" i="6"/>
  <c r="CA29" i="6"/>
  <c r="CA34" i="6"/>
  <c r="CA32" i="6"/>
  <c r="CA28" i="6"/>
  <c r="CA31" i="6"/>
  <c r="CA27" i="6"/>
  <c r="CA26" i="6"/>
  <c r="BY11" i="6"/>
  <c r="BY6" i="6"/>
  <c r="BY7" i="6" s="1"/>
  <c r="BX25" i="6"/>
  <c r="BZ11" i="6"/>
  <c r="BZ6" i="6"/>
  <c r="BZ7" i="6" s="1"/>
  <c r="BZ9" i="6"/>
  <c r="BW33" i="6"/>
  <c r="BW29" i="6"/>
  <c r="BW31" i="6"/>
  <c r="BW27" i="6"/>
  <c r="BW34" i="6"/>
  <c r="BW35" i="6" s="1"/>
  <c r="BW26" i="6"/>
  <c r="BW32" i="6"/>
  <c r="BW28" i="6"/>
  <c r="BX35" i="6"/>
  <c r="CA7" i="6"/>
  <c r="CA35" i="6" l="1"/>
  <c r="CA25" i="6"/>
  <c r="BW25" i="6"/>
  <c r="D34" i="3"/>
  <c r="BS14" i="6" l="1"/>
  <c r="BT14" i="6"/>
  <c r="BT18" i="6" s="1"/>
  <c r="BT17" i="6" s="1"/>
  <c r="BU14" i="6"/>
  <c r="BU18" i="6" s="1"/>
  <c r="BU17" i="6" s="1"/>
  <c r="BV14" i="6"/>
  <c r="BV18" i="6" s="1"/>
  <c r="BS18" i="6"/>
  <c r="BS17" i="6" s="1"/>
  <c r="BS24" i="6"/>
  <c r="BS36" i="6" s="1"/>
  <c r="BT24" i="6"/>
  <c r="BT36" i="6" s="1"/>
  <c r="BU24" i="6"/>
  <c r="BU36" i="6" s="1"/>
  <c r="BV24" i="6"/>
  <c r="BV36" i="6" s="1"/>
  <c r="BS30" i="6"/>
  <c r="BT30" i="6"/>
  <c r="BU30" i="6"/>
  <c r="BV30" i="6"/>
  <c r="BS43" i="6"/>
  <c r="BT43" i="6"/>
  <c r="BV43" i="6"/>
  <c r="BS50" i="6"/>
  <c r="BS20" i="6" s="1"/>
  <c r="BT50" i="6"/>
  <c r="BT20" i="6" s="1"/>
  <c r="BU50" i="6"/>
  <c r="BU51" i="6" s="1"/>
  <c r="BU26" i="6" s="1"/>
  <c r="BV50" i="6"/>
  <c r="BV51" i="6" s="1"/>
  <c r="BV28" i="6" s="1"/>
  <c r="BS52" i="6"/>
  <c r="BT52" i="6"/>
  <c r="BU52" i="6"/>
  <c r="BV52" i="6"/>
  <c r="BS53" i="6"/>
  <c r="BT53" i="6"/>
  <c r="BT56" i="6" s="1"/>
  <c r="BU53" i="6"/>
  <c r="BU56" i="6" s="1"/>
  <c r="BV53" i="6"/>
  <c r="BV56" i="6" s="1"/>
  <c r="BS55" i="6"/>
  <c r="BT55" i="6"/>
  <c r="BU55" i="6"/>
  <c r="BV55" i="6"/>
  <c r="BS56" i="6"/>
  <c r="BT51" i="6" l="1"/>
  <c r="BT26" i="6" s="1"/>
  <c r="BU20" i="6"/>
  <c r="BU19" i="6" s="1"/>
  <c r="BV8" i="6"/>
  <c r="BV32" i="6"/>
  <c r="BV26" i="6"/>
  <c r="BV54" i="6"/>
  <c r="BV57" i="6" s="1"/>
  <c r="BV15" i="6" s="1"/>
  <c r="BU8" i="6"/>
  <c r="BV31" i="6"/>
  <c r="BU54" i="6"/>
  <c r="BU57" i="6" s="1"/>
  <c r="BU15" i="6" s="1"/>
  <c r="BT54" i="6"/>
  <c r="BT57" i="6" s="1"/>
  <c r="BT15" i="6" s="1"/>
  <c r="BV34" i="6"/>
  <c r="BV29" i="6"/>
  <c r="BV22" i="6"/>
  <c r="BT8" i="6"/>
  <c r="BV27" i="6"/>
  <c r="BS54" i="6"/>
  <c r="BS57" i="6" s="1"/>
  <c r="BS15" i="6" s="1"/>
  <c r="BV33" i="6"/>
  <c r="BV20" i="6"/>
  <c r="BS8" i="6"/>
  <c r="BT19" i="6"/>
  <c r="BS19" i="6"/>
  <c r="BS51" i="6"/>
  <c r="BU34" i="6"/>
  <c r="BU33" i="6"/>
  <c r="BU32" i="6"/>
  <c r="BU31" i="6"/>
  <c r="BU29" i="6"/>
  <c r="BU28" i="6"/>
  <c r="BU27" i="6"/>
  <c r="BU25" i="6" s="1"/>
  <c r="BU22" i="6"/>
  <c r="BU10" i="6"/>
  <c r="BT33" i="6"/>
  <c r="BT22" i="6"/>
  <c r="BT21" i="6" s="1"/>
  <c r="BT10" i="6"/>
  <c r="BV17" i="6"/>
  <c r="BV10" i="6"/>
  <c r="BS22" i="6"/>
  <c r="BS21" i="6" s="1"/>
  <c r="BS10" i="6"/>
  <c r="BS9" i="6" s="1"/>
  <c r="BT34" i="6" l="1"/>
  <c r="BT35" i="6" s="1"/>
  <c r="BT28" i="6"/>
  <c r="BT13" i="6"/>
  <c r="BT27" i="6"/>
  <c r="BT25" i="6" s="1"/>
  <c r="BU21" i="6"/>
  <c r="BV13" i="6"/>
  <c r="BT31" i="6"/>
  <c r="BT29" i="6"/>
  <c r="BT32" i="6"/>
  <c r="BU9" i="6"/>
  <c r="BV25" i="6"/>
  <c r="BU13" i="6"/>
  <c r="BV35" i="6"/>
  <c r="BT9" i="6"/>
  <c r="BS13" i="6"/>
  <c r="BV21" i="6"/>
  <c r="BV19" i="6"/>
  <c r="BV11" i="6"/>
  <c r="BV6" i="6"/>
  <c r="BV7" i="6" s="1"/>
  <c r="BS6" i="6"/>
  <c r="BS7" i="6" s="1"/>
  <c r="BS11" i="6"/>
  <c r="BU6" i="6"/>
  <c r="BU7" i="6" s="1"/>
  <c r="BU11" i="6"/>
  <c r="BT6" i="6"/>
  <c r="BT7" i="6" s="1"/>
  <c r="BT11" i="6"/>
  <c r="BU35" i="6"/>
  <c r="BS26" i="6"/>
  <c r="BS27" i="6"/>
  <c r="BS28" i="6"/>
  <c r="BS29" i="6"/>
  <c r="BS31" i="6"/>
  <c r="BS32" i="6"/>
  <c r="BS33" i="6"/>
  <c r="BS34" i="6"/>
  <c r="BV9" i="6"/>
  <c r="BS25" i="6" l="1"/>
  <c r="BS35" i="6"/>
  <c r="R51" i="8"/>
  <c r="P51" i="8"/>
  <c r="N51" i="8"/>
  <c r="L51" i="8"/>
  <c r="J51" i="8"/>
  <c r="H51" i="8"/>
  <c r="F51" i="8"/>
  <c r="D51" i="8"/>
  <c r="B51" i="8"/>
  <c r="R50" i="8"/>
  <c r="P50" i="8"/>
  <c r="N50" i="8"/>
  <c r="L50" i="8"/>
  <c r="J50" i="8"/>
  <c r="H50" i="8"/>
  <c r="F50" i="8"/>
  <c r="D50" i="8"/>
  <c r="B50" i="8"/>
  <c r="R49" i="8"/>
  <c r="P49" i="8"/>
  <c r="N49" i="8"/>
  <c r="L49" i="8"/>
  <c r="J49" i="8"/>
  <c r="H49" i="8"/>
  <c r="F49" i="8"/>
  <c r="D49" i="8"/>
  <c r="B49" i="8"/>
  <c r="R48" i="8"/>
  <c r="P48" i="8"/>
  <c r="N48" i="8"/>
  <c r="L48" i="8"/>
  <c r="J48" i="8"/>
  <c r="H48" i="8"/>
  <c r="F48" i="8"/>
  <c r="D48" i="8"/>
  <c r="B48" i="8"/>
  <c r="R47" i="8"/>
  <c r="P47" i="8"/>
  <c r="N47" i="8"/>
  <c r="L47" i="8"/>
  <c r="J47" i="8"/>
  <c r="H47" i="8"/>
  <c r="F47" i="8"/>
  <c r="D47" i="8"/>
  <c r="B47" i="8"/>
  <c r="R46" i="8"/>
  <c r="P46" i="8"/>
  <c r="N46" i="8"/>
  <c r="L46" i="8"/>
  <c r="J46" i="8"/>
  <c r="H46" i="8"/>
  <c r="F46" i="8"/>
  <c r="D46" i="8"/>
  <c r="B46" i="8"/>
  <c r="R45" i="8"/>
  <c r="P45" i="8"/>
  <c r="N45" i="8"/>
  <c r="L45" i="8"/>
  <c r="J45" i="8"/>
  <c r="H45" i="8"/>
  <c r="F45" i="8"/>
  <c r="D45" i="8"/>
  <c r="B45" i="8"/>
  <c r="R44" i="8"/>
  <c r="P44" i="8"/>
  <c r="N44" i="8"/>
  <c r="L44" i="8"/>
  <c r="J44" i="8"/>
  <c r="H44" i="8"/>
  <c r="F44" i="8"/>
  <c r="D44" i="8"/>
  <c r="B44" i="8"/>
  <c r="R43" i="8"/>
  <c r="P43" i="8"/>
  <c r="N43" i="8"/>
  <c r="L43" i="8"/>
  <c r="J43" i="8"/>
  <c r="H43" i="8"/>
  <c r="F43" i="8"/>
  <c r="D43" i="8"/>
  <c r="B43" i="8"/>
  <c r="R42" i="8"/>
  <c r="P42" i="8"/>
  <c r="N42" i="8"/>
  <c r="L42" i="8"/>
  <c r="J42" i="8"/>
  <c r="H42" i="8"/>
  <c r="F42" i="8"/>
  <c r="D42" i="8"/>
  <c r="B42" i="8"/>
  <c r="R41" i="8"/>
  <c r="P41" i="8"/>
  <c r="N41" i="8"/>
  <c r="L41" i="8"/>
  <c r="J41" i="8"/>
  <c r="H41" i="8"/>
  <c r="F41" i="8"/>
  <c r="D41" i="8"/>
  <c r="B41" i="8"/>
  <c r="R40" i="8"/>
  <c r="P40" i="8"/>
  <c r="N40" i="8"/>
  <c r="L40" i="8"/>
  <c r="J40" i="8"/>
  <c r="H40" i="8"/>
  <c r="F40" i="8"/>
  <c r="D40" i="8"/>
  <c r="B40" i="8"/>
  <c r="R39" i="8"/>
  <c r="P39" i="8"/>
  <c r="N39" i="8"/>
  <c r="L39" i="8"/>
  <c r="J39" i="8"/>
  <c r="H39" i="8"/>
  <c r="F39" i="8"/>
  <c r="D39" i="8"/>
  <c r="B39" i="8"/>
  <c r="R38" i="8"/>
  <c r="P38" i="8"/>
  <c r="N38" i="8"/>
  <c r="L38" i="8"/>
  <c r="J38" i="8"/>
  <c r="H38" i="8"/>
  <c r="F38" i="8"/>
  <c r="D38" i="8"/>
  <c r="B38" i="8"/>
  <c r="R37" i="8"/>
  <c r="P37" i="8"/>
  <c r="N37" i="8"/>
  <c r="L37" i="8"/>
  <c r="J37" i="8"/>
  <c r="H37" i="8"/>
  <c r="F37" i="8"/>
  <c r="D37" i="8"/>
  <c r="B37" i="8"/>
  <c r="R36" i="8"/>
  <c r="P36" i="8"/>
  <c r="N36" i="8"/>
  <c r="L36" i="8"/>
  <c r="J36" i="8"/>
  <c r="H36" i="8"/>
  <c r="F36" i="8"/>
  <c r="D36" i="8"/>
  <c r="B36" i="8"/>
  <c r="R35" i="8"/>
  <c r="P35" i="8"/>
  <c r="N35" i="8"/>
  <c r="L35" i="8"/>
  <c r="J35" i="8"/>
  <c r="H35" i="8"/>
  <c r="F35" i="8"/>
  <c r="D35" i="8"/>
  <c r="B35" i="8"/>
  <c r="R34" i="8"/>
  <c r="P34" i="8"/>
  <c r="N34" i="8"/>
  <c r="L34" i="8"/>
  <c r="J34" i="8"/>
  <c r="H34" i="8"/>
  <c r="F34" i="8"/>
  <c r="D34" i="8"/>
  <c r="R33" i="8"/>
  <c r="P33" i="8"/>
  <c r="N33" i="8"/>
  <c r="L33" i="8"/>
  <c r="J33" i="8"/>
  <c r="H33" i="8"/>
  <c r="F33" i="8"/>
  <c r="D33" i="8"/>
  <c r="B33" i="8"/>
  <c r="R32" i="8"/>
  <c r="P32" i="8"/>
  <c r="N32" i="8"/>
  <c r="L32" i="8"/>
  <c r="J32" i="8"/>
  <c r="H32" i="8"/>
  <c r="F32" i="8"/>
  <c r="D32" i="8"/>
  <c r="B32" i="8"/>
  <c r="R31" i="8"/>
  <c r="P31" i="8"/>
  <c r="N31" i="8"/>
  <c r="L31" i="8"/>
  <c r="H31" i="8"/>
  <c r="F31" i="8"/>
  <c r="D31" i="8"/>
  <c r="B31" i="8"/>
  <c r="R30" i="8"/>
  <c r="P30" i="8"/>
  <c r="N30" i="8"/>
  <c r="L30" i="8"/>
  <c r="J30" i="8"/>
  <c r="H30" i="8"/>
  <c r="F30" i="8"/>
  <c r="D30" i="8"/>
  <c r="B30" i="8"/>
  <c r="R29" i="8"/>
  <c r="P29" i="8"/>
  <c r="N29" i="8"/>
  <c r="L29" i="8"/>
  <c r="J29" i="8"/>
  <c r="H29" i="8"/>
  <c r="F29" i="8"/>
  <c r="D29" i="8"/>
  <c r="B29" i="8"/>
  <c r="R28" i="8"/>
  <c r="P28" i="8"/>
  <c r="N28" i="8"/>
  <c r="L28" i="8"/>
  <c r="J28" i="8"/>
  <c r="H28" i="8"/>
  <c r="F28" i="8"/>
  <c r="D28" i="8"/>
  <c r="B28" i="8"/>
  <c r="R27" i="8"/>
  <c r="P27" i="8"/>
  <c r="N27" i="8"/>
  <c r="L27" i="8"/>
  <c r="J27" i="8"/>
  <c r="H27" i="8"/>
  <c r="F27" i="8"/>
  <c r="D27" i="8"/>
  <c r="B27" i="8"/>
  <c r="R26" i="8"/>
  <c r="P26" i="8"/>
  <c r="N26" i="8"/>
  <c r="L26" i="8"/>
  <c r="J26" i="8"/>
  <c r="H26" i="8"/>
  <c r="F26" i="8"/>
  <c r="D26" i="8"/>
  <c r="B26" i="8"/>
  <c r="R22" i="8"/>
  <c r="P22" i="8"/>
  <c r="N22" i="8"/>
  <c r="L22" i="8"/>
  <c r="H22" i="8"/>
  <c r="F22" i="8"/>
  <c r="D22" i="8"/>
  <c r="B22" i="8"/>
  <c r="R21" i="8"/>
  <c r="P21" i="8"/>
  <c r="N21" i="8"/>
  <c r="L21" i="8"/>
  <c r="H21" i="8"/>
  <c r="F21" i="8"/>
  <c r="D21" i="8"/>
  <c r="B21" i="8"/>
  <c r="R20" i="8"/>
  <c r="P20" i="8"/>
  <c r="N20" i="8"/>
  <c r="L20" i="8"/>
  <c r="H20" i="8"/>
  <c r="F20" i="8"/>
  <c r="D20" i="8"/>
  <c r="B20" i="8"/>
  <c r="R19" i="8"/>
  <c r="P19" i="8"/>
  <c r="N19" i="8"/>
  <c r="L19" i="8"/>
  <c r="J19" i="8"/>
  <c r="H19" i="8"/>
  <c r="F19" i="8"/>
  <c r="D19" i="8"/>
  <c r="B19" i="8"/>
  <c r="R18" i="8"/>
  <c r="P18" i="8"/>
  <c r="N18" i="8"/>
  <c r="L18" i="8"/>
  <c r="J18" i="8"/>
  <c r="H18" i="8"/>
  <c r="F18" i="8"/>
  <c r="D18" i="8"/>
  <c r="B18" i="8"/>
  <c r="R17" i="8"/>
  <c r="P17" i="8"/>
  <c r="N17" i="8"/>
  <c r="L17" i="8"/>
  <c r="J17" i="8"/>
  <c r="H17" i="8"/>
  <c r="F17" i="8"/>
  <c r="D17" i="8"/>
  <c r="B17" i="8"/>
  <c r="R16" i="8"/>
  <c r="P16" i="8"/>
  <c r="N16" i="8"/>
  <c r="L16" i="8"/>
  <c r="J16" i="8"/>
  <c r="H16" i="8"/>
  <c r="F16" i="8"/>
  <c r="D16" i="8"/>
  <c r="B16" i="8"/>
  <c r="BR55" i="6" l="1"/>
  <c r="BR53" i="6"/>
  <c r="BR56" i="6" s="1"/>
  <c r="BR52" i="6"/>
  <c r="BR50" i="6"/>
  <c r="BR51" i="6" s="1"/>
  <c r="BR43" i="6"/>
  <c r="BR30" i="6"/>
  <c r="BR24" i="6"/>
  <c r="BR36" i="6" s="1"/>
  <c r="BR14" i="6"/>
  <c r="BQ55" i="6"/>
  <c r="BP55" i="6"/>
  <c r="BO55" i="6"/>
  <c r="BN55" i="6"/>
  <c r="BM55" i="6"/>
  <c r="BQ53" i="6"/>
  <c r="BQ56" i="6" s="1"/>
  <c r="BP53" i="6"/>
  <c r="BP56" i="6" s="1"/>
  <c r="BO53" i="6"/>
  <c r="BO56" i="6" s="1"/>
  <c r="BN53" i="6"/>
  <c r="BN56" i="6" s="1"/>
  <c r="BM53" i="6"/>
  <c r="BM56" i="6" s="1"/>
  <c r="BQ52" i="6"/>
  <c r="BP52" i="6"/>
  <c r="BO52" i="6"/>
  <c r="BN52" i="6"/>
  <c r="BM52" i="6"/>
  <c r="BQ50" i="6"/>
  <c r="BQ51" i="6" s="1"/>
  <c r="BP50" i="6"/>
  <c r="BP51" i="6" s="1"/>
  <c r="BO50" i="6"/>
  <c r="BO51" i="6" s="1"/>
  <c r="BN50" i="6"/>
  <c r="BN51" i="6" s="1"/>
  <c r="BM50" i="6"/>
  <c r="BM51" i="6" s="1"/>
  <c r="BQ43" i="6"/>
  <c r="BP43" i="6"/>
  <c r="BO43" i="6"/>
  <c r="BN43" i="6"/>
  <c r="BM43" i="6"/>
  <c r="BQ30" i="6"/>
  <c r="BP30" i="6"/>
  <c r="BO30" i="6"/>
  <c r="BN30" i="6"/>
  <c r="BM30" i="6"/>
  <c r="BQ24" i="6"/>
  <c r="BQ36" i="6" s="1"/>
  <c r="BP24" i="6"/>
  <c r="BP36" i="6" s="1"/>
  <c r="BO24" i="6"/>
  <c r="BO36" i="6" s="1"/>
  <c r="BN24" i="6"/>
  <c r="BN36" i="6" s="1"/>
  <c r="BM24" i="6"/>
  <c r="BM36" i="6" s="1"/>
  <c r="BQ14" i="6"/>
  <c r="BP14" i="6"/>
  <c r="BP20" i="6" s="1"/>
  <c r="BO14" i="6"/>
  <c r="BO18" i="6" s="1"/>
  <c r="BN14" i="6"/>
  <c r="BN20" i="6" s="1"/>
  <c r="BM14" i="6"/>
  <c r="BO54" i="6" l="1"/>
  <c r="BO57" i="6" s="1"/>
  <c r="BR20" i="6"/>
  <c r="BR54" i="6"/>
  <c r="BR57" i="6" s="1"/>
  <c r="BR13" i="6" s="1"/>
  <c r="BN8" i="6"/>
  <c r="BN10" i="6"/>
  <c r="BN11" i="6" s="1"/>
  <c r="BQ20" i="6"/>
  <c r="BP18" i="6"/>
  <c r="BP17" i="6" s="1"/>
  <c r="BP10" i="6"/>
  <c r="BP11" i="6" s="1"/>
  <c r="BM20" i="6"/>
  <c r="BN32" i="6"/>
  <c r="BN33" i="6"/>
  <c r="BN29" i="6"/>
  <c r="BN31" i="6"/>
  <c r="BN27" i="6"/>
  <c r="BP34" i="6"/>
  <c r="BP29" i="6"/>
  <c r="BP31" i="6"/>
  <c r="BP27" i="6"/>
  <c r="BM54" i="6"/>
  <c r="BM57" i="6" s="1"/>
  <c r="BM15" i="6" s="1"/>
  <c r="BQ54" i="6"/>
  <c r="BQ57" i="6" s="1"/>
  <c r="BQ13" i="6" s="1"/>
  <c r="BN54" i="6"/>
  <c r="BN57" i="6" s="1"/>
  <c r="BN13" i="6" s="1"/>
  <c r="BR18" i="6"/>
  <c r="BR22" i="6" s="1"/>
  <c r="BR21" i="6" s="1"/>
  <c r="BP8" i="6"/>
  <c r="BN18" i="6"/>
  <c r="BN19" i="6" s="1"/>
  <c r="BR33" i="6"/>
  <c r="BR29" i="6"/>
  <c r="BR32" i="6"/>
  <c r="BR28" i="6"/>
  <c r="BR31" i="6"/>
  <c r="BR27" i="6"/>
  <c r="BR34" i="6"/>
  <c r="BR26" i="6"/>
  <c r="BR8" i="6"/>
  <c r="BR10" i="6"/>
  <c r="BR15" i="6"/>
  <c r="BM33" i="6"/>
  <c r="BM29" i="6"/>
  <c r="BM28" i="6"/>
  <c r="BM32" i="6"/>
  <c r="BM31" i="6"/>
  <c r="BM27" i="6"/>
  <c r="BM34" i="6"/>
  <c r="BM26" i="6"/>
  <c r="BQ33" i="6"/>
  <c r="BQ29" i="6"/>
  <c r="BQ32" i="6"/>
  <c r="BQ28" i="6"/>
  <c r="BQ31" i="6"/>
  <c r="BQ27" i="6"/>
  <c r="BQ34" i="6"/>
  <c r="BQ26" i="6"/>
  <c r="BO22" i="6"/>
  <c r="BO31" i="6"/>
  <c r="BO27" i="6"/>
  <c r="BO26" i="6"/>
  <c r="BO34" i="6"/>
  <c r="BO33" i="6"/>
  <c r="BO29" i="6"/>
  <c r="BO32" i="6"/>
  <c r="BO28" i="6"/>
  <c r="BP54" i="6"/>
  <c r="BP57" i="6" s="1"/>
  <c r="BP22" i="6"/>
  <c r="BP21" i="6" s="1"/>
  <c r="BM8" i="6"/>
  <c r="BQ8" i="6"/>
  <c r="BO10" i="6"/>
  <c r="BO15" i="6"/>
  <c r="BM18" i="6"/>
  <c r="BQ18" i="6"/>
  <c r="BP19" i="6"/>
  <c r="BO20" i="6"/>
  <c r="BO19" i="6" s="1"/>
  <c r="BN26" i="6"/>
  <c r="BP28" i="6"/>
  <c r="BP32" i="6"/>
  <c r="BN34" i="6"/>
  <c r="BO17" i="6"/>
  <c r="BP33" i="6"/>
  <c r="BP35" i="6" s="1"/>
  <c r="BO8" i="6"/>
  <c r="BM10" i="6"/>
  <c r="BQ10" i="6"/>
  <c r="BO13" i="6"/>
  <c r="BP26" i="6"/>
  <c r="BN28" i="6"/>
  <c r="BM13" i="6" l="1"/>
  <c r="BN25" i="6"/>
  <c r="BN22" i="6"/>
  <c r="BN21" i="6" s="1"/>
  <c r="BN9" i="6"/>
  <c r="BQ15" i="6"/>
  <c r="BN35" i="6"/>
  <c r="BN6" i="6"/>
  <c r="BN7" i="6" s="1"/>
  <c r="BR17" i="6"/>
  <c r="BR9" i="6"/>
  <c r="BP6" i="6"/>
  <c r="BP7" i="6" s="1"/>
  <c r="BN15" i="6"/>
  <c r="BR19" i="6"/>
  <c r="BP25" i="6"/>
  <c r="BP9" i="6"/>
  <c r="BN17" i="6"/>
  <c r="BQ25" i="6"/>
  <c r="BM25" i="6"/>
  <c r="BR25" i="6"/>
  <c r="BO35" i="6"/>
  <c r="BM9" i="6"/>
  <c r="BO25" i="6"/>
  <c r="BQ35" i="6"/>
  <c r="BM35" i="6"/>
  <c r="BR6" i="6"/>
  <c r="BR7" i="6" s="1"/>
  <c r="BR11" i="6"/>
  <c r="BR35" i="6"/>
  <c r="BQ17" i="6"/>
  <c r="BQ19" i="6"/>
  <c r="BQ22" i="6"/>
  <c r="BQ21" i="6" s="1"/>
  <c r="BM6" i="6"/>
  <c r="BM7" i="6" s="1"/>
  <c r="BM11" i="6"/>
  <c r="BM19" i="6"/>
  <c r="BM17" i="6"/>
  <c r="BM22" i="6"/>
  <c r="BM21" i="6" s="1"/>
  <c r="BO11" i="6"/>
  <c r="BO6" i="6"/>
  <c r="BO7" i="6" s="1"/>
  <c r="BP15" i="6"/>
  <c r="BP13" i="6"/>
  <c r="BQ6" i="6"/>
  <c r="BQ7" i="6" s="1"/>
  <c r="BQ11" i="6"/>
  <c r="BO9" i="6"/>
  <c r="BO21" i="6"/>
  <c r="BQ9" i="6"/>
  <c r="BL55" i="6" l="1"/>
  <c r="BK55" i="6"/>
  <c r="BJ55" i="6"/>
  <c r="BI55" i="6"/>
  <c r="BH55" i="6"/>
  <c r="BL53" i="6"/>
  <c r="BL56" i="6" s="1"/>
  <c r="BK53" i="6"/>
  <c r="BK56" i="6" s="1"/>
  <c r="BJ53" i="6"/>
  <c r="BJ56" i="6" s="1"/>
  <c r="BJ54" i="6" s="1"/>
  <c r="BJ57" i="6" s="1"/>
  <c r="BI53" i="6"/>
  <c r="BI56" i="6" s="1"/>
  <c r="BH53" i="6"/>
  <c r="BH56" i="6" s="1"/>
  <c r="BL52" i="6"/>
  <c r="BK52" i="6"/>
  <c r="BJ52" i="6"/>
  <c r="BI52" i="6"/>
  <c r="BH52" i="6"/>
  <c r="BL50" i="6"/>
  <c r="BL51" i="6" s="1"/>
  <c r="BK50" i="6"/>
  <c r="BK51" i="6" s="1"/>
  <c r="BJ50" i="6"/>
  <c r="BJ51" i="6" s="1"/>
  <c r="BI50" i="6"/>
  <c r="BI51" i="6" s="1"/>
  <c r="BH50" i="6"/>
  <c r="BH51" i="6" s="1"/>
  <c r="BL43" i="6"/>
  <c r="BK43" i="6"/>
  <c r="BJ43" i="6"/>
  <c r="BI43" i="6"/>
  <c r="BH43" i="6"/>
  <c r="BL30" i="6"/>
  <c r="BK30" i="6"/>
  <c r="BJ30" i="6"/>
  <c r="BI30" i="6"/>
  <c r="BH30" i="6"/>
  <c r="BL24" i="6"/>
  <c r="BL36" i="6" s="1"/>
  <c r="BK24" i="6"/>
  <c r="BK36" i="6" s="1"/>
  <c r="BJ24" i="6"/>
  <c r="BJ36" i="6" s="1"/>
  <c r="BI24" i="6"/>
  <c r="BI36" i="6" s="1"/>
  <c r="BH24" i="6"/>
  <c r="BH36" i="6" s="1"/>
  <c r="BL14" i="6"/>
  <c r="BK14" i="6"/>
  <c r="BK10" i="6" s="1"/>
  <c r="BK11" i="6" s="1"/>
  <c r="BJ14" i="6"/>
  <c r="BJ18" i="6" s="1"/>
  <c r="BI14" i="6"/>
  <c r="BH14" i="6"/>
  <c r="BH20" i="6" s="1"/>
  <c r="BI54" i="6" l="1"/>
  <c r="BI57" i="6" s="1"/>
  <c r="BI13" i="6" s="1"/>
  <c r="BL20" i="6"/>
  <c r="BK18" i="6"/>
  <c r="BK17" i="6" s="1"/>
  <c r="BK8" i="6"/>
  <c r="BK9" i="6" s="1"/>
  <c r="BI32" i="6"/>
  <c r="BI33" i="6"/>
  <c r="BI29" i="6"/>
  <c r="BI31" i="6"/>
  <c r="BI27" i="6"/>
  <c r="BK34" i="6"/>
  <c r="BK31" i="6"/>
  <c r="BK27" i="6"/>
  <c r="BH54" i="6"/>
  <c r="BH57" i="6" s="1"/>
  <c r="BH13" i="6" s="1"/>
  <c r="BL54" i="6"/>
  <c r="BL57" i="6" s="1"/>
  <c r="BI18" i="6"/>
  <c r="BI17" i="6" s="1"/>
  <c r="BK6" i="6"/>
  <c r="BK7" i="6" s="1"/>
  <c r="BI20" i="6"/>
  <c r="BI10" i="6"/>
  <c r="BI8" i="6"/>
  <c r="BI9" i="6" s="1"/>
  <c r="BK20" i="6"/>
  <c r="BK19" i="6" s="1"/>
  <c r="BJ22" i="6"/>
  <c r="BH33" i="6"/>
  <c r="BH29" i="6"/>
  <c r="BH28" i="6"/>
  <c r="BH32" i="6"/>
  <c r="BH31" i="6"/>
  <c r="BH27" i="6"/>
  <c r="BH34" i="6"/>
  <c r="BH26" i="6"/>
  <c r="BL33" i="6"/>
  <c r="BL29" i="6"/>
  <c r="BL32" i="6"/>
  <c r="BL28" i="6"/>
  <c r="BL31" i="6"/>
  <c r="BL27" i="6"/>
  <c r="BL34" i="6"/>
  <c r="BL26" i="6"/>
  <c r="BJ31" i="6"/>
  <c r="BJ27" i="6"/>
  <c r="BJ34" i="6"/>
  <c r="BJ26" i="6"/>
  <c r="BJ33" i="6"/>
  <c r="BJ29" i="6"/>
  <c r="BJ32" i="6"/>
  <c r="BJ28" i="6"/>
  <c r="BK54" i="6"/>
  <c r="BK57" i="6" s="1"/>
  <c r="BK22" i="6"/>
  <c r="BH8" i="6"/>
  <c r="BL8" i="6"/>
  <c r="BJ10" i="6"/>
  <c r="BL13" i="6"/>
  <c r="BJ15" i="6"/>
  <c r="BH18" i="6"/>
  <c r="BL18" i="6"/>
  <c r="BJ20" i="6"/>
  <c r="BI26" i="6"/>
  <c r="BK28" i="6"/>
  <c r="BK32" i="6"/>
  <c r="BI34" i="6"/>
  <c r="BI35" i="6" s="1"/>
  <c r="BK33" i="6"/>
  <c r="BK35" i="6" s="1"/>
  <c r="BJ17" i="6"/>
  <c r="BK29" i="6"/>
  <c r="BJ8" i="6"/>
  <c r="BH10" i="6"/>
  <c r="BL10" i="6"/>
  <c r="BJ13" i="6"/>
  <c r="BL15" i="6"/>
  <c r="BK26" i="6"/>
  <c r="BI28" i="6"/>
  <c r="BJ25" i="6" l="1"/>
  <c r="BI15" i="6"/>
  <c r="BH15" i="6"/>
  <c r="BI25" i="6"/>
  <c r="BI22" i="6"/>
  <c r="BI21" i="6" s="1"/>
  <c r="BK21" i="6"/>
  <c r="BJ21" i="6"/>
  <c r="BH9" i="6"/>
  <c r="BJ35" i="6"/>
  <c r="BK25" i="6"/>
  <c r="BL35" i="6"/>
  <c r="BI11" i="6"/>
  <c r="BI6" i="6"/>
  <c r="BI7" i="6" s="1"/>
  <c r="BI19" i="6"/>
  <c r="BL19" i="6"/>
  <c r="BL17" i="6"/>
  <c r="BL22" i="6"/>
  <c r="BL21" i="6" s="1"/>
  <c r="BH6" i="6"/>
  <c r="BH7" i="6" s="1"/>
  <c r="BH11" i="6"/>
  <c r="BH19" i="6"/>
  <c r="BH22" i="6"/>
  <c r="BH21" i="6" s="1"/>
  <c r="BH17" i="6"/>
  <c r="BJ11" i="6"/>
  <c r="BJ6" i="6"/>
  <c r="BJ7" i="6" s="1"/>
  <c r="BK15" i="6"/>
  <c r="BK13" i="6"/>
  <c r="BH25" i="6"/>
  <c r="BJ19" i="6"/>
  <c r="BL6" i="6"/>
  <c r="BL7" i="6" s="1"/>
  <c r="BL11" i="6"/>
  <c r="BJ9" i="6"/>
  <c r="BL9" i="6"/>
  <c r="BL25" i="6"/>
  <c r="BH35" i="6"/>
  <c r="BC14" i="6" l="1"/>
  <c r="BD14" i="6"/>
  <c r="BD18" i="6" s="1"/>
  <c r="BE14" i="6"/>
  <c r="BE10" i="6" s="1"/>
  <c r="BF14" i="6"/>
  <c r="BG14" i="6"/>
  <c r="BG10" i="6" s="1"/>
  <c r="BC24" i="6"/>
  <c r="BC36" i="6" s="1"/>
  <c r="BD24" i="6"/>
  <c r="BD36" i="6" s="1"/>
  <c r="BE24" i="6"/>
  <c r="BE36" i="6" s="1"/>
  <c r="BF24" i="6"/>
  <c r="BF36" i="6" s="1"/>
  <c r="BG24" i="6"/>
  <c r="BG36" i="6" s="1"/>
  <c r="BC30" i="6"/>
  <c r="BD30" i="6"/>
  <c r="BE30" i="6"/>
  <c r="BF30" i="6"/>
  <c r="BG30" i="6"/>
  <c r="BC43" i="6"/>
  <c r="BD43" i="6"/>
  <c r="BE43" i="6"/>
  <c r="BF43" i="6"/>
  <c r="BG43" i="6"/>
  <c r="BC50" i="6"/>
  <c r="BC51" i="6" s="1"/>
  <c r="BC33" i="6" s="1"/>
  <c r="BD50" i="6"/>
  <c r="BD51" i="6" s="1"/>
  <c r="BD28" i="6" s="1"/>
  <c r="BE50" i="6"/>
  <c r="BE51" i="6" s="1"/>
  <c r="BF50" i="6"/>
  <c r="BF51" i="6" s="1"/>
  <c r="BG50" i="6"/>
  <c r="BG51" i="6" s="1"/>
  <c r="BG29" i="6" s="1"/>
  <c r="BC52" i="6"/>
  <c r="BD52" i="6"/>
  <c r="BE52" i="6"/>
  <c r="BF52" i="6"/>
  <c r="BG52" i="6"/>
  <c r="BC53" i="6"/>
  <c r="BC56" i="6" s="1"/>
  <c r="BD53" i="6"/>
  <c r="BD56" i="6" s="1"/>
  <c r="BE53" i="6"/>
  <c r="BE56" i="6" s="1"/>
  <c r="BF53" i="6"/>
  <c r="BF56" i="6" s="1"/>
  <c r="BG53" i="6"/>
  <c r="BG56" i="6" s="1"/>
  <c r="BC55" i="6"/>
  <c r="BD55" i="6"/>
  <c r="BE55" i="6"/>
  <c r="BF55" i="6"/>
  <c r="BG55" i="6"/>
  <c r="BE54" i="6" l="1"/>
  <c r="BE57" i="6" s="1"/>
  <c r="BE13" i="6" s="1"/>
  <c r="BF54" i="6"/>
  <c r="BF57" i="6" s="1"/>
  <c r="BD34" i="6"/>
  <c r="BD17" i="6"/>
  <c r="BG54" i="6"/>
  <c r="BG57" i="6" s="1"/>
  <c r="BG15" i="6" s="1"/>
  <c r="BD54" i="6"/>
  <c r="BD57" i="6" s="1"/>
  <c r="BD13" i="6" s="1"/>
  <c r="BE20" i="6"/>
  <c r="BD20" i="6"/>
  <c r="BG27" i="6"/>
  <c r="BG18" i="6"/>
  <c r="BG22" i="6" s="1"/>
  <c r="BE6" i="6"/>
  <c r="BC54" i="6"/>
  <c r="BC57" i="6" s="1"/>
  <c r="BC13" i="6" s="1"/>
  <c r="BC20" i="6"/>
  <c r="BD26" i="6"/>
  <c r="BG8" i="6"/>
  <c r="BG9" i="6" s="1"/>
  <c r="BG6" i="6"/>
  <c r="BG11" i="6"/>
  <c r="BE31" i="6"/>
  <c r="BE28" i="6"/>
  <c r="BE33" i="6"/>
  <c r="BE27" i="6"/>
  <c r="BE29" i="6"/>
  <c r="BE32" i="6"/>
  <c r="BE26" i="6"/>
  <c r="BE34" i="6"/>
  <c r="BF26" i="6"/>
  <c r="BF34" i="6"/>
  <c r="BF32" i="6"/>
  <c r="BF31" i="6"/>
  <c r="BF28" i="6"/>
  <c r="BF33" i="6"/>
  <c r="BF27" i="6"/>
  <c r="BF29" i="6"/>
  <c r="BG32" i="6"/>
  <c r="BD31" i="6"/>
  <c r="BC28" i="6"/>
  <c r="BD22" i="6"/>
  <c r="BF20" i="6"/>
  <c r="BF10" i="6"/>
  <c r="BC31" i="6"/>
  <c r="BC34" i="6"/>
  <c r="BC35" i="6" s="1"/>
  <c r="BD29" i="6"/>
  <c r="BC26" i="6"/>
  <c r="BF18" i="6"/>
  <c r="BF17" i="6" s="1"/>
  <c r="BD10" i="6"/>
  <c r="BF8" i="6"/>
  <c r="BG33" i="6"/>
  <c r="BD32" i="6"/>
  <c r="BC29" i="6"/>
  <c r="BE18" i="6"/>
  <c r="BC10" i="6"/>
  <c r="BE8" i="6"/>
  <c r="BE9" i="6" s="1"/>
  <c r="BC32" i="6"/>
  <c r="BG28" i="6"/>
  <c r="BD27" i="6"/>
  <c r="BD25" i="6" s="1"/>
  <c r="BF15" i="6"/>
  <c r="BE11" i="6"/>
  <c r="BD8" i="6"/>
  <c r="BG31" i="6"/>
  <c r="BC27" i="6"/>
  <c r="BC18" i="6"/>
  <c r="BC8" i="6"/>
  <c r="BG34" i="6"/>
  <c r="BD33" i="6"/>
  <c r="BD35" i="6" s="1"/>
  <c r="BG26" i="6"/>
  <c r="BG17" i="6"/>
  <c r="BF13" i="6"/>
  <c r="BG20" i="6"/>
  <c r="BG21" i="6" s="1"/>
  <c r="BB55" i="6"/>
  <c r="BA55" i="6"/>
  <c r="AZ55" i="6"/>
  <c r="AY55" i="6"/>
  <c r="AX55" i="6"/>
  <c r="BB53" i="6"/>
  <c r="BB56" i="6" s="1"/>
  <c r="BA53" i="6"/>
  <c r="BA56" i="6" s="1"/>
  <c r="AZ53" i="6"/>
  <c r="AZ56" i="6" s="1"/>
  <c r="AY53" i="6"/>
  <c r="AY56" i="6" s="1"/>
  <c r="AX53" i="6"/>
  <c r="AX56" i="6" s="1"/>
  <c r="BB52" i="6"/>
  <c r="BA52" i="6"/>
  <c r="AZ52" i="6"/>
  <c r="AY52" i="6"/>
  <c r="AX52" i="6"/>
  <c r="BB50" i="6"/>
  <c r="BB51" i="6" s="1"/>
  <c r="BA50" i="6"/>
  <c r="AZ50" i="6"/>
  <c r="AY50" i="6"/>
  <c r="AY51" i="6" s="1"/>
  <c r="AY34" i="6" s="1"/>
  <c r="AX50" i="6"/>
  <c r="AX51" i="6" s="1"/>
  <c r="BB43" i="6"/>
  <c r="BA43" i="6"/>
  <c r="AZ43" i="6"/>
  <c r="AY43" i="6"/>
  <c r="AX43" i="6"/>
  <c r="BB30" i="6"/>
  <c r="BA30" i="6"/>
  <c r="AZ30" i="6"/>
  <c r="AY30" i="6"/>
  <c r="AX30" i="6"/>
  <c r="BB24" i="6"/>
  <c r="BB36" i="6" s="1"/>
  <c r="BA24" i="6"/>
  <c r="BA36" i="6" s="1"/>
  <c r="AZ24" i="6"/>
  <c r="AZ36" i="6" s="1"/>
  <c r="AY24" i="6"/>
  <c r="AY36" i="6" s="1"/>
  <c r="AX24" i="6"/>
  <c r="AX36" i="6" s="1"/>
  <c r="BB14" i="6"/>
  <c r="BB18" i="6" s="1"/>
  <c r="BA14" i="6"/>
  <c r="BA10" i="6" s="1"/>
  <c r="AZ14" i="6"/>
  <c r="AY14" i="6"/>
  <c r="AY18" i="6" s="1"/>
  <c r="AX14" i="6"/>
  <c r="BG13" i="6" l="1"/>
  <c r="BC25" i="6"/>
  <c r="BE15" i="6"/>
  <c r="BD21" i="6"/>
  <c r="BG25" i="6"/>
  <c r="BF25" i="6"/>
  <c r="BD19" i="6"/>
  <c r="BC9" i="6"/>
  <c r="BC15" i="6"/>
  <c r="AX54" i="6"/>
  <c r="AX57" i="6" s="1"/>
  <c r="AX13" i="6" s="1"/>
  <c r="BE35" i="6"/>
  <c r="BG35" i="6"/>
  <c r="BG7" i="6"/>
  <c r="BD15" i="6"/>
  <c r="BE22" i="6"/>
  <c r="BE21" i="6" s="1"/>
  <c r="BE19" i="6"/>
  <c r="BE17" i="6"/>
  <c r="BG19" i="6"/>
  <c r="BC17" i="6"/>
  <c r="BC22" i="6"/>
  <c r="BC21" i="6" s="1"/>
  <c r="BC19" i="6"/>
  <c r="BF6" i="6"/>
  <c r="BF7" i="6" s="1"/>
  <c r="BF11" i="6"/>
  <c r="BB54" i="6"/>
  <c r="BB57" i="6" s="1"/>
  <c r="BB15" i="6" s="1"/>
  <c r="BF9" i="6"/>
  <c r="BE25" i="6"/>
  <c r="BA18" i="6"/>
  <c r="BA17" i="6" s="1"/>
  <c r="BD6" i="6"/>
  <c r="BD7" i="6" s="1"/>
  <c r="BD11" i="6"/>
  <c r="BA20" i="6"/>
  <c r="BD9" i="6"/>
  <c r="BC6" i="6"/>
  <c r="BC7" i="6" s="1"/>
  <c r="BC11" i="6"/>
  <c r="BF22" i="6"/>
  <c r="BF21" i="6" s="1"/>
  <c r="BF19" i="6"/>
  <c r="BE7" i="6"/>
  <c r="BF35" i="6"/>
  <c r="AZ20" i="6"/>
  <c r="AZ54" i="6"/>
  <c r="AZ57" i="6" s="1"/>
  <c r="AZ13" i="6" s="1"/>
  <c r="BA11" i="6"/>
  <c r="BA6" i="6"/>
  <c r="AY8" i="6"/>
  <c r="AY31" i="6"/>
  <c r="AZ8" i="6"/>
  <c r="AY54" i="6"/>
  <c r="AY57" i="6" s="1"/>
  <c r="AY13" i="6" s="1"/>
  <c r="AY17" i="6"/>
  <c r="BA54" i="6"/>
  <c r="BA57" i="6" s="1"/>
  <c r="AZ18" i="6"/>
  <c r="AY27" i="6"/>
  <c r="BA8" i="6"/>
  <c r="BA9" i="6" s="1"/>
  <c r="AX31" i="6"/>
  <c r="AX34" i="6"/>
  <c r="AX26" i="6"/>
  <c r="AX29" i="6"/>
  <c r="AX32" i="6"/>
  <c r="AX27" i="6"/>
  <c r="AX33" i="6"/>
  <c r="AX28" i="6"/>
  <c r="BA13" i="6"/>
  <c r="BA15" i="6"/>
  <c r="BB27" i="6"/>
  <c r="BB33" i="6"/>
  <c r="BB31" i="6"/>
  <c r="BB34" i="6"/>
  <c r="BB26" i="6"/>
  <c r="BB29" i="6"/>
  <c r="BB32" i="6"/>
  <c r="BB28" i="6"/>
  <c r="BB22" i="6"/>
  <c r="AY22" i="6"/>
  <c r="BB10" i="6"/>
  <c r="AX15" i="6"/>
  <c r="BB20" i="6"/>
  <c r="AY28" i="6"/>
  <c r="AZ51" i="6"/>
  <c r="BB17" i="6"/>
  <c r="AY33" i="6"/>
  <c r="AY35" i="6" s="1"/>
  <c r="BA51" i="6"/>
  <c r="AX8" i="6"/>
  <c r="BB13" i="6"/>
  <c r="AX18" i="6"/>
  <c r="AX10" i="6"/>
  <c r="AX20" i="6"/>
  <c r="AY32" i="6"/>
  <c r="AY10" i="6"/>
  <c r="AY20" i="6"/>
  <c r="AY29" i="6"/>
  <c r="BB8" i="6"/>
  <c r="AZ10" i="6"/>
  <c r="AY26" i="6"/>
  <c r="BB21" i="6" l="1"/>
  <c r="AY21" i="6"/>
  <c r="BB9" i="6"/>
  <c r="BA19" i="6"/>
  <c r="AZ19" i="6"/>
  <c r="BA22" i="6"/>
  <c r="BA21" i="6" s="1"/>
  <c r="AX9" i="6"/>
  <c r="AZ15" i="6"/>
  <c r="AZ9" i="6"/>
  <c r="AY25" i="6"/>
  <c r="AZ22" i="6"/>
  <c r="AZ21" i="6" s="1"/>
  <c r="AY15" i="6"/>
  <c r="BB19" i="6"/>
  <c r="AZ17" i="6"/>
  <c r="BA7" i="6"/>
  <c r="AX22" i="6"/>
  <c r="AX21" i="6" s="1"/>
  <c r="AX19" i="6"/>
  <c r="AX35" i="6"/>
  <c r="AZ29" i="6"/>
  <c r="AZ32" i="6"/>
  <c r="AZ27" i="6"/>
  <c r="AZ33" i="6"/>
  <c r="AZ28" i="6"/>
  <c r="AZ31" i="6"/>
  <c r="AZ34" i="6"/>
  <c r="AZ26" i="6"/>
  <c r="AY19" i="6"/>
  <c r="AX17" i="6"/>
  <c r="AZ11" i="6"/>
  <c r="AZ6" i="6"/>
  <c r="AZ7" i="6" s="1"/>
  <c r="BB11" i="6"/>
  <c r="BB6" i="6"/>
  <c r="BB7" i="6" s="1"/>
  <c r="BB25" i="6"/>
  <c r="AY11" i="6"/>
  <c r="AY6" i="6"/>
  <c r="AY7" i="6" s="1"/>
  <c r="BA32" i="6"/>
  <c r="BA27" i="6"/>
  <c r="BA33" i="6"/>
  <c r="BA28" i="6"/>
  <c r="BA31" i="6"/>
  <c r="BA34" i="6"/>
  <c r="BA26" i="6"/>
  <c r="BA29" i="6"/>
  <c r="AX11" i="6"/>
  <c r="AX6" i="6"/>
  <c r="AX7" i="6" s="1"/>
  <c r="BB35" i="6"/>
  <c r="AY9" i="6"/>
  <c r="AX25" i="6"/>
  <c r="R50" i="3"/>
  <c r="P50" i="3"/>
  <c r="N50" i="3"/>
  <c r="R49" i="3"/>
  <c r="P49" i="3"/>
  <c r="N49" i="3"/>
  <c r="R48" i="3"/>
  <c r="P48" i="3"/>
  <c r="N48" i="3"/>
  <c r="R47" i="3"/>
  <c r="P47" i="3"/>
  <c r="N47" i="3"/>
  <c r="R46" i="3"/>
  <c r="P46" i="3"/>
  <c r="N46" i="3"/>
  <c r="R45" i="3"/>
  <c r="P45" i="3"/>
  <c r="N45" i="3"/>
  <c r="R44" i="3"/>
  <c r="P44" i="3"/>
  <c r="N44" i="3"/>
  <c r="R43" i="3"/>
  <c r="P43" i="3"/>
  <c r="N43" i="3"/>
  <c r="R42" i="3"/>
  <c r="P42" i="3"/>
  <c r="N42" i="3"/>
  <c r="R41" i="3"/>
  <c r="P41" i="3"/>
  <c r="N41" i="3"/>
  <c r="R40" i="3"/>
  <c r="P40" i="3"/>
  <c r="N40" i="3"/>
  <c r="R39" i="3"/>
  <c r="P39" i="3"/>
  <c r="N39" i="3"/>
  <c r="R38" i="3"/>
  <c r="P38" i="3"/>
  <c r="N38" i="3"/>
  <c r="R37" i="3"/>
  <c r="P37" i="3"/>
  <c r="N37" i="3"/>
  <c r="R36" i="3"/>
  <c r="P36" i="3"/>
  <c r="N36" i="3"/>
  <c r="R35" i="3"/>
  <c r="P35" i="3"/>
  <c r="N35" i="3"/>
  <c r="R34" i="3"/>
  <c r="P34" i="3"/>
  <c r="N34" i="3"/>
  <c r="R33" i="3"/>
  <c r="P33" i="3"/>
  <c r="N33" i="3"/>
  <c r="R32" i="3"/>
  <c r="P32" i="3"/>
  <c r="N32" i="3"/>
  <c r="R31" i="3"/>
  <c r="P31" i="3"/>
  <c r="N31" i="3"/>
  <c r="R30" i="3"/>
  <c r="P30" i="3"/>
  <c r="N30" i="3"/>
  <c r="R29" i="3"/>
  <c r="P29" i="3"/>
  <c r="N29" i="3"/>
  <c r="R28" i="3"/>
  <c r="P28" i="3"/>
  <c r="N28" i="3"/>
  <c r="R27" i="3"/>
  <c r="P27" i="3"/>
  <c r="N27" i="3"/>
  <c r="R26" i="3"/>
  <c r="P26" i="3"/>
  <c r="N26" i="3"/>
  <c r="R25" i="3"/>
  <c r="P25" i="3"/>
  <c r="N25" i="3"/>
  <c r="R22" i="3"/>
  <c r="P22" i="3"/>
  <c r="N22" i="3"/>
  <c r="R21" i="3"/>
  <c r="P21" i="3"/>
  <c r="N21" i="3"/>
  <c r="R20" i="3"/>
  <c r="P20" i="3"/>
  <c r="N20" i="3"/>
  <c r="R19" i="3"/>
  <c r="P19" i="3"/>
  <c r="N19" i="3"/>
  <c r="R18" i="3"/>
  <c r="P18" i="3"/>
  <c r="N18" i="3"/>
  <c r="R17" i="3"/>
  <c r="P17" i="3"/>
  <c r="N17" i="3"/>
  <c r="R16" i="3"/>
  <c r="P16" i="3"/>
  <c r="N16" i="3"/>
  <c r="L50" i="3"/>
  <c r="J50" i="3"/>
  <c r="H50" i="3"/>
  <c r="L49" i="3"/>
  <c r="J49" i="3"/>
  <c r="H49" i="3"/>
  <c r="L48" i="3"/>
  <c r="J48" i="3"/>
  <c r="H48" i="3"/>
  <c r="L47" i="3"/>
  <c r="J47" i="3"/>
  <c r="H47" i="3"/>
  <c r="L46" i="3"/>
  <c r="J46" i="3"/>
  <c r="H46" i="3"/>
  <c r="L45" i="3"/>
  <c r="J45" i="3"/>
  <c r="H45" i="3"/>
  <c r="L44" i="3"/>
  <c r="J44" i="3"/>
  <c r="H44" i="3"/>
  <c r="L43" i="3"/>
  <c r="J43" i="3"/>
  <c r="H43" i="3"/>
  <c r="L42" i="3"/>
  <c r="J42" i="3"/>
  <c r="H42" i="3"/>
  <c r="L41" i="3"/>
  <c r="J41" i="3"/>
  <c r="H41" i="3"/>
  <c r="L40" i="3"/>
  <c r="J40" i="3"/>
  <c r="H40" i="3"/>
  <c r="L39" i="3"/>
  <c r="J39" i="3"/>
  <c r="H39" i="3"/>
  <c r="L38" i="3"/>
  <c r="J38" i="3"/>
  <c r="H38" i="3"/>
  <c r="L37" i="3"/>
  <c r="J37" i="3"/>
  <c r="H37" i="3"/>
  <c r="L36" i="3"/>
  <c r="J36" i="3"/>
  <c r="H36" i="3"/>
  <c r="L35" i="3"/>
  <c r="J35" i="3"/>
  <c r="H35" i="3"/>
  <c r="L34" i="3"/>
  <c r="J34" i="3"/>
  <c r="H34" i="3"/>
  <c r="L33" i="3"/>
  <c r="J33" i="3"/>
  <c r="H33" i="3"/>
  <c r="L32" i="3"/>
  <c r="J32" i="3"/>
  <c r="H32" i="3"/>
  <c r="L31" i="3"/>
  <c r="J31" i="3"/>
  <c r="H31" i="3"/>
  <c r="L30" i="3"/>
  <c r="J30" i="3"/>
  <c r="H30" i="3"/>
  <c r="L29" i="3"/>
  <c r="J29" i="3"/>
  <c r="H29" i="3"/>
  <c r="L28" i="3"/>
  <c r="J28" i="3"/>
  <c r="H28" i="3"/>
  <c r="L27" i="3"/>
  <c r="J27" i="3"/>
  <c r="H27" i="3"/>
  <c r="L26" i="3"/>
  <c r="J26" i="3"/>
  <c r="H26" i="3"/>
  <c r="L25" i="3"/>
  <c r="J25" i="3"/>
  <c r="H25" i="3"/>
  <c r="L22" i="3"/>
  <c r="J22" i="3"/>
  <c r="H22" i="3"/>
  <c r="L21" i="3"/>
  <c r="J21" i="3"/>
  <c r="H21" i="3"/>
  <c r="L20" i="3"/>
  <c r="J20" i="3"/>
  <c r="H20" i="3"/>
  <c r="L19" i="3"/>
  <c r="J19" i="3"/>
  <c r="H19" i="3"/>
  <c r="L18" i="3"/>
  <c r="J18" i="3"/>
  <c r="H18" i="3"/>
  <c r="J17" i="3"/>
  <c r="H17" i="3"/>
  <c r="L16" i="3"/>
  <c r="J16" i="3"/>
  <c r="H16" i="3"/>
  <c r="BA25" i="6" l="1"/>
  <c r="BA35" i="6"/>
  <c r="AZ25" i="6"/>
  <c r="AZ35" i="6"/>
  <c r="AW55" i="6"/>
  <c r="AV55" i="6"/>
  <c r="AU55" i="6"/>
  <c r="AT55" i="6"/>
  <c r="AS55" i="6"/>
  <c r="AR55" i="6"/>
  <c r="AQ55" i="6"/>
  <c r="AP55" i="6"/>
  <c r="AO55" i="6"/>
  <c r="AN55" i="6"/>
  <c r="AM55" i="6"/>
  <c r="AL55" i="6"/>
  <c r="AK55" i="6"/>
  <c r="AJ55" i="6"/>
  <c r="AI55" i="6"/>
  <c r="AH55" i="6"/>
  <c r="AG55" i="6"/>
  <c r="AF55" i="6"/>
  <c r="AE55" i="6"/>
  <c r="AD55" i="6"/>
  <c r="AC55" i="6"/>
  <c r="AB55" i="6"/>
  <c r="AA55" i="6"/>
  <c r="Z55" i="6"/>
  <c r="Y55" i="6"/>
  <c r="X55" i="6"/>
  <c r="W55" i="6"/>
  <c r="V55" i="6"/>
  <c r="U55" i="6"/>
  <c r="T55" i="6"/>
  <c r="S55" i="6"/>
  <c r="R55" i="6"/>
  <c r="Q55" i="6"/>
  <c r="P55" i="6"/>
  <c r="O55" i="6"/>
  <c r="N55" i="6"/>
  <c r="M55" i="6"/>
  <c r="L55" i="6"/>
  <c r="K55" i="6"/>
  <c r="J55" i="6"/>
  <c r="I55" i="6"/>
  <c r="H55" i="6"/>
  <c r="G55" i="6"/>
  <c r="F55" i="6"/>
  <c r="E55" i="6"/>
  <c r="AW53" i="6"/>
  <c r="AW56" i="6" s="1"/>
  <c r="AV53" i="6"/>
  <c r="AV56" i="6" s="1"/>
  <c r="AU53" i="6"/>
  <c r="AU56" i="6" s="1"/>
  <c r="AT53" i="6"/>
  <c r="AT56" i="6" s="1"/>
  <c r="AS53" i="6"/>
  <c r="AS56" i="6" s="1"/>
  <c r="AR53" i="6"/>
  <c r="AR56" i="6" s="1"/>
  <c r="AQ53" i="6"/>
  <c r="AQ56" i="6" s="1"/>
  <c r="AP53" i="6"/>
  <c r="AP56" i="6" s="1"/>
  <c r="AO53" i="6"/>
  <c r="AO56" i="6" s="1"/>
  <c r="AN53" i="6"/>
  <c r="AN56" i="6" s="1"/>
  <c r="AM53" i="6"/>
  <c r="AM56" i="6" s="1"/>
  <c r="AL53" i="6"/>
  <c r="AL56" i="6" s="1"/>
  <c r="AK53" i="6"/>
  <c r="AK56" i="6" s="1"/>
  <c r="AJ53" i="6"/>
  <c r="AJ56" i="6" s="1"/>
  <c r="AJ54" i="6" s="1"/>
  <c r="AJ57" i="6" s="1"/>
  <c r="AI53" i="6"/>
  <c r="AI56" i="6" s="1"/>
  <c r="AH53" i="6"/>
  <c r="AH56" i="6" s="1"/>
  <c r="AG53" i="6"/>
  <c r="AG56" i="6" s="1"/>
  <c r="AF53" i="6"/>
  <c r="AF56" i="6" s="1"/>
  <c r="AE53" i="6"/>
  <c r="AE56" i="6" s="1"/>
  <c r="AD53" i="6"/>
  <c r="AD56" i="6" s="1"/>
  <c r="AC53" i="6"/>
  <c r="AC56" i="6" s="1"/>
  <c r="AB53" i="6"/>
  <c r="AB56" i="6" s="1"/>
  <c r="AA53" i="6"/>
  <c r="AA56" i="6" s="1"/>
  <c r="Z53" i="6"/>
  <c r="Z56" i="6" s="1"/>
  <c r="Y53" i="6"/>
  <c r="Y56" i="6" s="1"/>
  <c r="X53" i="6"/>
  <c r="X56" i="6" s="1"/>
  <c r="W53" i="6"/>
  <c r="W56" i="6" s="1"/>
  <c r="V53" i="6"/>
  <c r="V56" i="6" s="1"/>
  <c r="U53" i="6"/>
  <c r="U56" i="6" s="1"/>
  <c r="T53" i="6"/>
  <c r="T56" i="6" s="1"/>
  <c r="S53" i="6"/>
  <c r="S56" i="6" s="1"/>
  <c r="R53" i="6"/>
  <c r="R56" i="6" s="1"/>
  <c r="Q53" i="6"/>
  <c r="Q56" i="6" s="1"/>
  <c r="P53" i="6"/>
  <c r="P56" i="6" s="1"/>
  <c r="P54" i="6" s="1"/>
  <c r="P57" i="6" s="1"/>
  <c r="O53" i="6"/>
  <c r="O56" i="6" s="1"/>
  <c r="N53" i="6"/>
  <c r="N56" i="6" s="1"/>
  <c r="M53" i="6"/>
  <c r="M56" i="6" s="1"/>
  <c r="L53" i="6"/>
  <c r="L56" i="6" s="1"/>
  <c r="K53" i="6"/>
  <c r="K56" i="6" s="1"/>
  <c r="J53" i="6"/>
  <c r="J56" i="6" s="1"/>
  <c r="I53" i="6"/>
  <c r="I56" i="6" s="1"/>
  <c r="H53" i="6"/>
  <c r="H56" i="6" s="1"/>
  <c r="H54" i="6" s="1"/>
  <c r="H57" i="6" s="1"/>
  <c r="G53" i="6"/>
  <c r="G56" i="6" s="1"/>
  <c r="F53" i="6"/>
  <c r="F56" i="6" s="1"/>
  <c r="E53" i="6"/>
  <c r="E56" i="6" s="1"/>
  <c r="AW52" i="6"/>
  <c r="AV52" i="6"/>
  <c r="AU52" i="6"/>
  <c r="AT52" i="6"/>
  <c r="AS52" i="6"/>
  <c r="AR52" i="6"/>
  <c r="AQ52" i="6"/>
  <c r="AP52" i="6"/>
  <c r="AO52" i="6"/>
  <c r="AN52" i="6"/>
  <c r="AM52" i="6"/>
  <c r="AL52" i="6"/>
  <c r="AK52" i="6"/>
  <c r="AJ52" i="6"/>
  <c r="AI52" i="6"/>
  <c r="AH52" i="6"/>
  <c r="AG52" i="6"/>
  <c r="AF52" i="6"/>
  <c r="AE52" i="6"/>
  <c r="AD52" i="6"/>
  <c r="AC52" i="6"/>
  <c r="AB52" i="6"/>
  <c r="AA52" i="6"/>
  <c r="Z52" i="6"/>
  <c r="Y52" i="6"/>
  <c r="X52" i="6"/>
  <c r="W52" i="6"/>
  <c r="V52" i="6"/>
  <c r="U52" i="6"/>
  <c r="T52" i="6"/>
  <c r="S52" i="6"/>
  <c r="R52" i="6"/>
  <c r="Q52" i="6"/>
  <c r="P52" i="6"/>
  <c r="O52" i="6"/>
  <c r="N52" i="6"/>
  <c r="M52" i="6"/>
  <c r="L52" i="6"/>
  <c r="K52" i="6"/>
  <c r="J52" i="6"/>
  <c r="I52" i="6"/>
  <c r="H52" i="6"/>
  <c r="G52" i="6"/>
  <c r="F52" i="6"/>
  <c r="E52" i="6"/>
  <c r="AW50" i="6"/>
  <c r="AW51" i="6" s="1"/>
  <c r="AW26" i="6" s="1"/>
  <c r="AV50" i="6"/>
  <c r="AV51" i="6" s="1"/>
  <c r="AU50" i="6"/>
  <c r="AU51" i="6" s="1"/>
  <c r="AT50" i="6"/>
  <c r="AT51" i="6" s="1"/>
  <c r="AT33" i="6" s="1"/>
  <c r="AS50" i="6"/>
  <c r="AS51" i="6" s="1"/>
  <c r="AS32" i="6" s="1"/>
  <c r="AR50" i="6"/>
  <c r="AR51" i="6" s="1"/>
  <c r="AR27" i="6" s="1"/>
  <c r="AQ50" i="6"/>
  <c r="AQ51" i="6" s="1"/>
  <c r="AQ32" i="6" s="1"/>
  <c r="AP50" i="6"/>
  <c r="AP51" i="6" s="1"/>
  <c r="AO50" i="6"/>
  <c r="AO51" i="6" s="1"/>
  <c r="AO33" i="6" s="1"/>
  <c r="AN50" i="6"/>
  <c r="AN51" i="6" s="1"/>
  <c r="AM50" i="6"/>
  <c r="AM51" i="6" s="1"/>
  <c r="AM28" i="6" s="1"/>
  <c r="AL50" i="6"/>
  <c r="AL51" i="6" s="1"/>
  <c r="AL33" i="6" s="1"/>
  <c r="AK50" i="6"/>
  <c r="AK51" i="6" s="1"/>
  <c r="AK33" i="6" s="1"/>
  <c r="AJ50" i="6"/>
  <c r="AJ51" i="6" s="1"/>
  <c r="AJ34" i="6" s="1"/>
  <c r="AI50" i="6"/>
  <c r="AI51" i="6" s="1"/>
  <c r="AH50" i="6"/>
  <c r="AH51" i="6" s="1"/>
  <c r="AG50" i="6"/>
  <c r="AG51" i="6" s="1"/>
  <c r="AG26" i="6" s="1"/>
  <c r="AF50" i="6"/>
  <c r="AF51" i="6" s="1"/>
  <c r="AE50" i="6"/>
  <c r="AE51" i="6" s="1"/>
  <c r="AD50" i="6"/>
  <c r="AD51" i="6" s="1"/>
  <c r="AD28" i="6" s="1"/>
  <c r="AC50" i="6"/>
  <c r="AC51" i="6" s="1"/>
  <c r="AC32" i="6" s="1"/>
  <c r="AB50" i="6"/>
  <c r="AB51" i="6" s="1"/>
  <c r="AB34" i="6" s="1"/>
  <c r="AA50" i="6"/>
  <c r="AA51" i="6" s="1"/>
  <c r="Z50" i="6"/>
  <c r="Z51" i="6" s="1"/>
  <c r="Y50" i="6"/>
  <c r="Y51" i="6" s="1"/>
  <c r="Y33" i="6" s="1"/>
  <c r="X50" i="6"/>
  <c r="X51" i="6" s="1"/>
  <c r="W50" i="6"/>
  <c r="W51" i="6" s="1"/>
  <c r="V50" i="6"/>
  <c r="V51" i="6" s="1"/>
  <c r="V33" i="6" s="1"/>
  <c r="U50" i="6"/>
  <c r="U51" i="6" s="1"/>
  <c r="U29" i="6" s="1"/>
  <c r="T50" i="6"/>
  <c r="T51" i="6" s="1"/>
  <c r="T34" i="6" s="1"/>
  <c r="S50" i="6"/>
  <c r="S51" i="6" s="1"/>
  <c r="S31" i="6" s="1"/>
  <c r="R50" i="6"/>
  <c r="Q50" i="6"/>
  <c r="Q51" i="6" s="1"/>
  <c r="Q26" i="6" s="1"/>
  <c r="P50" i="6"/>
  <c r="P51" i="6" s="1"/>
  <c r="O50" i="6"/>
  <c r="O51" i="6" s="1"/>
  <c r="N50" i="6"/>
  <c r="N51" i="6" s="1"/>
  <c r="N33" i="6" s="1"/>
  <c r="M50" i="6"/>
  <c r="M51" i="6" s="1"/>
  <c r="M32" i="6" s="1"/>
  <c r="L50" i="6"/>
  <c r="L51" i="6" s="1"/>
  <c r="L27" i="6" s="1"/>
  <c r="K50" i="6"/>
  <c r="K51" i="6" s="1"/>
  <c r="J50" i="6"/>
  <c r="J51" i="6" s="1"/>
  <c r="I50" i="6"/>
  <c r="I51" i="6" s="1"/>
  <c r="I28" i="6" s="1"/>
  <c r="H50" i="6"/>
  <c r="H51" i="6" s="1"/>
  <c r="G50" i="6"/>
  <c r="G51" i="6" s="1"/>
  <c r="G27" i="6" s="1"/>
  <c r="F50" i="6"/>
  <c r="F51" i="6" s="1"/>
  <c r="F28" i="6" s="1"/>
  <c r="E50" i="6"/>
  <c r="E51" i="6" s="1"/>
  <c r="E33" i="6" s="1"/>
  <c r="AW43" i="6"/>
  <c r="AV43" i="6"/>
  <c r="AU43" i="6"/>
  <c r="AT43" i="6"/>
  <c r="AS43" i="6"/>
  <c r="AR43" i="6"/>
  <c r="AQ43" i="6"/>
  <c r="AP43" i="6"/>
  <c r="AO43" i="6"/>
  <c r="AN43" i="6"/>
  <c r="AM43" i="6"/>
  <c r="AL43" i="6"/>
  <c r="AK43" i="6"/>
  <c r="AJ43" i="6"/>
  <c r="AI43" i="6"/>
  <c r="AH43" i="6"/>
  <c r="AG43" i="6"/>
  <c r="AF43" i="6"/>
  <c r="AE43" i="6"/>
  <c r="AD43" i="6"/>
  <c r="AC43" i="6"/>
  <c r="AB43" i="6"/>
  <c r="AA43" i="6"/>
  <c r="Z43" i="6"/>
  <c r="Y43" i="6"/>
  <c r="X43" i="6"/>
  <c r="W43" i="6"/>
  <c r="V43" i="6"/>
  <c r="U43" i="6"/>
  <c r="T43" i="6"/>
  <c r="S43" i="6"/>
  <c r="R43" i="6"/>
  <c r="Q43" i="6"/>
  <c r="P43" i="6"/>
  <c r="O43" i="6"/>
  <c r="N43" i="6"/>
  <c r="M43" i="6"/>
  <c r="L43" i="6"/>
  <c r="K43" i="6"/>
  <c r="J43" i="6"/>
  <c r="I43" i="6"/>
  <c r="H43" i="6"/>
  <c r="G43" i="6"/>
  <c r="F43" i="6"/>
  <c r="E43" i="6"/>
  <c r="AW30" i="6"/>
  <c r="AV30" i="6"/>
  <c r="AU30" i="6"/>
  <c r="AT30" i="6"/>
  <c r="AS30" i="6"/>
  <c r="AR30" i="6"/>
  <c r="AQ30" i="6"/>
  <c r="AP30" i="6"/>
  <c r="AO30" i="6"/>
  <c r="AN30" i="6"/>
  <c r="AM30" i="6"/>
  <c r="AL30" i="6"/>
  <c r="AK30" i="6"/>
  <c r="AJ30" i="6"/>
  <c r="AI30" i="6"/>
  <c r="AH30" i="6"/>
  <c r="AG30" i="6"/>
  <c r="AF30" i="6"/>
  <c r="AE30" i="6"/>
  <c r="AD30" i="6"/>
  <c r="AC30" i="6"/>
  <c r="AB30" i="6"/>
  <c r="AA30" i="6"/>
  <c r="Z30" i="6"/>
  <c r="Y30" i="6"/>
  <c r="X30" i="6"/>
  <c r="W30" i="6"/>
  <c r="V30" i="6"/>
  <c r="U30" i="6"/>
  <c r="T30" i="6"/>
  <c r="S30" i="6"/>
  <c r="R30" i="6"/>
  <c r="Q30" i="6"/>
  <c r="P30" i="6"/>
  <c r="O30" i="6"/>
  <c r="N30" i="6"/>
  <c r="M30" i="6"/>
  <c r="L30" i="6"/>
  <c r="K30" i="6"/>
  <c r="J30" i="6"/>
  <c r="I30" i="6"/>
  <c r="H30" i="6"/>
  <c r="G30" i="6"/>
  <c r="F30" i="6"/>
  <c r="E30" i="6"/>
  <c r="T27" i="6"/>
  <c r="AW24" i="6"/>
  <c r="AW36" i="6" s="1"/>
  <c r="AV24" i="6"/>
  <c r="AV36" i="6" s="1"/>
  <c r="AU24" i="6"/>
  <c r="AU36" i="6" s="1"/>
  <c r="AT24" i="6"/>
  <c r="AT36" i="6" s="1"/>
  <c r="AS24" i="6"/>
  <c r="AS36" i="6" s="1"/>
  <c r="AR24" i="6"/>
  <c r="AR36" i="6" s="1"/>
  <c r="AQ24" i="6"/>
  <c r="AQ36" i="6" s="1"/>
  <c r="AP24" i="6"/>
  <c r="AP36" i="6" s="1"/>
  <c r="AO24" i="6"/>
  <c r="AO36" i="6" s="1"/>
  <c r="AN24" i="6"/>
  <c r="AN36" i="6" s="1"/>
  <c r="AM24" i="6"/>
  <c r="AM36" i="6" s="1"/>
  <c r="AL24" i="6"/>
  <c r="AL36" i="6" s="1"/>
  <c r="AK24" i="6"/>
  <c r="AK36" i="6" s="1"/>
  <c r="AJ24" i="6"/>
  <c r="AJ36" i="6" s="1"/>
  <c r="AI24" i="6"/>
  <c r="AI36" i="6" s="1"/>
  <c r="AH24" i="6"/>
  <c r="AH36" i="6" s="1"/>
  <c r="AG24" i="6"/>
  <c r="AG36" i="6" s="1"/>
  <c r="AF24" i="6"/>
  <c r="AF36" i="6" s="1"/>
  <c r="AE24" i="6"/>
  <c r="AE36" i="6" s="1"/>
  <c r="AD24" i="6"/>
  <c r="AD36" i="6" s="1"/>
  <c r="AC24" i="6"/>
  <c r="AC36" i="6" s="1"/>
  <c r="AB24" i="6"/>
  <c r="AB36" i="6" s="1"/>
  <c r="AA24" i="6"/>
  <c r="AA36" i="6" s="1"/>
  <c r="Z24" i="6"/>
  <c r="Z36" i="6" s="1"/>
  <c r="Y24" i="6"/>
  <c r="Y36" i="6" s="1"/>
  <c r="X24" i="6"/>
  <c r="X36" i="6" s="1"/>
  <c r="W24" i="6"/>
  <c r="W36" i="6" s="1"/>
  <c r="V24" i="6"/>
  <c r="V36" i="6" s="1"/>
  <c r="U24" i="6"/>
  <c r="U36" i="6" s="1"/>
  <c r="T24" i="6"/>
  <c r="T36" i="6" s="1"/>
  <c r="S24" i="6"/>
  <c r="S36" i="6" s="1"/>
  <c r="R24" i="6"/>
  <c r="R36" i="6" s="1"/>
  <c r="Q24" i="6"/>
  <c r="Q36" i="6" s="1"/>
  <c r="P24" i="6"/>
  <c r="P36" i="6" s="1"/>
  <c r="O24" i="6"/>
  <c r="O36" i="6" s="1"/>
  <c r="N24" i="6"/>
  <c r="N36" i="6" s="1"/>
  <c r="M24" i="6"/>
  <c r="M36" i="6" s="1"/>
  <c r="L24" i="6"/>
  <c r="L36" i="6" s="1"/>
  <c r="K24" i="6"/>
  <c r="K36" i="6" s="1"/>
  <c r="J24" i="6"/>
  <c r="J36" i="6" s="1"/>
  <c r="I24" i="6"/>
  <c r="I36" i="6" s="1"/>
  <c r="H24" i="6"/>
  <c r="H36" i="6" s="1"/>
  <c r="G24" i="6"/>
  <c r="G36" i="6" s="1"/>
  <c r="F24" i="6"/>
  <c r="F36" i="6" s="1"/>
  <c r="E24" i="6"/>
  <c r="E36" i="6" s="1"/>
  <c r="AW14" i="6"/>
  <c r="AW18" i="6" s="1"/>
  <c r="AV14" i="6"/>
  <c r="AV20" i="6" s="1"/>
  <c r="AU14" i="6"/>
  <c r="AT14" i="6"/>
  <c r="AT10" i="6" s="1"/>
  <c r="AT11" i="6" s="1"/>
  <c r="AS14" i="6"/>
  <c r="AR14" i="6"/>
  <c r="AR8" i="6" s="1"/>
  <c r="AQ14" i="6"/>
  <c r="AP14" i="6"/>
  <c r="AO14" i="6"/>
  <c r="AO18" i="6" s="1"/>
  <c r="AN14" i="6"/>
  <c r="AN20" i="6" s="1"/>
  <c r="AM14" i="6"/>
  <c r="AM10" i="6" s="1"/>
  <c r="AL14" i="6"/>
  <c r="AL10" i="6" s="1"/>
  <c r="AL11" i="6" s="1"/>
  <c r="AK14" i="6"/>
  <c r="AJ14" i="6"/>
  <c r="AJ10" i="6" s="1"/>
  <c r="AJ11" i="6" s="1"/>
  <c r="AI14" i="6"/>
  <c r="AH14" i="6"/>
  <c r="AH10" i="6" s="1"/>
  <c r="AH11" i="6" s="1"/>
  <c r="AG14" i="6"/>
  <c r="AG18" i="6" s="1"/>
  <c r="AF14" i="6"/>
  <c r="AF20" i="6" s="1"/>
  <c r="AE14" i="6"/>
  <c r="AD14" i="6"/>
  <c r="AC14" i="6"/>
  <c r="AB14" i="6"/>
  <c r="AB10" i="6" s="1"/>
  <c r="AB6" i="6" s="1"/>
  <c r="AA14" i="6"/>
  <c r="Z14" i="6"/>
  <c r="Y14" i="6"/>
  <c r="Y18" i="6" s="1"/>
  <c r="X14" i="6"/>
  <c r="X20" i="6" s="1"/>
  <c r="W14" i="6"/>
  <c r="V14" i="6"/>
  <c r="V10" i="6" s="1"/>
  <c r="V11" i="6" s="1"/>
  <c r="U14" i="6"/>
  <c r="T14" i="6"/>
  <c r="T18" i="6" s="1"/>
  <c r="S14" i="6"/>
  <c r="R14" i="6"/>
  <c r="R10" i="6" s="1"/>
  <c r="R11" i="6" s="1"/>
  <c r="Q14" i="6"/>
  <c r="Q18" i="6" s="1"/>
  <c r="P14" i="6"/>
  <c r="P20" i="6" s="1"/>
  <c r="O14" i="6"/>
  <c r="O10" i="6" s="1"/>
  <c r="N14" i="6"/>
  <c r="M14" i="6"/>
  <c r="L14" i="6"/>
  <c r="L10" i="6" s="1"/>
  <c r="L11" i="6" s="1"/>
  <c r="K14" i="6"/>
  <c r="J14" i="6"/>
  <c r="I14" i="6"/>
  <c r="I18" i="6" s="1"/>
  <c r="H14" i="6"/>
  <c r="H20" i="6" s="1"/>
  <c r="G14" i="6"/>
  <c r="G10" i="6" s="1"/>
  <c r="F14" i="6"/>
  <c r="F10" i="6" s="1"/>
  <c r="F11" i="6" s="1"/>
  <c r="E14" i="6"/>
  <c r="AV10" i="6"/>
  <c r="AV11" i="6" s="1"/>
  <c r="F50" i="3"/>
  <c r="D50" i="3"/>
  <c r="B50" i="3"/>
  <c r="F49" i="3"/>
  <c r="D49" i="3"/>
  <c r="B49" i="3"/>
  <c r="F48" i="3"/>
  <c r="D48" i="3"/>
  <c r="B48" i="3"/>
  <c r="F47" i="3"/>
  <c r="D47" i="3"/>
  <c r="B47" i="3"/>
  <c r="F46" i="3"/>
  <c r="D46" i="3"/>
  <c r="B46" i="3"/>
  <c r="F45" i="3"/>
  <c r="D45" i="3"/>
  <c r="B45" i="3"/>
  <c r="F44" i="3"/>
  <c r="D44" i="3"/>
  <c r="B44" i="3"/>
  <c r="F43" i="3"/>
  <c r="D43" i="3"/>
  <c r="B43" i="3"/>
  <c r="F42" i="3"/>
  <c r="D42" i="3"/>
  <c r="B42" i="3"/>
  <c r="F41" i="3"/>
  <c r="D41" i="3"/>
  <c r="B41" i="3"/>
  <c r="F40" i="3"/>
  <c r="D40" i="3"/>
  <c r="B40" i="3"/>
  <c r="F39" i="3"/>
  <c r="D39" i="3"/>
  <c r="F38" i="3"/>
  <c r="D38" i="3"/>
  <c r="F37" i="3"/>
  <c r="F36" i="3"/>
  <c r="D36" i="3"/>
  <c r="F35" i="3"/>
  <c r="D35" i="3"/>
  <c r="F34" i="3"/>
  <c r="F33" i="3"/>
  <c r="D33" i="3"/>
  <c r="F32" i="3"/>
  <c r="D32" i="3"/>
  <c r="F31" i="3"/>
  <c r="D31" i="3"/>
  <c r="B31" i="3"/>
  <c r="F30" i="3"/>
  <c r="D30" i="3"/>
  <c r="B30" i="3"/>
  <c r="F29" i="3"/>
  <c r="D29" i="3"/>
  <c r="B29" i="3"/>
  <c r="F28" i="3"/>
  <c r="D28" i="3"/>
  <c r="B28" i="3"/>
  <c r="F27" i="3"/>
  <c r="D27" i="3"/>
  <c r="B27" i="3"/>
  <c r="F26" i="3"/>
  <c r="D26" i="3"/>
  <c r="B26" i="3"/>
  <c r="F25" i="3"/>
  <c r="D25" i="3"/>
  <c r="B25" i="3"/>
  <c r="F22" i="3"/>
  <c r="D22" i="3"/>
  <c r="B22" i="3"/>
  <c r="F21" i="3"/>
  <c r="D21" i="3"/>
  <c r="B21" i="3"/>
  <c r="F20" i="3"/>
  <c r="D20" i="3"/>
  <c r="B20" i="3"/>
  <c r="F19" i="3"/>
  <c r="D19" i="3"/>
  <c r="B19" i="3"/>
  <c r="F18" i="3"/>
  <c r="D18" i="3"/>
  <c r="B18" i="3"/>
  <c r="F17" i="3"/>
  <c r="D17" i="3"/>
  <c r="B17" i="3"/>
  <c r="F16" i="3"/>
  <c r="D16" i="3"/>
  <c r="B16" i="3"/>
  <c r="F61" i="2"/>
  <c r="E61" i="2"/>
  <c r="F59" i="2"/>
  <c r="F62" i="2" s="1"/>
  <c r="E59" i="2"/>
  <c r="E62" i="2" s="1"/>
  <c r="F58" i="2"/>
  <c r="E58" i="2"/>
  <c r="F56" i="2"/>
  <c r="F57" i="2" s="1"/>
  <c r="E56" i="2"/>
  <c r="F46" i="2"/>
  <c r="E46" i="2"/>
  <c r="F30" i="2"/>
  <c r="E30" i="2"/>
  <c r="F24" i="2"/>
  <c r="F36" i="2" s="1"/>
  <c r="E24" i="2"/>
  <c r="E36" i="2" s="1"/>
  <c r="F14" i="2"/>
  <c r="F18" i="2" s="1"/>
  <c r="E14" i="2"/>
  <c r="E18" i="2" s="1"/>
  <c r="X54" i="6" l="1"/>
  <c r="X57" i="6" s="1"/>
  <c r="F32" i="6"/>
  <c r="AO26" i="6"/>
  <c r="H10" i="6"/>
  <c r="H6" i="6" s="1"/>
  <c r="Q28" i="6"/>
  <c r="Q34" i="6"/>
  <c r="AN10" i="6"/>
  <c r="AN11" i="6" s="1"/>
  <c r="I26" i="6"/>
  <c r="AW28" i="6"/>
  <c r="Y28" i="6"/>
  <c r="I33" i="6"/>
  <c r="P10" i="6"/>
  <c r="P6" i="6" s="1"/>
  <c r="Y26" i="6"/>
  <c r="AG28" i="6"/>
  <c r="AW34" i="6"/>
  <c r="AC29" i="6"/>
  <c r="AG34" i="6"/>
  <c r="AF10" i="6"/>
  <c r="N20" i="6"/>
  <c r="AD20" i="6"/>
  <c r="AO28" i="6"/>
  <c r="E32" i="6"/>
  <c r="E26" i="6"/>
  <c r="AK29" i="6"/>
  <c r="AD10" i="6"/>
  <c r="AD11" i="6" s="1"/>
  <c r="AS29" i="6"/>
  <c r="F33" i="6"/>
  <c r="M33" i="6"/>
  <c r="E20" i="6"/>
  <c r="M20" i="6"/>
  <c r="U20" i="6"/>
  <c r="AC20" i="6"/>
  <c r="AC19" i="6" s="1"/>
  <c r="AK20" i="6"/>
  <c r="AS20" i="6"/>
  <c r="E29" i="6"/>
  <c r="AS33" i="6"/>
  <c r="P18" i="6"/>
  <c r="P17" i="6" s="1"/>
  <c r="AG8" i="6"/>
  <c r="X10" i="6"/>
  <c r="X11" i="6" s="1"/>
  <c r="AM8" i="6"/>
  <c r="AM9" i="6" s="1"/>
  <c r="AC10" i="6"/>
  <c r="AC11" i="6" s="1"/>
  <c r="J20" i="6"/>
  <c r="Z20" i="6"/>
  <c r="AP20" i="6"/>
  <c r="N8" i="6"/>
  <c r="AF18" i="6"/>
  <c r="AF17" i="6" s="1"/>
  <c r="E8" i="6"/>
  <c r="W8" i="6"/>
  <c r="E10" i="6"/>
  <c r="E6" i="6" s="1"/>
  <c r="AU8" i="6"/>
  <c r="AH54" i="6"/>
  <c r="AH57" i="6" s="1"/>
  <c r="AH13" i="6" s="1"/>
  <c r="AP54" i="6"/>
  <c r="AP57" i="6" s="1"/>
  <c r="AP15" i="6" s="1"/>
  <c r="AT6" i="6"/>
  <c r="K54" i="6"/>
  <c r="K57" i="6" s="1"/>
  <c r="K13" i="6" s="1"/>
  <c r="AA54" i="6"/>
  <c r="AA57" i="6" s="1"/>
  <c r="AA15" i="6" s="1"/>
  <c r="AG20" i="6"/>
  <c r="AG19" i="6" s="1"/>
  <c r="L26" i="6"/>
  <c r="L25" i="6" s="1"/>
  <c r="AR29" i="6"/>
  <c r="AB8" i="6"/>
  <c r="AB7" i="6" s="1"/>
  <c r="N10" i="6"/>
  <c r="N11" i="6" s="1"/>
  <c r="J54" i="6"/>
  <c r="J57" i="6" s="1"/>
  <c r="J13" i="6" s="1"/>
  <c r="R54" i="6"/>
  <c r="R57" i="6" s="1"/>
  <c r="R15" i="6" s="1"/>
  <c r="Z54" i="6"/>
  <c r="Z57" i="6" s="1"/>
  <c r="Z15" i="6" s="1"/>
  <c r="T54" i="6"/>
  <c r="T57" i="6" s="1"/>
  <c r="T13" i="6" s="1"/>
  <c r="AC8" i="6"/>
  <c r="AC9" i="6" s="1"/>
  <c r="AQ54" i="6"/>
  <c r="AQ57" i="6" s="1"/>
  <c r="F6" i="6"/>
  <c r="AW17" i="6"/>
  <c r="U33" i="6"/>
  <c r="AS10" i="6"/>
  <c r="AS11" i="6" s="1"/>
  <c r="AW8" i="6"/>
  <c r="K8" i="6"/>
  <c r="S8" i="6"/>
  <c r="AA8" i="6"/>
  <c r="AI8" i="6"/>
  <c r="AQ20" i="6"/>
  <c r="E18" i="6"/>
  <c r="E19" i="6" s="1"/>
  <c r="K26" i="6"/>
  <c r="K27" i="6"/>
  <c r="K34" i="6"/>
  <c r="K31" i="6"/>
  <c r="AP10" i="6"/>
  <c r="AP11" i="6" s="1"/>
  <c r="J8" i="6"/>
  <c r="AJ27" i="6"/>
  <c r="AD54" i="6"/>
  <c r="AD57" i="6" s="1"/>
  <c r="AD15" i="6" s="1"/>
  <c r="AH8" i="6"/>
  <c r="AH9" i="6" s="1"/>
  <c r="M8" i="6"/>
  <c r="AK8" i="6"/>
  <c r="U10" i="6"/>
  <c r="AC18" i="6"/>
  <c r="AM27" i="6"/>
  <c r="L29" i="6"/>
  <c r="U32" i="6"/>
  <c r="AT54" i="6"/>
  <c r="AT57" i="6" s="1"/>
  <c r="AT15" i="6" s="1"/>
  <c r="T10" i="6"/>
  <c r="J10" i="6"/>
  <c r="J11" i="6" s="1"/>
  <c r="E11" i="6"/>
  <c r="M29" i="6"/>
  <c r="AK32" i="6"/>
  <c r="AC33" i="6"/>
  <c r="H13" i="6"/>
  <c r="P13" i="6"/>
  <c r="X13" i="6"/>
  <c r="AF54" i="6"/>
  <c r="AF57" i="6" s="1"/>
  <c r="AF13" i="6" s="1"/>
  <c r="AN54" i="6"/>
  <c r="AN57" i="6" s="1"/>
  <c r="AN13" i="6" s="1"/>
  <c r="AV54" i="6"/>
  <c r="AV57" i="6" s="1"/>
  <c r="AV13" i="6" s="1"/>
  <c r="R8" i="6"/>
  <c r="R9" i="6" s="1"/>
  <c r="AJ13" i="6"/>
  <c r="L8" i="6"/>
  <c r="L9" i="6" s="1"/>
  <c r="U8" i="6"/>
  <c r="AP8" i="6"/>
  <c r="AK10" i="6"/>
  <c r="AK11" i="6" s="1"/>
  <c r="AN18" i="6"/>
  <c r="AN22" i="6" s="1"/>
  <c r="AN21" i="6" s="1"/>
  <c r="T29" i="6"/>
  <c r="U18" i="6"/>
  <c r="U17" i="6" s="1"/>
  <c r="AS8" i="6"/>
  <c r="M10" i="6"/>
  <c r="Z10" i="6"/>
  <c r="Z11" i="6" s="1"/>
  <c r="AV18" i="6"/>
  <c r="AV19" i="6" s="1"/>
  <c r="AR26" i="6"/>
  <c r="AR25" i="6" s="1"/>
  <c r="S54" i="6"/>
  <c r="S57" i="6" s="1"/>
  <c r="S13" i="6" s="1"/>
  <c r="AI54" i="6"/>
  <c r="AI57" i="6" s="1"/>
  <c r="AI13" i="6" s="1"/>
  <c r="E60" i="2"/>
  <c r="E63" i="2" s="1"/>
  <c r="E13" i="2" s="1"/>
  <c r="F60" i="2"/>
  <c r="F63" i="2" s="1"/>
  <c r="F13" i="2" s="1"/>
  <c r="G11" i="6"/>
  <c r="G6" i="6"/>
  <c r="O11" i="6"/>
  <c r="O6" i="6"/>
  <c r="AM11" i="6"/>
  <c r="AM6" i="6"/>
  <c r="J29" i="6"/>
  <c r="J32" i="6"/>
  <c r="J31" i="6"/>
  <c r="J28" i="6"/>
  <c r="Z28" i="6"/>
  <c r="Z31" i="6"/>
  <c r="Z29" i="6"/>
  <c r="Z32" i="6"/>
  <c r="AP31" i="6"/>
  <c r="AP32" i="6"/>
  <c r="AP28" i="6"/>
  <c r="AP29" i="6"/>
  <c r="AA31" i="6"/>
  <c r="AA26" i="6"/>
  <c r="AA34" i="6"/>
  <c r="AA27" i="6"/>
  <c r="AA32" i="6"/>
  <c r="AI27" i="6"/>
  <c r="AI31" i="6"/>
  <c r="AI26" i="6"/>
  <c r="AG17" i="6"/>
  <c r="AA20" i="6"/>
  <c r="S26" i="6"/>
  <c r="N27" i="6"/>
  <c r="AL28" i="6"/>
  <c r="AQ31" i="6"/>
  <c r="AT32" i="6"/>
  <c r="AQ34" i="6"/>
  <c r="E54" i="6"/>
  <c r="E57" i="6" s="1"/>
  <c r="E13" i="6" s="1"/>
  <c r="M54" i="6"/>
  <c r="M57" i="6" s="1"/>
  <c r="U54" i="6"/>
  <c r="U57" i="6" s="1"/>
  <c r="U13" i="6" s="1"/>
  <c r="AC54" i="6"/>
  <c r="AC57" i="6" s="1"/>
  <c r="AK54" i="6"/>
  <c r="AK57" i="6" s="1"/>
  <c r="AS54" i="6"/>
  <c r="AS57" i="6" s="1"/>
  <c r="V8" i="6"/>
  <c r="V9" i="6" s="1"/>
  <c r="AE8" i="6"/>
  <c r="AO8" i="6"/>
  <c r="K10" i="6"/>
  <c r="S10" i="6"/>
  <c r="AA10" i="6"/>
  <c r="AA9" i="6" s="1"/>
  <c r="AI10" i="6"/>
  <c r="AI9" i="6" s="1"/>
  <c r="AQ10" i="6"/>
  <c r="X18" i="6"/>
  <c r="X19" i="6" s="1"/>
  <c r="I20" i="6"/>
  <c r="I19" i="6" s="1"/>
  <c r="T26" i="6"/>
  <c r="T25" i="6" s="1"/>
  <c r="AQ26" i="6"/>
  <c r="S27" i="6"/>
  <c r="AL27" i="6"/>
  <c r="N28" i="6"/>
  <c r="L34" i="6"/>
  <c r="AR34" i="6"/>
  <c r="R51" i="6"/>
  <c r="R28" i="6" s="1"/>
  <c r="L54" i="6"/>
  <c r="L57" i="6" s="1"/>
  <c r="L13" i="6" s="1"/>
  <c r="AB54" i="6"/>
  <c r="AB57" i="6" s="1"/>
  <c r="AB13" i="6" s="1"/>
  <c r="AR54" i="6"/>
  <c r="AR57" i="6" s="1"/>
  <c r="AR13" i="6" s="1"/>
  <c r="F8" i="6"/>
  <c r="F9" i="6" s="1"/>
  <c r="AQ27" i="6"/>
  <c r="N54" i="6"/>
  <c r="N57" i="6" s="1"/>
  <c r="N15" i="6" s="1"/>
  <c r="V6" i="6"/>
  <c r="AJ6" i="6"/>
  <c r="G8" i="6"/>
  <c r="G9" i="6" s="1"/>
  <c r="Q8" i="6"/>
  <c r="Z8" i="6"/>
  <c r="AB11" i="6"/>
  <c r="T17" i="6"/>
  <c r="H18" i="6"/>
  <c r="H22" i="6" s="1"/>
  <c r="H21" i="6" s="1"/>
  <c r="AJ18" i="6"/>
  <c r="AJ22" i="6" s="1"/>
  <c r="AB26" i="6"/>
  <c r="F27" i="6"/>
  <c r="AT28" i="6"/>
  <c r="K32" i="6"/>
  <c r="AL32" i="6"/>
  <c r="I54" i="6"/>
  <c r="I57" i="6" s="1"/>
  <c r="I15" i="6" s="1"/>
  <c r="Q54" i="6"/>
  <c r="Q57" i="6" s="1"/>
  <c r="Q13" i="6" s="1"/>
  <c r="Y54" i="6"/>
  <c r="Y57" i="6" s="1"/>
  <c r="Y15" i="6" s="1"/>
  <c r="AG54" i="6"/>
  <c r="AG57" i="6" s="1"/>
  <c r="AG15" i="6" s="1"/>
  <c r="AO54" i="6"/>
  <c r="AO57" i="6" s="1"/>
  <c r="AO13" i="6" s="1"/>
  <c r="AW54" i="6"/>
  <c r="AW57" i="6" s="1"/>
  <c r="AW15" i="6" s="1"/>
  <c r="G54" i="6"/>
  <c r="G57" i="6" s="1"/>
  <c r="G15" i="6" s="1"/>
  <c r="W54" i="6"/>
  <c r="W57" i="6" s="1"/>
  <c r="W13" i="6" s="1"/>
  <c r="AE54" i="6"/>
  <c r="AE57" i="6" s="1"/>
  <c r="AE15" i="6" s="1"/>
  <c r="AM54" i="6"/>
  <c r="AM57" i="6" s="1"/>
  <c r="AM13" i="6" s="1"/>
  <c r="AU54" i="6"/>
  <c r="AU57" i="6" s="1"/>
  <c r="AU15" i="6" s="1"/>
  <c r="AD32" i="6"/>
  <c r="AD33" i="6"/>
  <c r="O8" i="6"/>
  <c r="O9" i="6" s="1"/>
  <c r="Y8" i="6"/>
  <c r="AQ8" i="6"/>
  <c r="K20" i="6"/>
  <c r="AO20" i="6"/>
  <c r="AO19" i="6" s="1"/>
  <c r="V27" i="6"/>
  <c r="V28" i="6"/>
  <c r="L6" i="6"/>
  <c r="I8" i="6"/>
  <c r="AJ8" i="6"/>
  <c r="AJ9" i="6" s="1"/>
  <c r="W10" i="6"/>
  <c r="AE10" i="6"/>
  <c r="AW10" i="6"/>
  <c r="U15" i="6"/>
  <c r="M18" i="6"/>
  <c r="M17" i="6" s="1"/>
  <c r="AK18" i="6"/>
  <c r="AK22" i="6" s="1"/>
  <c r="Q20" i="6"/>
  <c r="Q19" i="6" s="1"/>
  <c r="AB27" i="6"/>
  <c r="AT27" i="6"/>
  <c r="AB29" i="6"/>
  <c r="N32" i="6"/>
  <c r="AL6" i="6"/>
  <c r="AT8" i="6"/>
  <c r="AT9" i="6" s="1"/>
  <c r="Y20" i="6"/>
  <c r="Y19" i="6" s="1"/>
  <c r="AT20" i="6"/>
  <c r="AD27" i="6"/>
  <c r="T8" i="6"/>
  <c r="AL8" i="6"/>
  <c r="AL9" i="6" s="1"/>
  <c r="I10" i="6"/>
  <c r="I6" i="6" s="1"/>
  <c r="Q10" i="6"/>
  <c r="Q11" i="6" s="1"/>
  <c r="Y10" i="6"/>
  <c r="Y11" i="6" s="1"/>
  <c r="AG10" i="6"/>
  <c r="AG11" i="6" s="1"/>
  <c r="AO10" i="6"/>
  <c r="AO6" i="6" s="1"/>
  <c r="AC17" i="6"/>
  <c r="AS18" i="6"/>
  <c r="AS17" i="6" s="1"/>
  <c r="AW20" i="6"/>
  <c r="AW19" i="6" s="1"/>
  <c r="AJ26" i="6"/>
  <c r="AJ29" i="6"/>
  <c r="V32" i="6"/>
  <c r="AD8" i="6"/>
  <c r="E10" i="2"/>
  <c r="E11" i="2" s="1"/>
  <c r="AF11" i="6"/>
  <c r="AF6" i="6"/>
  <c r="AN6" i="6"/>
  <c r="O34" i="6"/>
  <c r="O26" i="6"/>
  <c r="O29" i="6"/>
  <c r="O32" i="6"/>
  <c r="O33" i="6"/>
  <c r="O27" i="6"/>
  <c r="O31" i="6"/>
  <c r="O28" i="6"/>
  <c r="AE34" i="6"/>
  <c r="AE26" i="6"/>
  <c r="AE29" i="6"/>
  <c r="AE32" i="6"/>
  <c r="AE33" i="6"/>
  <c r="AE27" i="6"/>
  <c r="AE31" i="6"/>
  <c r="AE28" i="6"/>
  <c r="AU34" i="6"/>
  <c r="AU26" i="6"/>
  <c r="AU29" i="6"/>
  <c r="AU32" i="6"/>
  <c r="AU33" i="6"/>
  <c r="AU27" i="6"/>
  <c r="AU31" i="6"/>
  <c r="AU28" i="6"/>
  <c r="W34" i="6"/>
  <c r="W26" i="6"/>
  <c r="W29" i="6"/>
  <c r="W32" i="6"/>
  <c r="W33" i="6"/>
  <c r="W31" i="6"/>
  <c r="W28" i="6"/>
  <c r="W27" i="6"/>
  <c r="E57" i="2"/>
  <c r="E20" i="2"/>
  <c r="E19" i="2" s="1"/>
  <c r="F31" i="2"/>
  <c r="F27" i="2"/>
  <c r="F28" i="2"/>
  <c r="F32" i="2"/>
  <c r="F26" i="2"/>
  <c r="F33" i="2"/>
  <c r="F29" i="2"/>
  <c r="F34" i="2"/>
  <c r="E22" i="2"/>
  <c r="F22" i="2"/>
  <c r="F17" i="2"/>
  <c r="T22" i="6"/>
  <c r="P11" i="6"/>
  <c r="E17" i="2"/>
  <c r="I17" i="6"/>
  <c r="Q22" i="6"/>
  <c r="AG22" i="6"/>
  <c r="AW22" i="6"/>
  <c r="H29" i="6"/>
  <c r="H32" i="6"/>
  <c r="H27" i="6"/>
  <c r="H28" i="6"/>
  <c r="H33" i="6"/>
  <c r="H34" i="6"/>
  <c r="H26" i="6"/>
  <c r="P29" i="6"/>
  <c r="P32" i="6"/>
  <c r="P27" i="6"/>
  <c r="P28" i="6"/>
  <c r="P26" i="6"/>
  <c r="P31" i="6"/>
  <c r="P33" i="6"/>
  <c r="P34" i="6"/>
  <c r="X29" i="6"/>
  <c r="X32" i="6"/>
  <c r="X27" i="6"/>
  <c r="X28" i="6"/>
  <c r="X33" i="6"/>
  <c r="X34" i="6"/>
  <c r="X26" i="6"/>
  <c r="AF29" i="6"/>
  <c r="AF32" i="6"/>
  <c r="AF27" i="6"/>
  <c r="AF28" i="6"/>
  <c r="AF26" i="6"/>
  <c r="AF31" i="6"/>
  <c r="AF33" i="6"/>
  <c r="AF34" i="6"/>
  <c r="AN29" i="6"/>
  <c r="AN32" i="6"/>
  <c r="AN27" i="6"/>
  <c r="AN28" i="6"/>
  <c r="AN33" i="6"/>
  <c r="AN34" i="6"/>
  <c r="AN26" i="6"/>
  <c r="AV29" i="6"/>
  <c r="AV32" i="6"/>
  <c r="AV27" i="6"/>
  <c r="AV28" i="6"/>
  <c r="AV26" i="6"/>
  <c r="AV31" i="6"/>
  <c r="AV33" i="6"/>
  <c r="AV34" i="6"/>
  <c r="J18" i="6"/>
  <c r="R18" i="6"/>
  <c r="R17" i="6" s="1"/>
  <c r="Z18" i="6"/>
  <c r="Z17" i="6" s="1"/>
  <c r="AH18" i="6"/>
  <c r="AP18" i="6"/>
  <c r="AP17" i="6" s="1"/>
  <c r="H31" i="6"/>
  <c r="AN31" i="6"/>
  <c r="F10" i="2"/>
  <c r="F20" i="2"/>
  <c r="AQ15" i="6"/>
  <c r="Y17" i="6"/>
  <c r="K18" i="6"/>
  <c r="AA18" i="6"/>
  <c r="AQ18" i="6"/>
  <c r="AQ17" i="6" s="1"/>
  <c r="G34" i="6"/>
  <c r="G26" i="6"/>
  <c r="G25" i="6" s="1"/>
  <c r="G29" i="6"/>
  <c r="G32" i="6"/>
  <c r="G33" i="6"/>
  <c r="G31" i="6"/>
  <c r="AH27" i="6"/>
  <c r="AH33" i="6"/>
  <c r="AH34" i="6"/>
  <c r="AH26" i="6"/>
  <c r="AH31" i="6"/>
  <c r="AH28" i="6"/>
  <c r="AH32" i="6"/>
  <c r="AH29" i="6"/>
  <c r="O54" i="6"/>
  <c r="O57" i="6" s="1"/>
  <c r="AV6" i="6"/>
  <c r="L20" i="6"/>
  <c r="T20" i="6"/>
  <c r="AB20" i="6"/>
  <c r="AJ15" i="6"/>
  <c r="AJ20" i="6"/>
  <c r="AR20" i="6"/>
  <c r="AR10" i="6"/>
  <c r="AO17" i="6"/>
  <c r="L18" i="6"/>
  <c r="AB18" i="6"/>
  <c r="AB17" i="6" s="1"/>
  <c r="AR18" i="6"/>
  <c r="AR17" i="6" s="1"/>
  <c r="R20" i="6"/>
  <c r="AH20" i="6"/>
  <c r="AA13" i="6"/>
  <c r="M22" i="6"/>
  <c r="AC22" i="6"/>
  <c r="S20" i="6"/>
  <c r="AI20" i="6"/>
  <c r="I22" i="6"/>
  <c r="Y22" i="6"/>
  <c r="AO22" i="6"/>
  <c r="AM34" i="6"/>
  <c r="AM26" i="6"/>
  <c r="AM29" i="6"/>
  <c r="AM32" i="6"/>
  <c r="AM33" i="6"/>
  <c r="AM31" i="6"/>
  <c r="E8" i="2"/>
  <c r="R6" i="6"/>
  <c r="AH6" i="6"/>
  <c r="H8" i="6"/>
  <c r="P8" i="6"/>
  <c r="P9" i="6" s="1"/>
  <c r="X8" i="6"/>
  <c r="AF8" i="6"/>
  <c r="AF9" i="6" s="1"/>
  <c r="AN8" i="6"/>
  <c r="AN9" i="6" s="1"/>
  <c r="AV8" i="6"/>
  <c r="AV9" i="6" s="1"/>
  <c r="F18" i="6"/>
  <c r="N18" i="6"/>
  <c r="N17" i="6" s="1"/>
  <c r="V18" i="6"/>
  <c r="V17" i="6" s="1"/>
  <c r="AD18" i="6"/>
  <c r="AL18" i="6"/>
  <c r="AT18" i="6"/>
  <c r="AT17" i="6" s="1"/>
  <c r="Q17" i="6"/>
  <c r="F20" i="6"/>
  <c r="V20" i="6"/>
  <c r="AL20" i="6"/>
  <c r="G28" i="6"/>
  <c r="X31" i="6"/>
  <c r="F8" i="2"/>
  <c r="AQ13" i="6"/>
  <c r="G20" i="6"/>
  <c r="G18" i="6"/>
  <c r="O20" i="6"/>
  <c r="O18" i="6"/>
  <c r="O17" i="6" s="1"/>
  <c r="W20" i="6"/>
  <c r="W18" i="6"/>
  <c r="W17" i="6" s="1"/>
  <c r="AE20" i="6"/>
  <c r="AE18" i="6"/>
  <c r="AM20" i="6"/>
  <c r="AM18" i="6"/>
  <c r="AU20" i="6"/>
  <c r="AU10" i="6"/>
  <c r="AU18" i="6"/>
  <c r="S18" i="6"/>
  <c r="S17" i="6" s="1"/>
  <c r="AI18" i="6"/>
  <c r="I32" i="6"/>
  <c r="I27" i="6"/>
  <c r="I31" i="6"/>
  <c r="Q32" i="6"/>
  <c r="Q27" i="6"/>
  <c r="Q25" i="6" s="1"/>
  <c r="Q31" i="6"/>
  <c r="Y32" i="6"/>
  <c r="Y27" i="6"/>
  <c r="Y31" i="6"/>
  <c r="AG32" i="6"/>
  <c r="AG27" i="6"/>
  <c r="AG25" i="6" s="1"/>
  <c r="AG31" i="6"/>
  <c r="AO32" i="6"/>
  <c r="AO27" i="6"/>
  <c r="AO25" i="6" s="1"/>
  <c r="AO31" i="6"/>
  <c r="AW32" i="6"/>
  <c r="AW27" i="6"/>
  <c r="AW25" i="6" s="1"/>
  <c r="AW31" i="6"/>
  <c r="S33" i="6"/>
  <c r="S28" i="6"/>
  <c r="S29" i="6"/>
  <c r="AI33" i="6"/>
  <c r="AI28" i="6"/>
  <c r="AI29" i="6"/>
  <c r="F54" i="6"/>
  <c r="F57" i="6" s="1"/>
  <c r="F15" i="6" s="1"/>
  <c r="V54" i="6"/>
  <c r="V57" i="6" s="1"/>
  <c r="V13" i="6" s="1"/>
  <c r="AL54" i="6"/>
  <c r="AL57" i="6" s="1"/>
  <c r="AL13" i="6" s="1"/>
  <c r="H15" i="6"/>
  <c r="P15" i="6"/>
  <c r="X15" i="6"/>
  <c r="Q29" i="6"/>
  <c r="AG29" i="6"/>
  <c r="AW29" i="6"/>
  <c r="S34" i="6"/>
  <c r="AI34" i="6"/>
  <c r="Q33" i="6"/>
  <c r="Q35" i="6" s="1"/>
  <c r="AG33" i="6"/>
  <c r="AW33" i="6"/>
  <c r="L33" i="6"/>
  <c r="L28" i="6"/>
  <c r="L31" i="6"/>
  <c r="L32" i="6"/>
  <c r="T33" i="6"/>
  <c r="T35" i="6" s="1"/>
  <c r="T28" i="6"/>
  <c r="T31" i="6"/>
  <c r="T32" i="6"/>
  <c r="AB33" i="6"/>
  <c r="AB35" i="6" s="1"/>
  <c r="AB28" i="6"/>
  <c r="AB31" i="6"/>
  <c r="AB32" i="6"/>
  <c r="AJ33" i="6"/>
  <c r="AJ35" i="6" s="1"/>
  <c r="AJ28" i="6"/>
  <c r="AJ31" i="6"/>
  <c r="AJ32" i="6"/>
  <c r="AR33" i="6"/>
  <c r="AR28" i="6"/>
  <c r="AR31" i="6"/>
  <c r="AR32" i="6"/>
  <c r="J27" i="6"/>
  <c r="J33" i="6"/>
  <c r="J34" i="6"/>
  <c r="J26" i="6"/>
  <c r="Z27" i="6"/>
  <c r="Z33" i="6"/>
  <c r="Z34" i="6"/>
  <c r="Z26" i="6"/>
  <c r="AP27" i="6"/>
  <c r="AP33" i="6"/>
  <c r="AP34" i="6"/>
  <c r="AP26" i="6"/>
  <c r="E28" i="6"/>
  <c r="E31" i="6"/>
  <c r="E34" i="6"/>
  <c r="E35" i="6" s="1"/>
  <c r="E27" i="6"/>
  <c r="M28" i="6"/>
  <c r="M31" i="6"/>
  <c r="M34" i="6"/>
  <c r="M26" i="6"/>
  <c r="M27" i="6"/>
  <c r="U28" i="6"/>
  <c r="U31" i="6"/>
  <c r="U34" i="6"/>
  <c r="U26" i="6"/>
  <c r="U27" i="6"/>
  <c r="AC28" i="6"/>
  <c r="AC31" i="6"/>
  <c r="AC34" i="6"/>
  <c r="AC26" i="6"/>
  <c r="AC27" i="6"/>
  <c r="AK28" i="6"/>
  <c r="AK31" i="6"/>
  <c r="AK34" i="6"/>
  <c r="AK35" i="6" s="1"/>
  <c r="AK26" i="6"/>
  <c r="AK27" i="6"/>
  <c r="AS28" i="6"/>
  <c r="AS31" i="6"/>
  <c r="AS34" i="6"/>
  <c r="AS26" i="6"/>
  <c r="AS27" i="6"/>
  <c r="K33" i="6"/>
  <c r="K28" i="6"/>
  <c r="K29" i="6"/>
  <c r="AA33" i="6"/>
  <c r="AA28" i="6"/>
  <c r="AA29" i="6"/>
  <c r="AQ33" i="6"/>
  <c r="AQ28" i="6"/>
  <c r="AQ29" i="6"/>
  <c r="S32" i="6"/>
  <c r="AI32" i="6"/>
  <c r="I34" i="6"/>
  <c r="Y34" i="6"/>
  <c r="Y35" i="6" s="1"/>
  <c r="AO34" i="6"/>
  <c r="AO35" i="6" s="1"/>
  <c r="F31" i="6"/>
  <c r="F34" i="6"/>
  <c r="F26" i="6"/>
  <c r="F29" i="6"/>
  <c r="N31" i="6"/>
  <c r="N34" i="6"/>
  <c r="N35" i="6" s="1"/>
  <c r="N26" i="6"/>
  <c r="N29" i="6"/>
  <c r="V31" i="6"/>
  <c r="V34" i="6"/>
  <c r="V35" i="6" s="1"/>
  <c r="V26" i="6"/>
  <c r="V29" i="6"/>
  <c r="AD31" i="6"/>
  <c r="AD34" i="6"/>
  <c r="AD26" i="6"/>
  <c r="AD29" i="6"/>
  <c r="AL31" i="6"/>
  <c r="AL34" i="6"/>
  <c r="AL35" i="6" s="1"/>
  <c r="AL26" i="6"/>
  <c r="AL29" i="6"/>
  <c r="AT31" i="6"/>
  <c r="AT34" i="6"/>
  <c r="AT35" i="6" s="1"/>
  <c r="AT26" i="6"/>
  <c r="AT25" i="6" s="1"/>
  <c r="AT29" i="6"/>
  <c r="I29" i="6"/>
  <c r="Y29" i="6"/>
  <c r="AO29" i="6"/>
  <c r="H9" i="6" l="1"/>
  <c r="H11" i="6"/>
  <c r="AS35" i="6"/>
  <c r="M35" i="6"/>
  <c r="AO21" i="6"/>
  <c r="N13" i="6"/>
  <c r="Q15" i="6"/>
  <c r="J6" i="6"/>
  <c r="I25" i="6"/>
  <c r="AD25" i="6"/>
  <c r="AJ17" i="6"/>
  <c r="AG35" i="6"/>
  <c r="AF35" i="6"/>
  <c r="H35" i="6"/>
  <c r="Z13" i="6"/>
  <c r="I13" i="6"/>
  <c r="F35" i="6"/>
  <c r="I35" i="6"/>
  <c r="R7" i="6"/>
  <c r="AB9" i="6"/>
  <c r="Y9" i="6"/>
  <c r="E25" i="6"/>
  <c r="AW35" i="6"/>
  <c r="J7" i="6"/>
  <c r="AH15" i="6"/>
  <c r="L15" i="6"/>
  <c r="X6" i="6"/>
  <c r="X7" i="6" s="1"/>
  <c r="AO11" i="6"/>
  <c r="AC6" i="6"/>
  <c r="AC7" i="6" s="1"/>
  <c r="AC35" i="6"/>
  <c r="AR35" i="6"/>
  <c r="Y25" i="6"/>
  <c r="AK21" i="6"/>
  <c r="AK6" i="6"/>
  <c r="AK7" i="6" s="1"/>
  <c r="AD6" i="6"/>
  <c r="AD7" i="6" s="1"/>
  <c r="AM7" i="6"/>
  <c r="P19" i="6"/>
  <c r="S9" i="6"/>
  <c r="AF15" i="6"/>
  <c r="R26" i="6"/>
  <c r="AC21" i="6"/>
  <c r="AN35" i="6"/>
  <c r="AD9" i="6"/>
  <c r="L7" i="6"/>
  <c r="P22" i="6"/>
  <c r="P21" i="6" s="1"/>
  <c r="U9" i="6"/>
  <c r="M19" i="6"/>
  <c r="AT13" i="6"/>
  <c r="M21" i="6"/>
  <c r="K15" i="6"/>
  <c r="AF22" i="6"/>
  <c r="AF21" i="6" s="1"/>
  <c r="AO9" i="6"/>
  <c r="AF19" i="6"/>
  <c r="H25" i="6"/>
  <c r="E9" i="6"/>
  <c r="AJ25" i="6"/>
  <c r="Z9" i="6"/>
  <c r="R34" i="6"/>
  <c r="R32" i="6"/>
  <c r="Y6" i="6"/>
  <c r="Y7" i="6" s="1"/>
  <c r="N6" i="6"/>
  <c r="N7" i="6" s="1"/>
  <c r="E7" i="6"/>
  <c r="R29" i="6"/>
  <c r="AP13" i="6"/>
  <c r="AL25" i="6"/>
  <c r="V25" i="6"/>
  <c r="K35" i="6"/>
  <c r="R31" i="6"/>
  <c r="X9" i="6"/>
  <c r="Z6" i="6"/>
  <c r="Z7" i="6" s="1"/>
  <c r="AM25" i="6"/>
  <c r="I21" i="6"/>
  <c r="T21" i="6"/>
  <c r="AO7" i="6"/>
  <c r="N9" i="6"/>
  <c r="AW13" i="6"/>
  <c r="AW21" i="6"/>
  <c r="AG21" i="6"/>
  <c r="T9" i="6"/>
  <c r="AK19" i="6"/>
  <c r="T15" i="6"/>
  <c r="AK17" i="6"/>
  <c r="AJ21" i="6"/>
  <c r="E17" i="6"/>
  <c r="Y13" i="6"/>
  <c r="AS9" i="6"/>
  <c r="AI35" i="6"/>
  <c r="U35" i="6"/>
  <c r="AI15" i="6"/>
  <c r="AB15" i="6"/>
  <c r="U22" i="6"/>
  <c r="U21" i="6" s="1"/>
  <c r="AM15" i="6"/>
  <c r="S15" i="6"/>
  <c r="R13" i="6"/>
  <c r="U19" i="6"/>
  <c r="I9" i="6"/>
  <c r="H17" i="6"/>
  <c r="AH7" i="6"/>
  <c r="AV25" i="6"/>
  <c r="E22" i="6"/>
  <c r="E21" i="6" s="1"/>
  <c r="AA35" i="6"/>
  <c r="J15" i="6"/>
  <c r="AV15" i="6"/>
  <c r="I11" i="6"/>
  <c r="H19" i="6"/>
  <c r="Q9" i="6"/>
  <c r="AS6" i="6"/>
  <c r="AS7" i="6" s="1"/>
  <c r="N25" i="6"/>
  <c r="AD13" i="6"/>
  <c r="AS22" i="6"/>
  <c r="AS21" i="6" s="1"/>
  <c r="I7" i="6"/>
  <c r="AI25" i="6"/>
  <c r="AV17" i="6"/>
  <c r="AV22" i="6"/>
  <c r="AV21" i="6" s="1"/>
  <c r="AD35" i="6"/>
  <c r="L35" i="6"/>
  <c r="AS19" i="6"/>
  <c r="Q6" i="6"/>
  <c r="Q7" i="6" s="1"/>
  <c r="G7" i="6"/>
  <c r="AP9" i="6"/>
  <c r="J9" i="6"/>
  <c r="AN15" i="6"/>
  <c r="AQ25" i="6"/>
  <c r="U11" i="6"/>
  <c r="U6" i="6"/>
  <c r="U7" i="6" s="1"/>
  <c r="F25" i="6"/>
  <c r="AK9" i="6"/>
  <c r="M11" i="6"/>
  <c r="M6" i="6"/>
  <c r="M7" i="6" s="1"/>
  <c r="T11" i="6"/>
  <c r="T6" i="6"/>
  <c r="T7" i="6" s="1"/>
  <c r="AK25" i="6"/>
  <c r="AP6" i="6"/>
  <c r="AP7" i="6" s="1"/>
  <c r="AN17" i="6"/>
  <c r="AN19" i="6"/>
  <c r="V7" i="6"/>
  <c r="M9" i="6"/>
  <c r="F9" i="2"/>
  <c r="AA25" i="6"/>
  <c r="K25" i="6"/>
  <c r="E15" i="2"/>
  <c r="E6" i="2"/>
  <c r="E7" i="2" s="1"/>
  <c r="F15" i="2"/>
  <c r="AC25" i="6"/>
  <c r="W11" i="6"/>
  <c r="W6" i="6"/>
  <c r="W7" i="6" s="1"/>
  <c r="K6" i="6"/>
  <c r="K7" i="6" s="1"/>
  <c r="K11" i="6"/>
  <c r="AC13" i="6"/>
  <c r="AC15" i="6"/>
  <c r="M25" i="6"/>
  <c r="R33" i="6"/>
  <c r="AT7" i="6"/>
  <c r="AL7" i="6"/>
  <c r="AU13" i="6"/>
  <c r="E15" i="6"/>
  <c r="S25" i="6"/>
  <c r="AP35" i="6"/>
  <c r="R27" i="6"/>
  <c r="AG9" i="6"/>
  <c r="AQ9" i="6"/>
  <c r="AJ7" i="6"/>
  <c r="AE9" i="6"/>
  <c r="M13" i="6"/>
  <c r="M15" i="6"/>
  <c r="AE13" i="6"/>
  <c r="AM35" i="6"/>
  <c r="AV7" i="6"/>
  <c r="K9" i="6"/>
  <c r="W15" i="6"/>
  <c r="AG13" i="6"/>
  <c r="G13" i="6"/>
  <c r="U25" i="6"/>
  <c r="Q21" i="6"/>
  <c r="AO15" i="6"/>
  <c r="AQ11" i="6"/>
  <c r="AQ6" i="6"/>
  <c r="AQ7" i="6" s="1"/>
  <c r="O7" i="6"/>
  <c r="AQ35" i="6"/>
  <c r="Y21" i="6"/>
  <c r="AG6" i="6"/>
  <c r="AG7" i="6" s="1"/>
  <c r="AR15" i="6"/>
  <c r="AH35" i="6"/>
  <c r="AV35" i="6"/>
  <c r="X35" i="6"/>
  <c r="X22" i="6"/>
  <c r="X21" i="6" s="1"/>
  <c r="X17" i="6"/>
  <c r="AI11" i="6"/>
  <c r="AI6" i="6"/>
  <c r="AI7" i="6" s="1"/>
  <c r="AW11" i="6"/>
  <c r="AW9" i="6"/>
  <c r="AW6" i="6"/>
  <c r="AW7" i="6" s="1"/>
  <c r="AA6" i="6"/>
  <c r="AA7" i="6" s="1"/>
  <c r="AA11" i="6"/>
  <c r="AS15" i="6"/>
  <c r="AS13" i="6"/>
  <c r="F7" i="6"/>
  <c r="AE11" i="6"/>
  <c r="AE6" i="6"/>
  <c r="AE7" i="6" s="1"/>
  <c r="AB25" i="6"/>
  <c r="S11" i="6"/>
  <c r="S6" i="6"/>
  <c r="S7" i="6" s="1"/>
  <c r="AK13" i="6"/>
  <c r="AK15" i="6"/>
  <c r="W9" i="6"/>
  <c r="E9" i="2"/>
  <c r="F21" i="2"/>
  <c r="F25" i="2"/>
  <c r="F35" i="2"/>
  <c r="AL15" i="6"/>
  <c r="AE22" i="6"/>
  <c r="AE21" i="6" s="1"/>
  <c r="AE19" i="6"/>
  <c r="L19" i="6"/>
  <c r="L22" i="6"/>
  <c r="L21" i="6" s="1"/>
  <c r="O13" i="6"/>
  <c r="O15" i="6"/>
  <c r="AA22" i="6"/>
  <c r="AA21" i="6" s="1"/>
  <c r="AA19" i="6"/>
  <c r="R19" i="6"/>
  <c r="R22" i="6"/>
  <c r="R21" i="6" s="1"/>
  <c r="AU22" i="6"/>
  <c r="AU21" i="6" s="1"/>
  <c r="AU19" i="6"/>
  <c r="G22" i="6"/>
  <c r="G21" i="6" s="1"/>
  <c r="G19" i="6"/>
  <c r="AD22" i="6"/>
  <c r="AD21" i="6" s="1"/>
  <c r="AD19" i="6"/>
  <c r="K22" i="6"/>
  <c r="K21" i="6" s="1"/>
  <c r="K19" i="6"/>
  <c r="AA17" i="6"/>
  <c r="AJ19" i="6"/>
  <c r="AP25" i="6"/>
  <c r="J25" i="6"/>
  <c r="AU11" i="6"/>
  <c r="AU6" i="6"/>
  <c r="AU7" i="6" s="1"/>
  <c r="AU9" i="6"/>
  <c r="AE17" i="6"/>
  <c r="AD17" i="6"/>
  <c r="F22" i="6"/>
  <c r="F21" i="6" s="1"/>
  <c r="F19" i="6"/>
  <c r="AP19" i="6"/>
  <c r="AP22" i="6"/>
  <c r="AP21" i="6" s="1"/>
  <c r="J19" i="6"/>
  <c r="J22" i="6"/>
  <c r="J21" i="6" s="1"/>
  <c r="T19" i="6"/>
  <c r="J35" i="6"/>
  <c r="W22" i="6"/>
  <c r="W21" i="6" s="1"/>
  <c r="W19" i="6"/>
  <c r="G17" i="6"/>
  <c r="AT22" i="6"/>
  <c r="AT21" i="6" s="1"/>
  <c r="AT19" i="6"/>
  <c r="F17" i="6"/>
  <c r="AR11" i="6"/>
  <c r="AR6" i="6"/>
  <c r="AR7" i="6" s="1"/>
  <c r="P35" i="6"/>
  <c r="F19" i="2"/>
  <c r="V15" i="6"/>
  <c r="P7" i="6"/>
  <c r="AI22" i="6"/>
  <c r="AI21" i="6" s="1"/>
  <c r="AI19" i="6"/>
  <c r="AU17" i="6"/>
  <c r="V22" i="6"/>
  <c r="V21" i="6" s="1"/>
  <c r="V19" i="6"/>
  <c r="F13" i="6"/>
  <c r="AH19" i="6"/>
  <c r="AH22" i="6"/>
  <c r="AH21" i="6" s="1"/>
  <c r="AH17" i="6"/>
  <c r="X25" i="6"/>
  <c r="AR9" i="6"/>
  <c r="S22" i="6"/>
  <c r="S21" i="6" s="1"/>
  <c r="S19" i="6"/>
  <c r="AM22" i="6"/>
  <c r="AM21" i="6" s="1"/>
  <c r="AM19" i="6"/>
  <c r="AH25" i="6"/>
  <c r="K17" i="6"/>
  <c r="AN25" i="6"/>
  <c r="AS25" i="6"/>
  <c r="Z25" i="6"/>
  <c r="S35" i="6"/>
  <c r="O22" i="6"/>
  <c r="O21" i="6" s="1"/>
  <c r="O19" i="6"/>
  <c r="AL22" i="6"/>
  <c r="AL21" i="6" s="1"/>
  <c r="AL19" i="6"/>
  <c r="AR19" i="6"/>
  <c r="AR22" i="6"/>
  <c r="AR21" i="6" s="1"/>
  <c r="G35" i="6"/>
  <c r="J17" i="6"/>
  <c r="Z19" i="6"/>
  <c r="Z22" i="6"/>
  <c r="Z21" i="6" s="1"/>
  <c r="P25" i="6"/>
  <c r="H7" i="6"/>
  <c r="E21" i="2"/>
  <c r="W25" i="6"/>
  <c r="AU25" i="6"/>
  <c r="AE25" i="6"/>
  <c r="O25" i="6"/>
  <c r="AN7" i="6"/>
  <c r="L17" i="6"/>
  <c r="Z35" i="6"/>
  <c r="AM17" i="6"/>
  <c r="AL17" i="6"/>
  <c r="N22" i="6"/>
  <c r="N21" i="6" s="1"/>
  <c r="N19" i="6"/>
  <c r="AB19" i="6"/>
  <c r="AB22" i="6"/>
  <c r="AB21" i="6" s="1"/>
  <c r="AQ22" i="6"/>
  <c r="AQ21" i="6" s="1"/>
  <c r="AQ19" i="6"/>
  <c r="AI17" i="6"/>
  <c r="F6" i="2"/>
  <c r="F7" i="2" s="1"/>
  <c r="F11" i="2"/>
  <c r="AF25" i="6"/>
  <c r="E31" i="2"/>
  <c r="E27" i="2"/>
  <c r="E29" i="2"/>
  <c r="E32" i="2"/>
  <c r="E28" i="2"/>
  <c r="E33" i="2"/>
  <c r="E26" i="2"/>
  <c r="E34" i="2"/>
  <c r="W35" i="6"/>
  <c r="AU35" i="6"/>
  <c r="AE35" i="6"/>
  <c r="O35" i="6"/>
  <c r="AF7" i="6"/>
  <c r="R25" i="6" l="1"/>
  <c r="R35" i="6"/>
  <c r="E35" i="2"/>
  <c r="E25" i="2"/>
</calcChain>
</file>

<file path=xl/sharedStrings.xml><?xml version="1.0" encoding="utf-8"?>
<sst xmlns="http://schemas.openxmlformats.org/spreadsheetml/2006/main" count="227" uniqueCount="85">
  <si>
    <t>Jan 2019</t>
  </si>
  <si>
    <t>Prev Week</t>
  </si>
  <si>
    <t>High:</t>
  </si>
  <si>
    <t>Low:</t>
  </si>
  <si>
    <t>Close:</t>
  </si>
  <si>
    <t>Pivots</t>
  </si>
  <si>
    <t>Resistance 1  + (High - Low) = Resistance 3</t>
  </si>
  <si>
    <t>Resistance Mid 3</t>
  </si>
  <si>
    <t>Pivot + (High - Low) = Resistance 2</t>
  </si>
  <si>
    <t>Resistance Mid 2</t>
  </si>
  <si>
    <t>2*Pivot - Low = Resistance 1</t>
  </si>
  <si>
    <t>Resistance Mid 1</t>
  </si>
  <si>
    <t>Upper Boundary:</t>
  </si>
  <si>
    <t>(High + Low + Close) /3 = Central Pivot Point</t>
  </si>
  <si>
    <t>Lower Boundary:</t>
  </si>
  <si>
    <t>Support Mid 1</t>
  </si>
  <si>
    <t>2*Pivot - High = Support 1</t>
  </si>
  <si>
    <t>Support Mid 2</t>
  </si>
  <si>
    <t>Pivot - (High-Low) = Support 2</t>
  </si>
  <si>
    <t>Support  Mid 3</t>
  </si>
  <si>
    <t>S1-(High - Low) = Support 3</t>
  </si>
  <si>
    <t>Camarilla Pivots</t>
  </si>
  <si>
    <t>R6 = (High/Low) * Close:</t>
  </si>
  <si>
    <t>R5 = R4 + 1.168 * (R4 – R3):</t>
  </si>
  <si>
    <t>R4 = Close + (High – Low) * 1.1/2:</t>
  </si>
  <si>
    <t>R3 = Close + (High – Low) * 1.1/4:</t>
  </si>
  <si>
    <t>R2 = Close + (High – Low) * 1.1/6:</t>
  </si>
  <si>
    <t>R1 = Close + (High – Low) * 1.1/12:</t>
  </si>
  <si>
    <t>S1 = Close – (High – Low) * 1.1/12:</t>
  </si>
  <si>
    <t>S2 = Close – (High – Low) * 1.1/6:</t>
  </si>
  <si>
    <t>S3 = Close – (High – Low) * 1.1/4:</t>
  </si>
  <si>
    <t>S4 = Close – (High – Low) * 1.1/2:</t>
  </si>
  <si>
    <t>S5 = S4 – 1.168 * (S3 – S4):</t>
  </si>
  <si>
    <t>S6 = Close – (R6 – Close):</t>
  </si>
  <si>
    <t>Elliott - Fibonacci</t>
  </si>
  <si>
    <t>EW Min 2.5 x to 3.0x from start of EW</t>
  </si>
  <si>
    <t>EW Resistance 5:</t>
  </si>
  <si>
    <t>EW Resistance 4:</t>
  </si>
  <si>
    <t>EW Resistance 3:</t>
  </si>
  <si>
    <t>EW Resistance 2:</t>
  </si>
  <si>
    <t>EW Support 1:</t>
  </si>
  <si>
    <t>EW Support 2:</t>
  </si>
  <si>
    <t>EW Support 3:</t>
  </si>
  <si>
    <t>EW Support 4:</t>
  </si>
  <si>
    <t>EW Support 5:</t>
  </si>
  <si>
    <t>Calculations</t>
  </si>
  <si>
    <t>(High - Low):</t>
  </si>
  <si>
    <t>(High-Low) * 1.1:</t>
  </si>
  <si>
    <t>(High + Low):</t>
  </si>
  <si>
    <t>(High + Low)/2:</t>
  </si>
  <si>
    <t>Central Pivot Line (CPL):</t>
  </si>
  <si>
    <t>CPL Width:</t>
  </si>
  <si>
    <t>ONE</t>
  </si>
  <si>
    <t>TWO</t>
  </si>
  <si>
    <t>THREE</t>
  </si>
  <si>
    <t>Start Point ONE</t>
  </si>
  <si>
    <t>End Point</t>
  </si>
  <si>
    <t>Start Point TWO</t>
  </si>
  <si>
    <t>**</t>
  </si>
  <si>
    <t>Retracements</t>
  </si>
  <si>
    <t>Projections</t>
  </si>
  <si>
    <t>Dec 2018</t>
  </si>
  <si>
    <t>11015 ~ 25</t>
  </si>
  <si>
    <t>FIB0NACCI RATIOS CALCULATOR</t>
  </si>
  <si>
    <t>EW Resistance 1:</t>
  </si>
  <si>
    <t>11450~60</t>
  </si>
  <si>
    <t>11500~30</t>
  </si>
  <si>
    <t>11851 ~ 74</t>
  </si>
  <si>
    <t>11010 ~ 13</t>
  </si>
  <si>
    <t>10721 ~ 18</t>
  </si>
  <si>
    <t>W5L</t>
  </si>
  <si>
    <t>W3S</t>
  </si>
  <si>
    <t>C</t>
  </si>
  <si>
    <t>Ret</t>
  </si>
  <si>
    <t>10746~56</t>
  </si>
  <si>
    <t>11141~46</t>
  </si>
  <si>
    <t>Updated for-Sep/18/2019 Nifty closed on a strong bear note at 10817 level .So today on upside first intra resistance is at 10874-79 Next resistance are 10930-35,10970-75,11025-30, 11076-81,11128-33,11165-70,,11210-15, 11252-57,11287-92,11312-07,11334-39,11377-82,11427-32,11492-97,11540-45,11576-80,11655-60,11702-07,11754-59,11808-13,11845-50,11875-79,11911-16,11945-50,11995-00,12040-45,12087-92,12107-12,12160-65,12235-40,12274-79,12320-25,12366-71 level.On downside first support is at 10760-55 next support are at 10704-00,10662-57,10610-05,10558-53,10506-01,10421-16 level. Market is in bear zone be alert .So today for intraday on upside intra resistance are at 10879 and 10935 level and On downside be alert below 10755 and avoid all longs below 10700 level as selling may intensify below that level .</t>
  </si>
  <si>
    <t>Positional Immediate support for NIFTY is 10774 and positional Resistance for NIFTY is 10958 10991 10992 11082 11203 11246 11347 11429 11470 .</t>
  </si>
  <si>
    <t>Intraday Resistance of NIFTY are 10930.9 : 11025 : 10974.2 : 10996</t>
  </si>
  <si>
    <t>Intraday Support of NIFTY are 10704.3 : 10610.2 : 10662.2 : 10640.7</t>
  </si>
  <si>
    <t>Sep 2019</t>
  </si>
  <si>
    <t>38% Ret from 11695</t>
  </si>
  <si>
    <t>38% for entier up move</t>
  </si>
  <si>
    <t>50% Ret from 1695, Swing Low</t>
  </si>
  <si>
    <t>11453~63 ~ 75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</si>
</sst>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0"/>
  </numFmts>
  <fonts count="32" x14ac:knownFonts="1">
    <font>
      <sz val="11"/>
      <color indexed="8"/>
      <name val="Calibri"/>
    </font>
    <font>
      <sz val="10"/>
      <color indexed="12"/>
      <name val="Times New Roman"/>
      <family val="1"/>
    </font>
    <font>
      <sz val="10"/>
      <color indexed="8"/>
      <name val="Times New Roman"/>
      <family val="1"/>
    </font>
    <font>
      <sz val="11"/>
      <color indexed="8"/>
      <name val="Times New Roman"/>
      <family val="1"/>
    </font>
    <font>
      <b/>
      <sz val="10"/>
      <color indexed="8"/>
      <name val="Times New Roman"/>
      <family val="1"/>
    </font>
    <font>
      <sz val="11"/>
      <color indexed="19"/>
      <name val="Times New Roman"/>
      <family val="1"/>
    </font>
    <font>
      <b/>
      <sz val="11"/>
      <color indexed="8"/>
      <name val="Times New Roman"/>
      <family val="1"/>
    </font>
    <font>
      <sz val="11"/>
      <color indexed="12"/>
      <name val="Times New Roman"/>
      <family val="1"/>
    </font>
    <font>
      <u/>
      <sz val="11"/>
      <color indexed="29"/>
      <name val="Calibri"/>
      <family val="2"/>
    </font>
    <font>
      <sz val="8"/>
      <color indexed="8"/>
      <name val="Calibri"/>
      <family val="2"/>
    </font>
    <font>
      <sz val="11"/>
      <color indexed="8"/>
      <name val="Arial"/>
      <family val="2"/>
    </font>
    <font>
      <sz val="11"/>
      <color indexed="19"/>
      <name val="Calibri"/>
      <family val="2"/>
    </font>
    <font>
      <sz val="11"/>
      <color indexed="35"/>
      <name val="Calibri"/>
      <family val="2"/>
    </font>
    <font>
      <sz val="11"/>
      <color indexed="35"/>
      <name val="Times New Roman"/>
      <family val="1"/>
    </font>
    <font>
      <sz val="10"/>
      <color indexed="8"/>
      <name val="Calibri"/>
      <family val="2"/>
    </font>
    <font>
      <sz val="11"/>
      <color indexed="12"/>
      <name val="Calibri"/>
      <family val="2"/>
    </font>
    <font>
      <b/>
      <sz val="11"/>
      <color indexed="8"/>
      <name val="Times New Roman"/>
      <family val="1"/>
    </font>
    <font>
      <sz val="11"/>
      <color indexed="8"/>
      <name val="Calibri"/>
      <family val="2"/>
    </font>
    <font>
      <sz val="11"/>
      <color indexed="8"/>
      <name val="Times New Roman"/>
      <family val="1"/>
    </font>
    <font>
      <sz val="11"/>
      <color indexed="8"/>
      <name val="Calibri"/>
      <family val="2"/>
    </font>
    <font>
      <sz val="11"/>
      <color indexed="20"/>
      <name val="Arial"/>
      <family val="2"/>
    </font>
    <font>
      <sz val="10"/>
      <color indexed="8"/>
      <name val="Times New Roman"/>
      <family val="1"/>
    </font>
    <font>
      <u/>
      <sz val="16"/>
      <color indexed="27"/>
      <name val="Calibri"/>
      <family val="2"/>
    </font>
    <font>
      <u/>
      <sz val="11"/>
      <color indexed="30"/>
      <name val="Calibri"/>
      <family val="2"/>
    </font>
    <font>
      <u/>
      <sz val="11"/>
      <color indexed="8"/>
      <name val="Calibri"/>
      <family val="2"/>
    </font>
    <font>
      <sz val="10"/>
      <color indexed="8"/>
      <name val="Arial"/>
      <family val="2"/>
    </font>
    <font>
      <sz val="11"/>
      <color indexed="29"/>
      <name val="Arial"/>
      <family val="2"/>
    </font>
    <font>
      <sz val="11"/>
      <color rgb="FFFF0000"/>
      <name val="Calibri"/>
      <family val="2"/>
    </font>
    <font>
      <b/>
      <sz val="11"/>
      <color indexed="8"/>
      <name val="Calibri"/>
      <family val="2"/>
    </font>
    <font>
      <strike/>
      <sz val="11"/>
      <color indexed="8"/>
      <name val="Times New Roman"/>
      <family val="1"/>
    </font>
    <font>
      <b/>
      <sz val="11"/>
      <color indexed="8"/>
      <name val="Calibri"/>
      <family val="2"/>
    </font>
    <font>
      <b/>
      <sz val="11"/>
      <color indexed="8"/>
      <name val="Arial"/>
      <family val="2"/>
    </font>
  </fonts>
  <fills count="22">
    <fill>
      <patternFill patternType="none"/>
    </fill>
    <fill>
      <patternFill patternType="gray125"/>
    </fill>
    <fill>
      <patternFill patternType="solid">
        <fgColor indexed="13"/>
        <bgColor auto="1"/>
      </patternFill>
    </fill>
    <fill>
      <patternFill patternType="solid">
        <fgColor indexed="12"/>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20"/>
        <bgColor auto="1"/>
      </patternFill>
    </fill>
    <fill>
      <patternFill patternType="solid">
        <fgColor indexed="21"/>
        <bgColor auto="1"/>
      </patternFill>
    </fill>
    <fill>
      <patternFill patternType="solid">
        <fgColor indexed="22"/>
        <bgColor auto="1"/>
      </patternFill>
    </fill>
    <fill>
      <patternFill patternType="solid">
        <fgColor indexed="23"/>
        <bgColor auto="1"/>
      </patternFill>
    </fill>
    <fill>
      <patternFill patternType="solid">
        <fgColor indexed="24"/>
        <bgColor auto="1"/>
      </patternFill>
    </fill>
    <fill>
      <patternFill patternType="solid">
        <fgColor indexed="25"/>
        <bgColor auto="1"/>
      </patternFill>
    </fill>
    <fill>
      <patternFill patternType="solid">
        <fgColor indexed="26"/>
        <bgColor auto="1"/>
      </patternFill>
    </fill>
    <fill>
      <patternFill patternType="solid">
        <fgColor indexed="28"/>
        <bgColor auto="1"/>
      </patternFill>
    </fill>
    <fill>
      <patternFill patternType="solid">
        <fgColor indexed="31"/>
        <bgColor auto="1"/>
      </patternFill>
    </fill>
    <fill>
      <patternFill patternType="solid">
        <fgColor indexed="32"/>
        <bgColor auto="1"/>
      </patternFill>
    </fill>
    <fill>
      <patternFill patternType="solid">
        <fgColor rgb="FF00B050"/>
        <bgColor indexed="64"/>
      </patternFill>
    </fill>
    <fill>
      <patternFill patternType="solid">
        <fgColor rgb="FF00B0F0"/>
        <bgColor indexed="64"/>
      </patternFill>
    </fill>
    <fill>
      <patternFill patternType="solid">
        <fgColor theme="0"/>
        <bgColor indexed="64"/>
      </patternFill>
    </fill>
    <fill>
      <patternFill patternType="solid">
        <fgColor theme="5" tint="0.39997558519241921"/>
        <bgColor indexed="64"/>
      </patternFill>
    </fill>
  </fills>
  <borders count="18">
    <border>
      <left/>
      <right/>
      <top/>
      <bottom/>
      <diagonal/>
    </border>
    <border>
      <left style="thin">
        <color indexed="14"/>
      </left>
      <right/>
      <top style="thin">
        <color indexed="14"/>
      </top>
      <bottom/>
      <diagonal/>
    </border>
    <border>
      <left/>
      <right/>
      <top style="thin">
        <color indexed="14"/>
      </top>
      <bottom/>
      <diagonal/>
    </border>
    <border>
      <left/>
      <right style="thin">
        <color indexed="14"/>
      </right>
      <top style="thin">
        <color indexed="14"/>
      </top>
      <bottom/>
      <diagonal/>
    </border>
    <border>
      <left style="thin">
        <color indexed="14"/>
      </left>
      <right/>
      <top/>
      <bottom/>
      <diagonal/>
    </border>
    <border>
      <left/>
      <right/>
      <top/>
      <bottom/>
      <diagonal/>
    </border>
    <border>
      <left/>
      <right style="thin">
        <color indexed="14"/>
      </right>
      <top/>
      <bottom/>
      <diagonal/>
    </border>
    <border>
      <left style="medium">
        <color indexed="29"/>
      </left>
      <right style="medium">
        <color indexed="29"/>
      </right>
      <top style="medium">
        <color indexed="29"/>
      </top>
      <bottom style="medium">
        <color indexed="29"/>
      </bottom>
      <diagonal/>
    </border>
    <border>
      <left style="medium">
        <color indexed="30"/>
      </left>
      <right style="medium">
        <color indexed="30"/>
      </right>
      <top style="medium">
        <color indexed="30"/>
      </top>
      <bottom style="medium">
        <color indexed="30"/>
      </bottom>
      <diagonal/>
    </border>
    <border>
      <left style="medium">
        <color indexed="8"/>
      </left>
      <right style="medium">
        <color indexed="8"/>
      </right>
      <top style="medium">
        <color indexed="8"/>
      </top>
      <bottom style="medium">
        <color indexed="8"/>
      </bottom>
      <diagonal/>
    </border>
    <border>
      <left/>
      <right/>
      <top style="medium">
        <color indexed="29"/>
      </top>
      <bottom/>
      <diagonal/>
    </border>
    <border>
      <left/>
      <right/>
      <top style="medium">
        <color indexed="30"/>
      </top>
      <bottom/>
      <diagonal/>
    </border>
    <border>
      <left/>
      <right/>
      <top style="medium">
        <color indexed="8"/>
      </top>
      <bottom/>
      <diagonal/>
    </border>
    <border>
      <left/>
      <right/>
      <top/>
      <bottom style="medium">
        <color indexed="29"/>
      </bottom>
      <diagonal/>
    </border>
    <border>
      <left/>
      <right/>
      <top/>
      <bottom style="medium">
        <color indexed="30"/>
      </bottom>
      <diagonal/>
    </border>
    <border>
      <left/>
      <right/>
      <top/>
      <bottom style="medium">
        <color indexed="8"/>
      </bottom>
      <diagonal/>
    </border>
    <border>
      <left style="medium">
        <color indexed="29"/>
      </left>
      <right style="medium">
        <color indexed="30"/>
      </right>
      <top/>
      <bottom/>
      <diagonal/>
    </border>
    <border>
      <left style="medium">
        <color indexed="30"/>
      </left>
      <right style="medium">
        <color indexed="8"/>
      </right>
      <top/>
      <bottom/>
      <diagonal/>
    </border>
  </borders>
  <cellStyleXfs count="2">
    <xf numFmtId="0" fontId="0" fillId="0" borderId="0" applyNumberFormat="0" applyFill="0" applyBorder="0" applyProtection="0"/>
    <xf numFmtId="0" fontId="19" fillId="0" borderId="5" applyNumberFormat="0" applyFill="0" applyBorder="0" applyProtection="0"/>
  </cellStyleXfs>
  <cellXfs count="239">
    <xf numFmtId="0" fontId="0" fillId="0" borderId="0" xfId="0" applyFont="1" applyAlignment="1"/>
    <xf numFmtId="0" fontId="0" fillId="0" borderId="0" xfId="0" applyNumberFormat="1" applyFont="1" applyAlignment="1"/>
    <xf numFmtId="49" fontId="1" fillId="2" borderId="2" xfId="0" applyNumberFormat="1" applyFont="1" applyFill="1" applyBorder="1" applyAlignment="1">
      <alignment horizontal="center" vertical="center"/>
    </xf>
    <xf numFmtId="15" fontId="1" fillId="2" borderId="2" xfId="0" applyNumberFormat="1" applyFont="1" applyFill="1" applyBorder="1" applyAlignment="1">
      <alignment horizontal="center" vertical="center"/>
    </xf>
    <xf numFmtId="0" fontId="0" fillId="4" borderId="4" xfId="0" applyFont="1" applyFill="1" applyBorder="1" applyAlignment="1"/>
    <xf numFmtId="0" fontId="0" fillId="4" borderId="5" xfId="0" applyFont="1" applyFill="1" applyBorder="1" applyAlignment="1"/>
    <xf numFmtId="49" fontId="2" fillId="4" borderId="5" xfId="0" applyNumberFormat="1" applyFont="1" applyFill="1" applyBorder="1" applyAlignment="1">
      <alignment horizontal="right"/>
    </xf>
    <xf numFmtId="4" fontId="3" fillId="5" borderId="5" xfId="0" applyNumberFormat="1" applyFont="1" applyFill="1" applyBorder="1" applyAlignment="1">
      <alignment horizontal="right"/>
    </xf>
    <xf numFmtId="0" fontId="2" fillId="4" borderId="5" xfId="0" applyFont="1" applyFill="1" applyBorder="1" applyAlignment="1">
      <alignment horizontal="right"/>
    </xf>
    <xf numFmtId="4" fontId="2" fillId="4" borderId="5" xfId="0" applyNumberFormat="1" applyFont="1" applyFill="1" applyBorder="1" applyAlignment="1">
      <alignment horizontal="right"/>
    </xf>
    <xf numFmtId="4" fontId="3" fillId="6" borderId="5" xfId="0" applyNumberFormat="1" applyFont="1" applyFill="1" applyBorder="1" applyAlignment="1">
      <alignment horizontal="right"/>
    </xf>
    <xf numFmtId="4" fontId="3" fillId="3" borderId="5" xfId="0" applyNumberFormat="1" applyFont="1" applyFill="1" applyBorder="1" applyAlignment="1">
      <alignment horizontal="right"/>
    </xf>
    <xf numFmtId="0" fontId="0" fillId="2" borderId="4" xfId="0" applyFont="1" applyFill="1" applyBorder="1" applyAlignment="1"/>
    <xf numFmtId="0" fontId="0" fillId="2" borderId="5" xfId="0" applyFont="1" applyFill="1" applyBorder="1" applyAlignment="1"/>
    <xf numFmtId="49" fontId="2" fillId="2" borderId="5" xfId="0" applyNumberFormat="1" applyFont="1" applyFill="1" applyBorder="1" applyAlignment="1">
      <alignment horizontal="right"/>
    </xf>
    <xf numFmtId="4" fontId="3" fillId="7" borderId="5" xfId="0" applyNumberFormat="1" applyFont="1" applyFill="1" applyBorder="1" applyAlignment="1">
      <alignment horizontal="right"/>
    </xf>
    <xf numFmtId="4" fontId="5" fillId="4" borderId="5" xfId="0" applyNumberFormat="1" applyFont="1" applyFill="1" applyBorder="1" applyAlignment="1">
      <alignment horizontal="right"/>
    </xf>
    <xf numFmtId="4" fontId="3" fillId="8" borderId="5" xfId="0" applyNumberFormat="1" applyFont="1" applyFill="1" applyBorder="1" applyAlignment="1">
      <alignment horizontal="right"/>
    </xf>
    <xf numFmtId="4" fontId="3" fillId="9" borderId="5" xfId="0" applyNumberFormat="1" applyFont="1" applyFill="1" applyBorder="1" applyAlignment="1">
      <alignment horizontal="right"/>
    </xf>
    <xf numFmtId="0" fontId="2" fillId="2" borderId="5" xfId="0" applyFont="1" applyFill="1" applyBorder="1" applyAlignment="1">
      <alignment horizontal="right"/>
    </xf>
    <xf numFmtId="4" fontId="3" fillId="10" borderId="5" xfId="0" applyNumberFormat="1" applyFont="1" applyFill="1" applyBorder="1" applyAlignment="1">
      <alignment horizontal="right"/>
    </xf>
    <xf numFmtId="4" fontId="3" fillId="11" borderId="5" xfId="0" applyNumberFormat="1" applyFont="1" applyFill="1" applyBorder="1" applyAlignment="1">
      <alignment horizontal="right"/>
    </xf>
    <xf numFmtId="4" fontId="3" fillId="12" borderId="5" xfId="0" applyNumberFormat="1" applyFont="1" applyFill="1" applyBorder="1" applyAlignment="1">
      <alignment horizontal="right"/>
    </xf>
    <xf numFmtId="4" fontId="3" fillId="13" borderId="5" xfId="0" applyNumberFormat="1" applyFont="1" applyFill="1" applyBorder="1" applyAlignment="1">
      <alignment horizontal="right"/>
    </xf>
    <xf numFmtId="4" fontId="3" fillId="14" borderId="5" xfId="0" applyNumberFormat="1" applyFont="1" applyFill="1" applyBorder="1" applyAlignment="1">
      <alignment horizontal="right"/>
    </xf>
    <xf numFmtId="4" fontId="3" fillId="4" borderId="5" xfId="0" applyNumberFormat="1" applyFont="1" applyFill="1" applyBorder="1" applyAlignment="1">
      <alignment horizontal="right"/>
    </xf>
    <xf numFmtId="49" fontId="2" fillId="4" borderId="5" xfId="0" applyNumberFormat="1" applyFont="1" applyFill="1" applyBorder="1" applyAlignment="1"/>
    <xf numFmtId="4" fontId="6" fillId="4" borderId="5" xfId="0" applyNumberFormat="1" applyFont="1" applyFill="1" applyBorder="1" applyAlignment="1">
      <alignment horizontal="right"/>
    </xf>
    <xf numFmtId="0" fontId="0" fillId="3" borderId="5" xfId="0" applyFont="1" applyFill="1" applyBorder="1" applyAlignment="1"/>
    <xf numFmtId="0" fontId="0" fillId="3" borderId="6" xfId="0" applyFont="1" applyFill="1" applyBorder="1" applyAlignment="1"/>
    <xf numFmtId="0" fontId="2" fillId="2" borderId="4" xfId="0" applyFont="1" applyFill="1" applyBorder="1" applyAlignment="1">
      <alignment horizontal="right"/>
    </xf>
    <xf numFmtId="4" fontId="7" fillId="2" borderId="5" xfId="0" applyNumberFormat="1" applyFont="1" applyFill="1" applyBorder="1" applyAlignment="1">
      <alignment horizontal="right"/>
    </xf>
    <xf numFmtId="0" fontId="0" fillId="3" borderId="4" xfId="0" applyFont="1" applyFill="1" applyBorder="1" applyAlignment="1"/>
    <xf numFmtId="0" fontId="0" fillId="0" borderId="0" xfId="0" applyNumberFormat="1" applyFont="1" applyAlignment="1"/>
    <xf numFmtId="15" fontId="1" fillId="2" borderId="3" xfId="0" applyNumberFormat="1" applyFont="1" applyFill="1" applyBorder="1" applyAlignment="1">
      <alignment horizontal="center" vertical="center"/>
    </xf>
    <xf numFmtId="4" fontId="0" fillId="5" borderId="5" xfId="0" applyNumberFormat="1" applyFont="1" applyFill="1" applyBorder="1" applyAlignment="1"/>
    <xf numFmtId="4" fontId="0" fillId="5" borderId="5" xfId="0" applyNumberFormat="1" applyFont="1" applyFill="1" applyBorder="1" applyAlignment="1">
      <alignment horizontal="right"/>
    </xf>
    <xf numFmtId="4" fontId="3" fillId="5" borderId="6" xfId="0" applyNumberFormat="1" applyFont="1" applyFill="1" applyBorder="1" applyAlignment="1">
      <alignment horizontal="right"/>
    </xf>
    <xf numFmtId="4" fontId="0" fillId="6" borderId="5" xfId="0" applyNumberFormat="1" applyFont="1" applyFill="1" applyBorder="1" applyAlignment="1"/>
    <xf numFmtId="4" fontId="0" fillId="6" borderId="5" xfId="0" applyNumberFormat="1" applyFont="1" applyFill="1" applyBorder="1" applyAlignment="1">
      <alignment horizontal="right"/>
    </xf>
    <xf numFmtId="4" fontId="3" fillId="6" borderId="6" xfId="0" applyNumberFormat="1" applyFont="1" applyFill="1" applyBorder="1" applyAlignment="1">
      <alignment horizontal="right"/>
    </xf>
    <xf numFmtId="4" fontId="0" fillId="3" borderId="5" xfId="0" applyNumberFormat="1" applyFont="1" applyFill="1" applyBorder="1" applyAlignment="1"/>
    <xf numFmtId="4" fontId="0" fillId="3" borderId="5" xfId="0" applyNumberFormat="1" applyFont="1" applyFill="1" applyBorder="1" applyAlignment="1">
      <alignment horizontal="right"/>
    </xf>
    <xf numFmtId="4" fontId="3" fillId="3" borderId="6" xfId="0" applyNumberFormat="1" applyFont="1" applyFill="1" applyBorder="1" applyAlignment="1">
      <alignment horizontal="right"/>
    </xf>
    <xf numFmtId="0" fontId="0" fillId="4" borderId="5" xfId="0" applyFont="1" applyFill="1" applyBorder="1" applyAlignment="1">
      <alignment horizontal="right"/>
    </xf>
    <xf numFmtId="0" fontId="0" fillId="4" borderId="6" xfId="0" applyFont="1" applyFill="1" applyBorder="1" applyAlignment="1"/>
    <xf numFmtId="4" fontId="0" fillId="7" borderId="5" xfId="0" applyNumberFormat="1" applyFont="1" applyFill="1" applyBorder="1" applyAlignment="1"/>
    <xf numFmtId="4" fontId="0" fillId="7" borderId="5" xfId="0" applyNumberFormat="1" applyFont="1" applyFill="1" applyBorder="1" applyAlignment="1">
      <alignment horizontal="right"/>
    </xf>
    <xf numFmtId="4" fontId="3" fillId="7" borderId="6" xfId="0" applyNumberFormat="1" applyFont="1" applyFill="1" applyBorder="1" applyAlignment="1">
      <alignment horizontal="right"/>
    </xf>
    <xf numFmtId="4" fontId="11" fillId="4" borderId="5" xfId="0" applyNumberFormat="1" applyFont="1" applyFill="1" applyBorder="1" applyAlignment="1">
      <alignment horizontal="right"/>
    </xf>
    <xf numFmtId="4" fontId="5" fillId="4" borderId="6" xfId="0" applyNumberFormat="1" applyFont="1" applyFill="1" applyBorder="1" applyAlignment="1">
      <alignment horizontal="right"/>
    </xf>
    <xf numFmtId="4" fontId="0" fillId="8" borderId="5" xfId="0" applyNumberFormat="1" applyFont="1" applyFill="1" applyBorder="1" applyAlignment="1"/>
    <xf numFmtId="4" fontId="0" fillId="8" borderId="5" xfId="0" applyNumberFormat="1" applyFont="1" applyFill="1" applyBorder="1" applyAlignment="1">
      <alignment horizontal="right"/>
    </xf>
    <xf numFmtId="4" fontId="3" fillId="8" borderId="6" xfId="0" applyNumberFormat="1" applyFont="1" applyFill="1" applyBorder="1" applyAlignment="1">
      <alignment horizontal="right"/>
    </xf>
    <xf numFmtId="4" fontId="0" fillId="9" borderId="5" xfId="0" applyNumberFormat="1" applyFont="1" applyFill="1" applyBorder="1" applyAlignment="1"/>
    <xf numFmtId="4" fontId="0" fillId="9" borderId="5" xfId="0" applyNumberFormat="1" applyFont="1" applyFill="1" applyBorder="1" applyAlignment="1">
      <alignment horizontal="right"/>
    </xf>
    <xf numFmtId="4" fontId="3" fillId="9" borderId="6" xfId="0" applyNumberFormat="1" applyFont="1" applyFill="1" applyBorder="1" applyAlignment="1">
      <alignment horizontal="right"/>
    </xf>
    <xf numFmtId="4" fontId="12" fillId="5" borderId="5" xfId="0" applyNumberFormat="1" applyFont="1" applyFill="1" applyBorder="1" applyAlignment="1">
      <alignment horizontal="right"/>
    </xf>
    <xf numFmtId="4" fontId="13" fillId="5" borderId="5" xfId="0" applyNumberFormat="1" applyFont="1" applyFill="1" applyBorder="1" applyAlignment="1">
      <alignment horizontal="right"/>
    </xf>
    <xf numFmtId="4" fontId="3" fillId="10" borderId="6" xfId="0" applyNumberFormat="1" applyFont="1" applyFill="1" applyBorder="1" applyAlignment="1">
      <alignment horizontal="right"/>
    </xf>
    <xf numFmtId="4" fontId="12" fillId="6" borderId="5" xfId="0" applyNumberFormat="1" applyFont="1" applyFill="1" applyBorder="1" applyAlignment="1">
      <alignment horizontal="right"/>
    </xf>
    <xf numFmtId="4" fontId="13" fillId="6" borderId="5" xfId="0" applyNumberFormat="1" applyFont="1" applyFill="1" applyBorder="1" applyAlignment="1">
      <alignment horizontal="right"/>
    </xf>
    <xf numFmtId="4" fontId="3" fillId="11" borderId="6" xfId="0" applyNumberFormat="1" applyFont="1" applyFill="1" applyBorder="1" applyAlignment="1">
      <alignment horizontal="right"/>
    </xf>
    <xf numFmtId="4" fontId="0" fillId="12" borderId="5" xfId="0" applyNumberFormat="1" applyFont="1" applyFill="1" applyBorder="1" applyAlignment="1"/>
    <xf numFmtId="4" fontId="0" fillId="12" borderId="5" xfId="0" applyNumberFormat="1" applyFont="1" applyFill="1" applyBorder="1" applyAlignment="1">
      <alignment horizontal="right"/>
    </xf>
    <xf numFmtId="4" fontId="3" fillId="12" borderId="6" xfId="0" applyNumberFormat="1" applyFont="1" applyFill="1" applyBorder="1" applyAlignment="1">
      <alignment horizontal="right"/>
    </xf>
    <xf numFmtId="4" fontId="0" fillId="13" borderId="5" xfId="0" applyNumberFormat="1" applyFont="1" applyFill="1" applyBorder="1" applyAlignment="1"/>
    <xf numFmtId="4" fontId="0" fillId="13" borderId="5" xfId="0" applyNumberFormat="1" applyFont="1" applyFill="1" applyBorder="1" applyAlignment="1">
      <alignment horizontal="right"/>
    </xf>
    <xf numFmtId="4" fontId="3" fillId="13" borderId="6" xfId="0" applyNumberFormat="1" applyFont="1" applyFill="1" applyBorder="1" applyAlignment="1">
      <alignment horizontal="right"/>
    </xf>
    <xf numFmtId="4" fontId="0" fillId="14" borderId="5" xfId="0" applyNumberFormat="1" applyFont="1" applyFill="1" applyBorder="1" applyAlignment="1"/>
    <xf numFmtId="4" fontId="0" fillId="14" borderId="5" xfId="0" applyNumberFormat="1" applyFont="1" applyFill="1" applyBorder="1" applyAlignment="1">
      <alignment horizontal="right"/>
    </xf>
    <xf numFmtId="4" fontId="3" fillId="14" borderId="6" xfId="0" applyNumberFormat="1" applyFont="1" applyFill="1" applyBorder="1" applyAlignment="1">
      <alignment horizontal="right"/>
    </xf>
    <xf numFmtId="4" fontId="0" fillId="4" borderId="5" xfId="0" applyNumberFormat="1" applyFont="1" applyFill="1" applyBorder="1" applyAlignment="1"/>
    <xf numFmtId="4" fontId="0" fillId="4" borderId="5" xfId="0" applyNumberFormat="1" applyFont="1" applyFill="1" applyBorder="1" applyAlignment="1">
      <alignment horizontal="right"/>
    </xf>
    <xf numFmtId="4" fontId="3" fillId="4" borderId="6" xfId="0" applyNumberFormat="1" applyFont="1" applyFill="1" applyBorder="1" applyAlignment="1">
      <alignment horizontal="right"/>
    </xf>
    <xf numFmtId="4" fontId="14" fillId="4" borderId="5" xfId="0" applyNumberFormat="1" applyFont="1" applyFill="1" applyBorder="1" applyAlignment="1">
      <alignment horizontal="right"/>
    </xf>
    <xf numFmtId="4" fontId="6" fillId="4" borderId="6" xfId="0" applyNumberFormat="1" applyFont="1" applyFill="1" applyBorder="1" applyAlignment="1">
      <alignment horizontal="right"/>
    </xf>
    <xf numFmtId="4" fontId="6" fillId="8" borderId="5" xfId="0" applyNumberFormat="1" applyFont="1" applyFill="1" applyBorder="1" applyAlignment="1">
      <alignment horizontal="right"/>
    </xf>
    <xf numFmtId="4" fontId="6" fillId="9" borderId="5" xfId="0" applyNumberFormat="1" applyFont="1" applyFill="1" applyBorder="1" applyAlignment="1">
      <alignment horizontal="right"/>
    </xf>
    <xf numFmtId="49" fontId="3" fillId="9" borderId="5" xfId="0" applyNumberFormat="1" applyFont="1" applyFill="1" applyBorder="1" applyAlignment="1">
      <alignment horizontal="right"/>
    </xf>
    <xf numFmtId="4" fontId="6" fillId="5" borderId="5" xfId="0" applyNumberFormat="1" applyFont="1" applyFill="1" applyBorder="1" applyAlignment="1">
      <alignment horizontal="right"/>
    </xf>
    <xf numFmtId="4" fontId="0" fillId="10" borderId="5" xfId="0" applyNumberFormat="1" applyFont="1" applyFill="1" applyBorder="1" applyAlignment="1"/>
    <xf numFmtId="4" fontId="0" fillId="10" borderId="5" xfId="0" applyNumberFormat="1" applyFont="1" applyFill="1" applyBorder="1" applyAlignment="1">
      <alignment horizontal="right"/>
    </xf>
    <xf numFmtId="4" fontId="0" fillId="11" borderId="5" xfId="0" applyNumberFormat="1" applyFont="1" applyFill="1" applyBorder="1" applyAlignment="1"/>
    <xf numFmtId="4" fontId="0" fillId="11" borderId="5" xfId="0" applyNumberFormat="1" applyFont="1" applyFill="1" applyBorder="1" applyAlignment="1">
      <alignment horizontal="right"/>
    </xf>
    <xf numFmtId="4" fontId="6" fillId="11" borderId="5" xfId="0" applyNumberFormat="1" applyFont="1" applyFill="1" applyBorder="1" applyAlignment="1">
      <alignment horizontal="right"/>
    </xf>
    <xf numFmtId="4" fontId="6" fillId="6" borderId="5" xfId="0" applyNumberFormat="1" applyFont="1" applyFill="1" applyBorder="1" applyAlignment="1">
      <alignment horizontal="right"/>
    </xf>
    <xf numFmtId="4" fontId="6" fillId="12" borderId="5" xfId="0" applyNumberFormat="1" applyFont="1" applyFill="1" applyBorder="1" applyAlignment="1">
      <alignment horizontal="right"/>
    </xf>
    <xf numFmtId="4" fontId="6" fillId="12" borderId="6" xfId="0" applyNumberFormat="1" applyFont="1" applyFill="1" applyBorder="1" applyAlignment="1">
      <alignment horizontal="right"/>
    </xf>
    <xf numFmtId="4" fontId="15" fillId="2" borderId="5" xfId="0" applyNumberFormat="1" applyFont="1" applyFill="1" applyBorder="1" applyAlignment="1">
      <alignment horizontal="right"/>
    </xf>
    <xf numFmtId="4" fontId="7" fillId="2" borderId="6" xfId="0" applyNumberFormat="1" applyFont="1" applyFill="1" applyBorder="1" applyAlignment="1">
      <alignment horizontal="right"/>
    </xf>
    <xf numFmtId="0" fontId="0" fillId="0" borderId="0" xfId="0" applyNumberFormat="1" applyFont="1" applyAlignment="1"/>
    <xf numFmtId="4" fontId="16" fillId="9" borderId="5" xfId="0" applyNumberFormat="1" applyFont="1" applyFill="1" applyBorder="1" applyAlignment="1">
      <alignment horizontal="right"/>
    </xf>
    <xf numFmtId="0" fontId="17" fillId="0" borderId="0" xfId="0" applyFont="1" applyAlignment="1"/>
    <xf numFmtId="4" fontId="16" fillId="8" borderId="5" xfId="0" applyNumberFormat="1" applyFont="1" applyFill="1" applyBorder="1" applyAlignment="1">
      <alignment horizontal="right"/>
    </xf>
    <xf numFmtId="4" fontId="16" fillId="5" borderId="5" xfId="0" applyNumberFormat="1" applyFont="1" applyFill="1" applyBorder="1" applyAlignment="1">
      <alignment horizontal="right"/>
    </xf>
    <xf numFmtId="2" fontId="17" fillId="0" borderId="17" xfId="0" applyNumberFormat="1" applyFont="1" applyBorder="1" applyAlignment="1"/>
    <xf numFmtId="2" fontId="17" fillId="3" borderId="5" xfId="0" applyNumberFormat="1" applyFont="1" applyFill="1" applyBorder="1" applyAlignment="1"/>
    <xf numFmtId="2" fontId="17" fillId="0" borderId="16" xfId="0" applyNumberFormat="1" applyFont="1" applyBorder="1" applyAlignment="1"/>
    <xf numFmtId="0" fontId="17" fillId="0" borderId="0" xfId="0" applyNumberFormat="1" applyFont="1" applyAlignment="1"/>
    <xf numFmtId="4" fontId="18" fillId="8" borderId="5" xfId="0" applyNumberFormat="1" applyFont="1" applyFill="1" applyBorder="1" applyAlignment="1">
      <alignment horizontal="right"/>
    </xf>
    <xf numFmtId="4" fontId="18" fillId="9" borderId="5" xfId="0" applyNumberFormat="1" applyFont="1" applyFill="1" applyBorder="1" applyAlignment="1">
      <alignment horizontal="right"/>
    </xf>
    <xf numFmtId="4" fontId="18" fillId="5" borderId="5" xfId="0" applyNumberFormat="1" applyFont="1" applyFill="1" applyBorder="1" applyAlignment="1">
      <alignment horizontal="right"/>
    </xf>
    <xf numFmtId="4" fontId="16" fillId="6" borderId="5" xfId="0" applyNumberFormat="1" applyFont="1" applyFill="1" applyBorder="1" applyAlignment="1">
      <alignment horizontal="right"/>
    </xf>
    <xf numFmtId="4" fontId="16" fillId="12" borderId="5" xfId="0" applyNumberFormat="1" applyFont="1" applyFill="1" applyBorder="1" applyAlignment="1">
      <alignment horizontal="right"/>
    </xf>
    <xf numFmtId="4" fontId="18" fillId="6" borderId="5" xfId="0" applyNumberFormat="1" applyFont="1" applyFill="1" applyBorder="1" applyAlignment="1">
      <alignment horizontal="right"/>
    </xf>
    <xf numFmtId="4" fontId="18" fillId="12" borderId="5" xfId="0" applyNumberFormat="1" applyFont="1" applyFill="1" applyBorder="1" applyAlignment="1">
      <alignment horizontal="right"/>
    </xf>
    <xf numFmtId="4" fontId="16" fillId="11" borderId="5" xfId="0" applyNumberFormat="1" applyFont="1" applyFill="1" applyBorder="1" applyAlignment="1">
      <alignment horizontal="right"/>
    </xf>
    <xf numFmtId="0" fontId="8" fillId="0" borderId="5" xfId="1" applyFont="1" applyBorder="1" applyAlignment="1"/>
    <xf numFmtId="2" fontId="17" fillId="3" borderId="5" xfId="1" applyNumberFormat="1" applyFont="1" applyFill="1" applyBorder="1" applyAlignment="1"/>
    <xf numFmtId="2" fontId="17" fillId="0" borderId="16" xfId="1" applyNumberFormat="1" applyFont="1" applyBorder="1" applyAlignment="1"/>
    <xf numFmtId="2" fontId="17" fillId="0" borderId="17" xfId="1" applyNumberFormat="1" applyFont="1" applyBorder="1" applyAlignment="1"/>
    <xf numFmtId="0" fontId="17" fillId="0" borderId="5" xfId="1" applyNumberFormat="1" applyFont="1" applyAlignment="1"/>
    <xf numFmtId="2" fontId="9" fillId="3" borderId="5" xfId="1" applyNumberFormat="1" applyFont="1" applyFill="1" applyBorder="1" applyAlignment="1"/>
    <xf numFmtId="164" fontId="10" fillId="13" borderId="5" xfId="1" applyNumberFormat="1" applyFont="1" applyFill="1" applyBorder="1" applyAlignment="1">
      <alignment horizontal="center"/>
    </xf>
    <xf numFmtId="164" fontId="10" fillId="17" borderId="5" xfId="1" applyNumberFormat="1" applyFont="1" applyFill="1" applyBorder="1" applyAlignment="1">
      <alignment horizontal="center"/>
    </xf>
    <xf numFmtId="164" fontId="10" fillId="0" borderId="5" xfId="1" applyNumberFormat="1" applyFont="1" applyBorder="1" applyAlignment="1">
      <alignment horizontal="center"/>
    </xf>
    <xf numFmtId="164" fontId="10" fillId="9" borderId="5" xfId="1" applyNumberFormat="1" applyFont="1" applyFill="1" applyBorder="1" applyAlignment="1">
      <alignment horizontal="center"/>
    </xf>
    <xf numFmtId="164" fontId="10" fillId="18" borderId="5" xfId="1" applyNumberFormat="1" applyFont="1" applyFill="1" applyBorder="1" applyAlignment="1">
      <alignment horizontal="center"/>
    </xf>
    <xf numFmtId="164" fontId="10" fillId="19" borderId="5" xfId="1" applyNumberFormat="1" applyFont="1" applyFill="1" applyBorder="1" applyAlignment="1">
      <alignment horizontal="center"/>
    </xf>
    <xf numFmtId="4" fontId="18" fillId="11" borderId="5" xfId="0" applyNumberFormat="1" applyFont="1" applyFill="1" applyBorder="1" applyAlignment="1">
      <alignment horizontal="right"/>
    </xf>
    <xf numFmtId="164" fontId="17" fillId="13" borderId="5" xfId="0" applyNumberFormat="1" applyFont="1" applyFill="1" applyBorder="1" applyAlignment="1"/>
    <xf numFmtId="0" fontId="17" fillId="13" borderId="5" xfId="0" applyFont="1" applyFill="1" applyBorder="1" applyAlignment="1"/>
    <xf numFmtId="164" fontId="17" fillId="17" borderId="5" xfId="0" applyNumberFormat="1" applyFont="1" applyFill="1" applyBorder="1" applyAlignment="1"/>
    <xf numFmtId="0" fontId="17" fillId="17" borderId="5" xfId="0" applyFont="1" applyFill="1" applyBorder="1" applyAlignment="1"/>
    <xf numFmtId="164" fontId="17" fillId="3" borderId="5" xfId="0" applyNumberFormat="1" applyFont="1" applyFill="1" applyBorder="1" applyAlignment="1"/>
    <xf numFmtId="0" fontId="17" fillId="0" borderId="5" xfId="0" applyFont="1" applyBorder="1" applyAlignment="1"/>
    <xf numFmtId="164" fontId="17" fillId="0" borderId="5" xfId="0" applyNumberFormat="1" applyFont="1" applyBorder="1" applyAlignment="1"/>
    <xf numFmtId="49" fontId="20" fillId="0" borderId="5" xfId="0" applyNumberFormat="1" applyFont="1" applyBorder="1" applyAlignment="1">
      <alignment horizontal="center"/>
    </xf>
    <xf numFmtId="164" fontId="17" fillId="9" borderId="5" xfId="0" applyNumberFormat="1" applyFont="1" applyFill="1" applyBorder="1" applyAlignment="1"/>
    <xf numFmtId="0" fontId="17" fillId="9" borderId="5" xfId="0" applyFont="1" applyFill="1" applyBorder="1" applyAlignment="1"/>
    <xf numFmtId="164" fontId="17" fillId="9" borderId="5" xfId="0" applyNumberFormat="1" applyFont="1" applyFill="1" applyBorder="1" applyAlignment="1">
      <alignment wrapText="1"/>
    </xf>
    <xf numFmtId="164" fontId="17" fillId="18" borderId="5" xfId="0" applyNumberFormat="1" applyFont="1" applyFill="1" applyBorder="1" applyAlignment="1"/>
    <xf numFmtId="0" fontId="17" fillId="18" borderId="5" xfId="0" applyFont="1" applyFill="1" applyBorder="1" applyAlignment="1"/>
    <xf numFmtId="164" fontId="17" fillId="19" borderId="5" xfId="0" applyNumberFormat="1" applyFont="1" applyFill="1" applyBorder="1" applyAlignment="1"/>
    <xf numFmtId="0" fontId="17" fillId="19" borderId="5" xfId="0" applyFont="1" applyFill="1" applyBorder="1" applyAlignment="1"/>
    <xf numFmtId="49" fontId="21" fillId="2" borderId="5" xfId="0" applyNumberFormat="1" applyFont="1" applyFill="1" applyBorder="1" applyAlignment="1">
      <alignment horizontal="right"/>
    </xf>
    <xf numFmtId="0" fontId="17" fillId="3" borderId="5" xfId="0" applyFont="1" applyFill="1" applyBorder="1" applyAlignment="1"/>
    <xf numFmtId="49" fontId="22" fillId="15" borderId="5" xfId="0" applyNumberFormat="1" applyFont="1" applyFill="1" applyBorder="1" applyAlignment="1">
      <alignment horizontal="left"/>
    </xf>
    <xf numFmtId="2" fontId="22" fillId="15" borderId="5" xfId="0" applyNumberFormat="1" applyFont="1" applyFill="1" applyBorder="1" applyAlignment="1">
      <alignment horizontal="center"/>
    </xf>
    <xf numFmtId="49" fontId="23" fillId="3" borderId="5" xfId="0" applyNumberFormat="1" applyFont="1" applyFill="1" applyBorder="1" applyAlignment="1">
      <alignment horizontal="center"/>
    </xf>
    <xf numFmtId="49" fontId="24" fillId="3" borderId="5" xfId="0" applyNumberFormat="1" applyFont="1" applyFill="1" applyBorder="1" applyAlignment="1">
      <alignment horizontal="center"/>
    </xf>
    <xf numFmtId="49" fontId="25" fillId="16" borderId="5" xfId="0" applyNumberFormat="1" applyFont="1" applyFill="1" applyBorder="1" applyAlignment="1"/>
    <xf numFmtId="2" fontId="17" fillId="3" borderId="7" xfId="0" applyNumberFormat="1" applyFont="1" applyFill="1" applyBorder="1" applyAlignment="1"/>
    <xf numFmtId="2" fontId="17" fillId="3" borderId="8" xfId="0" applyNumberFormat="1" applyFont="1" applyFill="1" applyBorder="1" applyAlignment="1"/>
    <xf numFmtId="2" fontId="17" fillId="3" borderId="9" xfId="0" applyNumberFormat="1" applyFont="1" applyFill="1" applyBorder="1" applyAlignment="1"/>
    <xf numFmtId="2" fontId="17" fillId="3" borderId="10" xfId="0" applyNumberFormat="1" applyFont="1" applyFill="1" applyBorder="1" applyAlignment="1"/>
    <xf numFmtId="2" fontId="17" fillId="3" borderId="11" xfId="0" applyNumberFormat="1" applyFont="1" applyFill="1" applyBorder="1" applyAlignment="1"/>
    <xf numFmtId="0" fontId="17" fillId="3" borderId="12" xfId="0" applyFont="1" applyFill="1" applyBorder="1" applyAlignment="1"/>
    <xf numFmtId="2" fontId="17" fillId="3" borderId="13" xfId="0" applyNumberFormat="1" applyFont="1" applyFill="1" applyBorder="1" applyAlignment="1"/>
    <xf numFmtId="2" fontId="17" fillId="3" borderId="14" xfId="0" applyNumberFormat="1" applyFont="1" applyFill="1" applyBorder="1" applyAlignment="1"/>
    <xf numFmtId="0" fontId="17" fillId="3" borderId="15" xfId="0" applyFont="1" applyFill="1" applyBorder="1" applyAlignment="1"/>
    <xf numFmtId="49" fontId="26" fillId="0" borderId="5" xfId="0" applyNumberFormat="1" applyFont="1" applyBorder="1" applyAlignment="1">
      <alignment horizontal="center"/>
    </xf>
    <xf numFmtId="4" fontId="18" fillId="7" borderId="5" xfId="0" applyNumberFormat="1" applyFont="1" applyFill="1" applyBorder="1" applyAlignment="1">
      <alignment horizontal="right"/>
    </xf>
    <xf numFmtId="4" fontId="18" fillId="10" borderId="5" xfId="0" applyNumberFormat="1" applyFont="1" applyFill="1" applyBorder="1" applyAlignment="1">
      <alignment horizontal="right"/>
    </xf>
    <xf numFmtId="4" fontId="18" fillId="3" borderId="5" xfId="0" applyNumberFormat="1" applyFont="1" applyFill="1" applyBorder="1" applyAlignment="1">
      <alignment horizontal="right"/>
    </xf>
    <xf numFmtId="4" fontId="16" fillId="10" borderId="5" xfId="0" applyNumberFormat="1" applyFont="1" applyFill="1" applyBorder="1" applyAlignment="1">
      <alignment horizontal="right"/>
    </xf>
    <xf numFmtId="49" fontId="8" fillId="3" borderId="5" xfId="0" applyNumberFormat="1" applyFont="1" applyFill="1" applyBorder="1" applyAlignment="1">
      <alignment horizontal="center"/>
    </xf>
    <xf numFmtId="0" fontId="8" fillId="0" borderId="5" xfId="0" applyFont="1" applyBorder="1" applyAlignment="1"/>
    <xf numFmtId="2" fontId="9" fillId="3" borderId="5" xfId="0" applyNumberFormat="1" applyFont="1" applyFill="1" applyBorder="1" applyAlignment="1"/>
    <xf numFmtId="164" fontId="10" fillId="13" borderId="5" xfId="0" applyNumberFormat="1" applyFont="1" applyFill="1" applyBorder="1" applyAlignment="1">
      <alignment horizontal="center"/>
    </xf>
    <xf numFmtId="164" fontId="10" fillId="17" borderId="5" xfId="0" applyNumberFormat="1" applyFont="1" applyFill="1" applyBorder="1" applyAlignment="1">
      <alignment horizontal="center"/>
    </xf>
    <xf numFmtId="164" fontId="10" fillId="0" borderId="5" xfId="0" applyNumberFormat="1" applyFont="1" applyBorder="1" applyAlignment="1">
      <alignment horizontal="center"/>
    </xf>
    <xf numFmtId="164" fontId="10" fillId="9" borderId="5" xfId="0" applyNumberFormat="1" applyFont="1" applyFill="1" applyBorder="1" applyAlignment="1">
      <alignment horizontal="center"/>
    </xf>
    <xf numFmtId="164" fontId="10" fillId="18" borderId="5" xfId="0" applyNumberFormat="1" applyFont="1" applyFill="1" applyBorder="1" applyAlignment="1">
      <alignment horizontal="center"/>
    </xf>
    <xf numFmtId="164" fontId="10" fillId="19" borderId="5" xfId="0" applyNumberFormat="1" applyFont="1" applyFill="1" applyBorder="1" applyAlignment="1">
      <alignment horizontal="center"/>
    </xf>
    <xf numFmtId="4" fontId="6" fillId="10" borderId="5" xfId="0" applyNumberFormat="1" applyFont="1" applyFill="1" applyBorder="1" applyAlignment="1">
      <alignment horizontal="right"/>
    </xf>
    <xf numFmtId="0" fontId="17" fillId="0" borderId="5" xfId="1" applyFont="1" applyBorder="1" applyAlignment="1"/>
    <xf numFmtId="0" fontId="17" fillId="3" borderId="5" xfId="1" applyFont="1" applyFill="1" applyBorder="1" applyAlignment="1"/>
    <xf numFmtId="0" fontId="17" fillId="0" borderId="5" xfId="1" applyFont="1" applyAlignment="1"/>
    <xf numFmtId="49" fontId="22" fillId="15" borderId="5" xfId="1" applyNumberFormat="1" applyFont="1" applyFill="1" applyBorder="1" applyAlignment="1">
      <alignment horizontal="left"/>
    </xf>
    <xf numFmtId="2" fontId="22" fillId="15" borderId="5" xfId="1" applyNumberFormat="1" applyFont="1" applyFill="1" applyBorder="1" applyAlignment="1">
      <alignment horizontal="center"/>
    </xf>
    <xf numFmtId="49" fontId="8" fillId="3" borderId="5" xfId="1" applyNumberFormat="1" applyFont="1" applyFill="1" applyBorder="1" applyAlignment="1">
      <alignment horizontal="center"/>
    </xf>
    <xf numFmtId="49" fontId="23" fillId="3" borderId="5" xfId="1" applyNumberFormat="1" applyFont="1" applyFill="1" applyBorder="1" applyAlignment="1">
      <alignment horizontal="center"/>
    </xf>
    <xf numFmtId="49" fontId="24" fillId="3" borderId="5" xfId="1" applyNumberFormat="1" applyFont="1" applyFill="1" applyBorder="1" applyAlignment="1">
      <alignment horizontal="center"/>
    </xf>
    <xf numFmtId="49" fontId="25" fillId="16" borderId="5" xfId="1" applyNumberFormat="1" applyFont="1" applyFill="1" applyBorder="1" applyAlignment="1"/>
    <xf numFmtId="2" fontId="17" fillId="3" borderId="7" xfId="1" applyNumberFormat="1" applyFont="1" applyFill="1" applyBorder="1" applyAlignment="1"/>
    <xf numFmtId="2" fontId="17" fillId="3" borderId="8" xfId="1" applyNumberFormat="1" applyFont="1" applyFill="1" applyBorder="1" applyAlignment="1"/>
    <xf numFmtId="2" fontId="17" fillId="3" borderId="9" xfId="1" applyNumberFormat="1" applyFont="1" applyFill="1" applyBorder="1" applyAlignment="1"/>
    <xf numFmtId="2" fontId="17" fillId="3" borderId="10" xfId="1" applyNumberFormat="1" applyFont="1" applyFill="1" applyBorder="1" applyAlignment="1"/>
    <xf numFmtId="2" fontId="17" fillId="3" borderId="11" xfId="1" applyNumberFormat="1" applyFont="1" applyFill="1" applyBorder="1" applyAlignment="1"/>
    <xf numFmtId="0" fontId="17" fillId="3" borderId="12" xfId="1" applyFont="1" applyFill="1" applyBorder="1" applyAlignment="1"/>
    <xf numFmtId="2" fontId="17" fillId="3" borderId="13" xfId="1" applyNumberFormat="1" applyFont="1" applyFill="1" applyBorder="1" applyAlignment="1"/>
    <xf numFmtId="2" fontId="17" fillId="3" borderId="14" xfId="1" applyNumberFormat="1" applyFont="1" applyFill="1" applyBorder="1" applyAlignment="1"/>
    <xf numFmtId="0" fontId="17" fillId="3" borderId="15" xfId="1" applyFont="1" applyFill="1" applyBorder="1" applyAlignment="1"/>
    <xf numFmtId="49" fontId="26" fillId="0" borderId="5" xfId="1" applyNumberFormat="1" applyFont="1" applyBorder="1" applyAlignment="1">
      <alignment horizontal="center"/>
    </xf>
    <xf numFmtId="164" fontId="17" fillId="13" borderId="5" xfId="1" applyNumberFormat="1" applyFont="1" applyFill="1" applyBorder="1" applyAlignment="1"/>
    <xf numFmtId="0" fontId="17" fillId="13" borderId="5" xfId="1" applyFont="1" applyFill="1" applyBorder="1" applyAlignment="1"/>
    <xf numFmtId="164" fontId="17" fillId="17" borderId="5" xfId="1" applyNumberFormat="1" applyFont="1" applyFill="1" applyBorder="1" applyAlignment="1"/>
    <xf numFmtId="0" fontId="17" fillId="17" borderId="5" xfId="1" applyFont="1" applyFill="1" applyBorder="1" applyAlignment="1"/>
    <xf numFmtId="164" fontId="17" fillId="3" borderId="5" xfId="1" applyNumberFormat="1" applyFont="1" applyFill="1" applyBorder="1" applyAlignment="1"/>
    <xf numFmtId="164" fontId="17" fillId="0" borderId="5" xfId="1" applyNumberFormat="1" applyFont="1" applyBorder="1" applyAlignment="1"/>
    <xf numFmtId="49" fontId="20" fillId="0" borderId="5" xfId="1" applyNumberFormat="1" applyFont="1" applyBorder="1" applyAlignment="1">
      <alignment horizontal="center"/>
    </xf>
    <xf numFmtId="164" fontId="17" fillId="9" borderId="5" xfId="1" applyNumberFormat="1" applyFont="1" applyFill="1" applyBorder="1" applyAlignment="1"/>
    <xf numFmtId="0" fontId="17" fillId="9" borderId="5" xfId="1" applyFont="1" applyFill="1" applyBorder="1" applyAlignment="1"/>
    <xf numFmtId="164" fontId="17" fillId="9" borderId="5" xfId="1" applyNumberFormat="1" applyFont="1" applyFill="1" applyBorder="1" applyAlignment="1">
      <alignment wrapText="1"/>
    </xf>
    <xf numFmtId="164" fontId="17" fillId="18" borderId="5" xfId="1" applyNumberFormat="1" applyFont="1" applyFill="1" applyBorder="1" applyAlignment="1"/>
    <xf numFmtId="0" fontId="17" fillId="18" borderId="5" xfId="1" applyFont="1" applyFill="1" applyBorder="1" applyAlignment="1"/>
    <xf numFmtId="164" fontId="17" fillId="19" borderId="5" xfId="1" applyNumberFormat="1" applyFont="1" applyFill="1" applyBorder="1" applyAlignment="1"/>
    <xf numFmtId="0" fontId="17" fillId="19" borderId="5" xfId="1" applyFont="1" applyFill="1" applyBorder="1" applyAlignment="1"/>
    <xf numFmtId="4" fontId="27" fillId="3" borderId="9" xfId="0" applyNumberFormat="1" applyFont="1" applyFill="1" applyBorder="1" applyAlignment="1"/>
    <xf numFmtId="4" fontId="6" fillId="13" borderId="5" xfId="0" applyNumberFormat="1" applyFont="1" applyFill="1" applyBorder="1" applyAlignment="1">
      <alignment horizontal="right"/>
    </xf>
    <xf numFmtId="0" fontId="0" fillId="20" borderId="0" xfId="0" applyFont="1" applyFill="1" applyAlignment="1"/>
    <xf numFmtId="4" fontId="3" fillId="20" borderId="5" xfId="0" applyNumberFormat="1" applyFont="1" applyFill="1" applyBorder="1" applyAlignment="1">
      <alignment horizontal="right"/>
    </xf>
    <xf numFmtId="9" fontId="0" fillId="20" borderId="0" xfId="0" applyNumberFormat="1" applyFont="1" applyFill="1" applyAlignment="1"/>
    <xf numFmtId="9" fontId="17" fillId="20" borderId="0" xfId="0" applyNumberFormat="1" applyFont="1" applyFill="1" applyAlignment="1"/>
    <xf numFmtId="164" fontId="28" fillId="17" borderId="5" xfId="0" applyNumberFormat="1" applyFont="1" applyFill="1" applyBorder="1" applyAlignment="1"/>
    <xf numFmtId="164" fontId="28" fillId="17" borderId="5" xfId="1" applyNumberFormat="1" applyFont="1" applyFill="1" applyBorder="1" applyAlignment="1"/>
    <xf numFmtId="164" fontId="28" fillId="18" borderId="5" xfId="1" applyNumberFormat="1" applyFont="1" applyFill="1" applyBorder="1" applyAlignment="1"/>
    <xf numFmtId="164" fontId="28" fillId="9" borderId="5" xfId="1" applyNumberFormat="1" applyFont="1" applyFill="1" applyBorder="1" applyAlignment="1"/>
    <xf numFmtId="164" fontId="28" fillId="19" borderId="5" xfId="1" applyNumberFormat="1" applyFont="1" applyFill="1" applyBorder="1" applyAlignment="1"/>
    <xf numFmtId="4" fontId="29" fillId="4" borderId="5" xfId="0" applyNumberFormat="1" applyFont="1" applyFill="1" applyBorder="1" applyAlignment="1">
      <alignment horizontal="right"/>
    </xf>
    <xf numFmtId="0" fontId="17" fillId="4" borderId="5" xfId="0" applyFont="1" applyFill="1" applyBorder="1" applyAlignment="1"/>
    <xf numFmtId="4" fontId="3" fillId="5" borderId="5" xfId="0" applyNumberFormat="1" applyFont="1" applyFill="1" applyBorder="1" applyAlignment="1">
      <alignment horizontal="left"/>
    </xf>
    <xf numFmtId="4" fontId="3" fillId="9" borderId="5" xfId="0" applyNumberFormat="1" applyFont="1" applyFill="1" applyBorder="1" applyAlignment="1">
      <alignment horizontal="left"/>
    </xf>
    <xf numFmtId="4" fontId="3" fillId="8" borderId="5" xfId="0" applyNumberFormat="1" applyFont="1" applyFill="1" applyBorder="1" applyAlignment="1">
      <alignment horizontal="left"/>
    </xf>
    <xf numFmtId="4" fontId="3" fillId="11" borderId="5" xfId="0" applyNumberFormat="1" applyFont="1" applyFill="1" applyBorder="1" applyAlignment="1">
      <alignment horizontal="left"/>
    </xf>
    <xf numFmtId="0" fontId="30" fillId="0" borderId="0" xfId="0" applyFont="1" applyAlignment="1"/>
    <xf numFmtId="0" fontId="0" fillId="0" borderId="0" xfId="0" applyFont="1" applyAlignment="1">
      <alignment wrapText="1"/>
    </xf>
    <xf numFmtId="4" fontId="3" fillId="10" borderId="5" xfId="0" applyNumberFormat="1" applyFont="1" applyFill="1" applyBorder="1" applyAlignment="1">
      <alignment horizontal="left"/>
    </xf>
    <xf numFmtId="4" fontId="3" fillId="7" borderId="5" xfId="0" applyNumberFormat="1" applyFont="1" applyFill="1" applyBorder="1" applyAlignment="1">
      <alignment horizontal="left"/>
    </xf>
    <xf numFmtId="4" fontId="3" fillId="6" borderId="5" xfId="0" applyNumberFormat="1" applyFont="1" applyFill="1" applyBorder="1" applyAlignment="1">
      <alignment horizontal="left"/>
    </xf>
    <xf numFmtId="4" fontId="3" fillId="12" borderId="5" xfId="0" applyNumberFormat="1" applyFont="1" applyFill="1" applyBorder="1" applyAlignment="1">
      <alignment horizontal="left"/>
    </xf>
    <xf numFmtId="4" fontId="3" fillId="13" borderId="5" xfId="0" applyNumberFormat="1" applyFont="1" applyFill="1" applyBorder="1" applyAlignment="1">
      <alignment horizontal="left"/>
    </xf>
    <xf numFmtId="164" fontId="10" fillId="21" borderId="5" xfId="1" applyNumberFormat="1" applyFont="1" applyFill="1" applyBorder="1" applyAlignment="1">
      <alignment horizontal="center"/>
    </xf>
    <xf numFmtId="164" fontId="17" fillId="21" borderId="5" xfId="1" applyNumberFormat="1" applyFont="1" applyFill="1" applyBorder="1" applyAlignment="1"/>
    <xf numFmtId="0" fontId="17" fillId="21" borderId="5" xfId="1" applyFont="1" applyFill="1" applyBorder="1" applyAlignment="1"/>
    <xf numFmtId="0" fontId="17" fillId="21" borderId="5" xfId="1" applyNumberFormat="1" applyFont="1" applyFill="1" applyAlignment="1"/>
    <xf numFmtId="0" fontId="17" fillId="21" borderId="5" xfId="1" applyFont="1" applyFill="1" applyAlignment="1"/>
    <xf numFmtId="164" fontId="31" fillId="17" borderId="5" xfId="1" applyNumberFormat="1" applyFont="1" applyFill="1" applyBorder="1" applyAlignment="1">
      <alignment horizontal="center"/>
    </xf>
    <xf numFmtId="0" fontId="28" fillId="17" borderId="5" xfId="1" applyFont="1" applyFill="1" applyBorder="1" applyAlignment="1"/>
    <xf numFmtId="0" fontId="28" fillId="0" borderId="5" xfId="1" applyNumberFormat="1" applyFont="1" applyAlignment="1"/>
    <xf numFmtId="0" fontId="28" fillId="0" borderId="5" xfId="1" applyFont="1" applyAlignment="1"/>
    <xf numFmtId="4" fontId="17" fillId="3" borderId="9" xfId="1" applyNumberFormat="1" applyFont="1" applyFill="1" applyBorder="1" applyAlignment="1"/>
    <xf numFmtId="4" fontId="3" fillId="8" borderId="5" xfId="0" applyNumberFormat="1" applyFont="1" applyFill="1" applyBorder="1" applyAlignment="1"/>
    <xf numFmtId="49" fontId="4" fillId="4" borderId="4" xfId="0" applyNumberFormat="1" applyFont="1" applyFill="1" applyBorder="1" applyAlignment="1">
      <alignment horizontal="center"/>
    </xf>
    <xf numFmtId="0" fontId="4" fillId="4" borderId="5" xfId="0" applyFont="1" applyFill="1" applyBorder="1" applyAlignment="1">
      <alignment horizontal="center"/>
    </xf>
    <xf numFmtId="0" fontId="1" fillId="2" borderId="1" xfId="0" applyFont="1" applyFill="1" applyBorder="1" applyAlignment="1">
      <alignment horizontal="center"/>
    </xf>
    <xf numFmtId="0" fontId="1" fillId="2" borderId="2" xfId="0" applyFont="1" applyFill="1" applyBorder="1" applyAlignment="1">
      <alignment horizontal="center"/>
    </xf>
  </cellXfs>
  <cellStyles count="2">
    <cellStyle name="Normal" xfId="0" builtinId="0"/>
    <cellStyle name="Normal 2" xfId="1"/>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FFFFFF"/>
      <rgbColor rgb="FF6666FF"/>
      <rgbColor rgb="FFAAAAAA"/>
      <rgbColor rgb="FFD8D8D8"/>
      <rgbColor rgb="FFC5DEB5"/>
      <rgbColor rgb="FF8BA7FF"/>
      <rgbColor rgb="FF00B050"/>
      <rgbColor rgb="FFA5A5A5"/>
      <rgbColor rgb="FF00CC00"/>
      <rgbColor rgb="FF92D050"/>
      <rgbColor rgb="FFE2EEDA"/>
      <rgbColor rgb="FFD9E2F3"/>
      <rgbColor rgb="FF577FFF"/>
      <rgbColor rgb="FF3366FF"/>
      <rgbColor rgb="FF3333FF"/>
      <rgbColor rgb="FFFFFF00"/>
      <rgbColor rgb="FF3026F6"/>
      <rgbColor rgb="FFFF0000"/>
      <rgbColor rgb="FF1108C4"/>
      <rgbColor rgb="FFD9DCE1"/>
      <rgbColor rgb="FF8EAADB"/>
      <rgbColor rgb="FFC00000"/>
      <rgbColor rgb="FFC4E59F"/>
      <rgbColor rgb="FF393939"/>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R63"/>
  <sheetViews>
    <sheetView showGridLines="0" tabSelected="1" zoomScale="110" zoomScaleNormal="110" workbookViewId="0">
      <selection activeCell="K43" sqref="K43"/>
    </sheetView>
  </sheetViews>
  <sheetFormatPr defaultColWidth="8.77734375" defaultRowHeight="14.7" customHeight="1" x14ac:dyDescent="0.3"/>
  <cols>
    <col min="1" max="4" width="8.77734375" style="1" customWidth="1"/>
    <col min="5" max="6" width="10.77734375" style="1" customWidth="1"/>
    <col min="7" max="11" width="10.77734375" style="91" customWidth="1"/>
    <col min="12" max="12" width="9.21875" style="91" bestFit="1" customWidth="1"/>
    <col min="13" max="13" width="11" style="202" bestFit="1" customWidth="1"/>
    <col min="14" max="252" width="8.77734375" style="1" customWidth="1"/>
  </cols>
  <sheetData>
    <row r="1" spans="1:12" ht="14.7" customHeight="1" x14ac:dyDescent="0.3">
      <c r="A1" s="237"/>
      <c r="B1" s="238"/>
      <c r="C1" s="238"/>
      <c r="D1" s="238"/>
      <c r="E1" s="2" t="s">
        <v>80</v>
      </c>
      <c r="F1" s="2" t="s">
        <v>1</v>
      </c>
      <c r="G1" s="3">
        <v>43745</v>
      </c>
      <c r="H1" s="3">
        <v>43747</v>
      </c>
      <c r="I1" s="3">
        <v>43748</v>
      </c>
      <c r="J1" s="3">
        <v>43749</v>
      </c>
      <c r="K1" s="3"/>
      <c r="L1" s="3"/>
    </row>
    <row r="2" spans="1:12" ht="14.7" customHeight="1" x14ac:dyDescent="0.3">
      <c r="A2" s="4"/>
      <c r="B2" s="5"/>
      <c r="C2" s="5"/>
      <c r="D2" s="6" t="s">
        <v>2</v>
      </c>
      <c r="E2" s="7">
        <v>11694.85</v>
      </c>
      <c r="F2" s="7">
        <v>11554.2</v>
      </c>
      <c r="G2" s="7">
        <v>11233.85</v>
      </c>
      <c r="H2" s="7">
        <v>11321.6</v>
      </c>
      <c r="I2" s="7">
        <v>11293.35</v>
      </c>
      <c r="J2" s="7">
        <v>11362.9</v>
      </c>
      <c r="K2" s="7"/>
      <c r="L2" s="7"/>
    </row>
    <row r="3" spans="1:12" ht="14.7" customHeight="1" x14ac:dyDescent="0.3">
      <c r="A3" s="4"/>
      <c r="B3" s="8"/>
      <c r="C3" s="9"/>
      <c r="D3" s="6" t="s">
        <v>3</v>
      </c>
      <c r="E3" s="10">
        <v>10670.25</v>
      </c>
      <c r="F3" s="10">
        <v>11158.35</v>
      </c>
      <c r="G3" s="10">
        <v>11112.65</v>
      </c>
      <c r="H3" s="10">
        <v>11090.15</v>
      </c>
      <c r="I3" s="10">
        <v>11208.55</v>
      </c>
      <c r="J3" s="10">
        <v>11189.4</v>
      </c>
      <c r="K3" s="10"/>
      <c r="L3" s="10"/>
    </row>
    <row r="4" spans="1:12" ht="14.7" customHeight="1" x14ac:dyDescent="0.3">
      <c r="A4" s="4"/>
      <c r="B4" s="8"/>
      <c r="C4" s="9"/>
      <c r="D4" s="6" t="s">
        <v>4</v>
      </c>
      <c r="E4" s="11">
        <v>11474.45</v>
      </c>
      <c r="F4" s="11">
        <v>11174.75</v>
      </c>
      <c r="G4" s="11">
        <v>11126.4</v>
      </c>
      <c r="H4" s="11">
        <v>11313.3</v>
      </c>
      <c r="I4" s="11">
        <v>11234.55</v>
      </c>
      <c r="J4" s="11">
        <v>11305.05</v>
      </c>
      <c r="K4" s="11"/>
      <c r="L4" s="11"/>
    </row>
    <row r="5" spans="1:12" ht="14.7" customHeight="1" x14ac:dyDescent="0.3">
      <c r="A5" s="235" t="s">
        <v>5</v>
      </c>
      <c r="B5" s="236"/>
      <c r="C5" s="236"/>
      <c r="D5" s="236"/>
      <c r="E5" s="5"/>
      <c r="F5" s="5"/>
      <c r="G5" s="5"/>
      <c r="H5" s="5"/>
      <c r="I5" s="5"/>
      <c r="J5" s="5"/>
      <c r="K5" s="5"/>
      <c r="L5" s="5"/>
    </row>
    <row r="6" spans="1:12" ht="14.7" customHeight="1" x14ac:dyDescent="0.3">
      <c r="A6" s="12"/>
      <c r="B6" s="13"/>
      <c r="C6" s="13"/>
      <c r="D6" s="14" t="s">
        <v>6</v>
      </c>
      <c r="E6" s="15">
        <f t="shared" ref="E6:F6" si="0">E10+E56</f>
        <v>12914.050000000001</v>
      </c>
      <c r="F6" s="15">
        <f t="shared" si="0"/>
        <v>11829.033333333336</v>
      </c>
      <c r="G6" s="15">
        <f t="shared" ref="G6:H6" si="1">G10+G56</f>
        <v>11323.816666666668</v>
      </c>
      <c r="H6" s="15">
        <f t="shared" si="1"/>
        <v>11624.66666666667</v>
      </c>
      <c r="I6" s="15">
        <f t="shared" ref="I6:J6" si="2">I10+I56</f>
        <v>11367.216666666665</v>
      </c>
      <c r="J6" s="15">
        <f t="shared" si="2"/>
        <v>11555.666666666666</v>
      </c>
      <c r="K6" s="15"/>
      <c r="L6" s="15"/>
    </row>
    <row r="7" spans="1:12" ht="14.7" hidden="1" customHeight="1" x14ac:dyDescent="0.3">
      <c r="A7" s="12"/>
      <c r="B7" s="13"/>
      <c r="C7" s="13"/>
      <c r="D7" s="14" t="s">
        <v>7</v>
      </c>
      <c r="E7" s="16">
        <f t="shared" ref="E7:F7" si="3">(E6+E8)/2</f>
        <v>12609.25</v>
      </c>
      <c r="F7" s="16">
        <f t="shared" si="3"/>
        <v>11760.325000000003</v>
      </c>
      <c r="G7" s="16">
        <f t="shared" ref="G7:H7" si="4">(G6+G8)/2</f>
        <v>11301.325000000001</v>
      </c>
      <c r="H7" s="16">
        <f t="shared" si="4"/>
        <v>11548.900000000001</v>
      </c>
      <c r="I7" s="16">
        <f t="shared" ref="I7:J7" si="5">(I6+I8)/2</f>
        <v>11348.75</v>
      </c>
      <c r="J7" s="16">
        <f t="shared" si="5"/>
        <v>11507.474999999999</v>
      </c>
      <c r="K7" s="16"/>
      <c r="L7" s="16"/>
    </row>
    <row r="8" spans="1:12" ht="14.7" customHeight="1" x14ac:dyDescent="0.3">
      <c r="A8" s="12"/>
      <c r="B8" s="13"/>
      <c r="C8" s="13"/>
      <c r="D8" s="14" t="s">
        <v>8</v>
      </c>
      <c r="E8" s="17">
        <f t="shared" ref="E8:F8" si="6">E14+E56</f>
        <v>12304.45</v>
      </c>
      <c r="F8" s="17">
        <f t="shared" si="6"/>
        <v>11691.616666666669</v>
      </c>
      <c r="G8" s="17">
        <f t="shared" ref="G8:H8" si="7">G14+G56</f>
        <v>11278.833333333334</v>
      </c>
      <c r="H8" s="17">
        <f t="shared" si="7"/>
        <v>11473.133333333335</v>
      </c>
      <c r="I8" s="17">
        <f t="shared" ref="I8:J8" si="8">I14+I56</f>
        <v>11330.283333333333</v>
      </c>
      <c r="J8" s="17">
        <f t="shared" si="8"/>
        <v>11459.283333333333</v>
      </c>
      <c r="K8" s="17"/>
      <c r="L8" s="17"/>
    </row>
    <row r="9" spans="1:12" ht="14.7" hidden="1" customHeight="1" x14ac:dyDescent="0.3">
      <c r="A9" s="12"/>
      <c r="B9" s="13"/>
      <c r="C9" s="13"/>
      <c r="D9" s="14" t="s">
        <v>9</v>
      </c>
      <c r="E9" s="16">
        <f t="shared" ref="E9:F9" si="9">(E8+E10)/2</f>
        <v>12096.95</v>
      </c>
      <c r="F9" s="16">
        <f t="shared" si="9"/>
        <v>11562.400000000001</v>
      </c>
      <c r="G9" s="16">
        <f t="shared" ref="G9:H9" si="10">(G8+G10)/2</f>
        <v>11240.725</v>
      </c>
      <c r="H9" s="16">
        <f t="shared" si="10"/>
        <v>11433.175000000003</v>
      </c>
      <c r="I9" s="16">
        <f t="shared" ref="I9:J9" si="11">(I8+I10)/2</f>
        <v>11306.349999999999</v>
      </c>
      <c r="J9" s="16">
        <f t="shared" si="11"/>
        <v>11420.724999999999</v>
      </c>
      <c r="K9" s="16"/>
      <c r="L9" s="16"/>
    </row>
    <row r="10" spans="1:12" ht="14.7" customHeight="1" x14ac:dyDescent="0.3">
      <c r="A10" s="12"/>
      <c r="B10" s="13"/>
      <c r="C10" s="13"/>
      <c r="D10" s="14" t="s">
        <v>10</v>
      </c>
      <c r="E10" s="18">
        <f t="shared" ref="E10:F10" si="12">(2*E14)-E3</f>
        <v>11889.45</v>
      </c>
      <c r="F10" s="18">
        <f t="shared" si="12"/>
        <v>11433.183333333336</v>
      </c>
      <c r="G10" s="18">
        <f t="shared" ref="G10:H10" si="13">(2*G14)-G3</f>
        <v>11202.616666666667</v>
      </c>
      <c r="H10" s="18">
        <f t="shared" si="13"/>
        <v>11393.216666666669</v>
      </c>
      <c r="I10" s="18">
        <f t="shared" ref="I10:J10" si="14">(2*I14)-I3</f>
        <v>11282.416666666664</v>
      </c>
      <c r="J10" s="18">
        <f t="shared" si="14"/>
        <v>11382.166666666666</v>
      </c>
      <c r="K10" s="18"/>
      <c r="L10" s="18"/>
    </row>
    <row r="11" spans="1:12" ht="14.7" hidden="1" customHeight="1" x14ac:dyDescent="0.3">
      <c r="A11" s="12"/>
      <c r="B11" s="13"/>
      <c r="C11" s="13"/>
      <c r="D11" s="14" t="s">
        <v>11</v>
      </c>
      <c r="E11" s="16">
        <f t="shared" ref="E11:F11" si="15">(E10+E14)/2</f>
        <v>11584.650000000001</v>
      </c>
      <c r="F11" s="16">
        <f t="shared" si="15"/>
        <v>11364.475000000002</v>
      </c>
      <c r="G11" s="16">
        <f t="shared" ref="G11:H11" si="16">(G10+G14)/2</f>
        <v>11180.125</v>
      </c>
      <c r="H11" s="16">
        <f t="shared" si="16"/>
        <v>11317.45</v>
      </c>
      <c r="I11" s="16">
        <f t="shared" ref="I11:J11" si="17">(I10+I14)/2</f>
        <v>11263.949999999997</v>
      </c>
      <c r="J11" s="16">
        <f t="shared" si="17"/>
        <v>11333.974999999999</v>
      </c>
      <c r="K11" s="16"/>
      <c r="L11" s="16"/>
    </row>
    <row r="12" spans="1:12" ht="8.1" customHeight="1" x14ac:dyDescent="0.3">
      <c r="A12" s="12"/>
      <c r="B12" s="13"/>
      <c r="C12" s="13"/>
      <c r="D12" s="19"/>
      <c r="E12" s="11"/>
      <c r="F12" s="11"/>
      <c r="G12" s="11"/>
      <c r="H12" s="11"/>
      <c r="I12" s="11"/>
      <c r="J12" s="11"/>
      <c r="K12" s="11"/>
      <c r="L12" s="11"/>
    </row>
    <row r="13" spans="1:12" ht="14.7" customHeight="1" x14ac:dyDescent="0.3">
      <c r="A13" s="12"/>
      <c r="B13" s="13"/>
      <c r="C13" s="13"/>
      <c r="D13" s="14" t="s">
        <v>12</v>
      </c>
      <c r="E13" s="20">
        <f t="shared" ref="E13:F13" si="18">E14+E63/2</f>
        <v>11377.150000000001</v>
      </c>
      <c r="F13" s="20">
        <f t="shared" si="18"/>
        <v>11356.275000000001</v>
      </c>
      <c r="G13" s="20">
        <f t="shared" ref="G13:H13" si="19">G14+G63/2</f>
        <v>11173.25</v>
      </c>
      <c r="H13" s="20">
        <f t="shared" si="19"/>
        <v>11277.491666666669</v>
      </c>
      <c r="I13" s="20">
        <f t="shared" ref="I13:J13" si="20">I14+I63/2</f>
        <v>11250.95</v>
      </c>
      <c r="J13" s="20">
        <f t="shared" si="20"/>
        <v>11295.416666666666</v>
      </c>
      <c r="K13" s="20"/>
      <c r="L13" s="20"/>
    </row>
    <row r="14" spans="1:12" ht="14.7" customHeight="1" x14ac:dyDescent="0.3">
      <c r="A14" s="12"/>
      <c r="B14" s="13"/>
      <c r="C14" s="13"/>
      <c r="D14" s="14" t="s">
        <v>13</v>
      </c>
      <c r="E14" s="11">
        <f t="shared" ref="E14:F14" si="21">(E2+E3+E4)/3</f>
        <v>11279.85</v>
      </c>
      <c r="F14" s="11">
        <f t="shared" si="21"/>
        <v>11295.766666666668</v>
      </c>
      <c r="G14" s="11">
        <f t="shared" ref="G14:H14" si="22">(G2+G3+G4)/3</f>
        <v>11157.633333333333</v>
      </c>
      <c r="H14" s="11">
        <f t="shared" si="22"/>
        <v>11241.683333333334</v>
      </c>
      <c r="I14" s="11">
        <f t="shared" ref="I14:J14" si="23">(I2+I3+I4)/3</f>
        <v>11245.483333333332</v>
      </c>
      <c r="J14" s="11">
        <f t="shared" si="23"/>
        <v>11285.783333333333</v>
      </c>
      <c r="K14" s="11"/>
      <c r="L14" s="11"/>
    </row>
    <row r="15" spans="1:12" ht="14.7" customHeight="1" x14ac:dyDescent="0.3">
      <c r="A15" s="12"/>
      <c r="B15" s="13"/>
      <c r="C15" s="13"/>
      <c r="D15" s="14" t="s">
        <v>14</v>
      </c>
      <c r="E15" s="21">
        <f t="shared" ref="E15:F15" si="24">E14-E63/2</f>
        <v>11182.55</v>
      </c>
      <c r="F15" s="21">
        <f t="shared" si="24"/>
        <v>11235.258333333335</v>
      </c>
      <c r="G15" s="21">
        <f t="shared" ref="G15:H15" si="25">G14-G63/2</f>
        <v>11142.016666666666</v>
      </c>
      <c r="H15" s="21">
        <f t="shared" si="25"/>
        <v>11205.875</v>
      </c>
      <c r="I15" s="21">
        <f t="shared" ref="I15:J15" si="26">I14-I63/2</f>
        <v>11240.016666666663</v>
      </c>
      <c r="J15" s="21">
        <f t="shared" si="26"/>
        <v>11276.15</v>
      </c>
      <c r="K15" s="21"/>
      <c r="L15" s="21"/>
    </row>
    <row r="16" spans="1:12" ht="8.1" customHeight="1" x14ac:dyDescent="0.3">
      <c r="A16" s="12"/>
      <c r="B16" s="13"/>
      <c r="C16" s="13"/>
      <c r="D16" s="19"/>
      <c r="E16" s="11"/>
      <c r="F16" s="11"/>
      <c r="G16" s="11"/>
      <c r="H16" s="11"/>
      <c r="I16" s="11"/>
      <c r="J16" s="11"/>
      <c r="K16" s="11"/>
      <c r="L16" s="11"/>
    </row>
    <row r="17" spans="1:12" ht="14.7" hidden="1" customHeight="1" x14ac:dyDescent="0.3">
      <c r="A17" s="12"/>
      <c r="B17" s="13"/>
      <c r="C17" s="13"/>
      <c r="D17" s="14" t="s">
        <v>15</v>
      </c>
      <c r="E17" s="16">
        <f t="shared" ref="E17:F17" si="27">(E14+E18)/2</f>
        <v>11072.35</v>
      </c>
      <c r="F17" s="16">
        <f t="shared" si="27"/>
        <v>11166.550000000003</v>
      </c>
      <c r="G17" s="16">
        <f t="shared" ref="G17:H17" si="28">(G14+G18)/2</f>
        <v>11119.525</v>
      </c>
      <c r="H17" s="16">
        <f t="shared" si="28"/>
        <v>11201.725000000002</v>
      </c>
      <c r="I17" s="16">
        <f t="shared" ref="I17:J17" si="29">(I14+I18)/2</f>
        <v>11221.549999999997</v>
      </c>
      <c r="J17" s="16">
        <f t="shared" si="29"/>
        <v>11247.224999999999</v>
      </c>
      <c r="K17" s="16"/>
      <c r="L17" s="16"/>
    </row>
    <row r="18" spans="1:12" ht="14.7" customHeight="1" x14ac:dyDescent="0.3">
      <c r="A18" s="12"/>
      <c r="B18" s="13"/>
      <c r="C18" s="13"/>
      <c r="D18" s="14" t="s">
        <v>16</v>
      </c>
      <c r="E18" s="22">
        <f t="shared" ref="E18:F18" si="30">2*E14-E2</f>
        <v>10864.85</v>
      </c>
      <c r="F18" s="22">
        <f t="shared" si="30"/>
        <v>11037.333333333336</v>
      </c>
      <c r="G18" s="22">
        <f t="shared" ref="G18:H18" si="31">2*G14-G2</f>
        <v>11081.416666666666</v>
      </c>
      <c r="H18" s="22">
        <f t="shared" si="31"/>
        <v>11161.766666666668</v>
      </c>
      <c r="I18" s="22">
        <f t="shared" ref="I18:J18" si="32">2*I14-I2</f>
        <v>11197.616666666663</v>
      </c>
      <c r="J18" s="22">
        <f t="shared" si="32"/>
        <v>11208.666666666666</v>
      </c>
      <c r="K18" s="22"/>
      <c r="L18" s="22"/>
    </row>
    <row r="19" spans="1:12" ht="14.7" hidden="1" customHeight="1" x14ac:dyDescent="0.3">
      <c r="A19" s="12"/>
      <c r="B19" s="13"/>
      <c r="C19" s="13"/>
      <c r="D19" s="14" t="s">
        <v>17</v>
      </c>
      <c r="E19" s="16">
        <f t="shared" ref="E19:F19" si="33">(E18+E20)/2</f>
        <v>10560.05</v>
      </c>
      <c r="F19" s="16">
        <f t="shared" si="33"/>
        <v>10968.625000000002</v>
      </c>
      <c r="G19" s="16">
        <f t="shared" ref="G19:H19" si="34">(G18+G20)/2</f>
        <v>11058.924999999999</v>
      </c>
      <c r="H19" s="16">
        <f t="shared" si="34"/>
        <v>11086</v>
      </c>
      <c r="I19" s="16">
        <f t="shared" ref="I19:J19" si="35">(I18+I20)/2</f>
        <v>11179.149999999998</v>
      </c>
      <c r="J19" s="16">
        <f t="shared" si="35"/>
        <v>11160.474999999999</v>
      </c>
      <c r="K19" s="16"/>
      <c r="L19" s="16"/>
    </row>
    <row r="20" spans="1:12" ht="14.7" customHeight="1" x14ac:dyDescent="0.3">
      <c r="A20" s="12"/>
      <c r="B20" s="13"/>
      <c r="C20" s="13"/>
      <c r="D20" s="14" t="s">
        <v>18</v>
      </c>
      <c r="E20" s="23">
        <f t="shared" ref="E20:F20" si="36">E14-E56</f>
        <v>10255.25</v>
      </c>
      <c r="F20" s="23">
        <f t="shared" si="36"/>
        <v>10899.916666666668</v>
      </c>
      <c r="G20" s="23">
        <f t="shared" ref="G20:H20" si="37">G14-G56</f>
        <v>11036.433333333332</v>
      </c>
      <c r="H20" s="23">
        <f t="shared" si="37"/>
        <v>11010.233333333334</v>
      </c>
      <c r="I20" s="23">
        <f t="shared" ref="I20:J20" si="38">I14-I56</f>
        <v>11160.683333333331</v>
      </c>
      <c r="J20" s="23">
        <f t="shared" si="38"/>
        <v>11112.283333333333</v>
      </c>
      <c r="K20" s="23"/>
      <c r="L20" s="23"/>
    </row>
    <row r="21" spans="1:12" ht="14.7" hidden="1" customHeight="1" x14ac:dyDescent="0.3">
      <c r="A21" s="12"/>
      <c r="B21" s="13"/>
      <c r="C21" s="13"/>
      <c r="D21" s="14" t="s">
        <v>19</v>
      </c>
      <c r="E21" s="16">
        <f t="shared" ref="E21:F21" si="39">(E20+E22)/2</f>
        <v>10047.75</v>
      </c>
      <c r="F21" s="16">
        <f t="shared" si="39"/>
        <v>10770.7</v>
      </c>
      <c r="G21" s="16">
        <f t="shared" ref="G21:H21" si="40">(G20+G22)/2</f>
        <v>10998.324999999999</v>
      </c>
      <c r="H21" s="16">
        <f t="shared" si="40"/>
        <v>10970.275000000001</v>
      </c>
      <c r="I21" s="16">
        <f t="shared" ref="I21:J21" si="41">(I20+I22)/2</f>
        <v>11136.749999999996</v>
      </c>
      <c r="J21" s="16">
        <f t="shared" si="41"/>
        <v>11073.724999999999</v>
      </c>
      <c r="K21" s="16"/>
      <c r="L21" s="16"/>
    </row>
    <row r="22" spans="1:12" ht="14.7" customHeight="1" x14ac:dyDescent="0.3">
      <c r="A22" s="12"/>
      <c r="B22" s="13"/>
      <c r="C22" s="13"/>
      <c r="D22" s="14" t="s">
        <v>20</v>
      </c>
      <c r="E22" s="24">
        <f t="shared" ref="E22:F22" si="42">E18-E56</f>
        <v>9840.25</v>
      </c>
      <c r="F22" s="24">
        <f t="shared" si="42"/>
        <v>10641.483333333335</v>
      </c>
      <c r="G22" s="24">
        <f t="shared" ref="G22:H22" si="43">G18-G56</f>
        <v>10960.216666666665</v>
      </c>
      <c r="H22" s="24">
        <f t="shared" si="43"/>
        <v>10930.316666666668</v>
      </c>
      <c r="I22" s="24">
        <f t="shared" ref="I22:J22" si="44">I18-I56</f>
        <v>11112.816666666662</v>
      </c>
      <c r="J22" s="24">
        <f t="shared" si="44"/>
        <v>11035.166666666666</v>
      </c>
      <c r="K22" s="24"/>
      <c r="L22" s="24"/>
    </row>
    <row r="23" spans="1:12" ht="14.7" customHeight="1" x14ac:dyDescent="0.3">
      <c r="A23" s="235" t="s">
        <v>21</v>
      </c>
      <c r="B23" s="236"/>
      <c r="C23" s="236"/>
      <c r="D23" s="236"/>
      <c r="E23" s="25"/>
      <c r="F23" s="25"/>
      <c r="G23" s="25"/>
      <c r="H23" s="25"/>
      <c r="I23" s="25"/>
      <c r="J23" s="25"/>
      <c r="K23" s="25"/>
      <c r="L23" s="25"/>
    </row>
    <row r="24" spans="1:12" ht="14.7" customHeight="1" x14ac:dyDescent="0.3">
      <c r="A24" s="12"/>
      <c r="B24" s="13"/>
      <c r="C24" s="13"/>
      <c r="D24" s="14" t="s">
        <v>22</v>
      </c>
      <c r="E24" s="17">
        <f t="shared" ref="E24:F24" si="45">(E2/E3)*E4</f>
        <v>12576.272494318317</v>
      </c>
      <c r="F24" s="17">
        <f t="shared" si="45"/>
        <v>11571.181801072738</v>
      </c>
      <c r="G24" s="17">
        <f t="shared" ref="G24:H24" si="46">(G2/G3)*G4</f>
        <v>11247.749964229954</v>
      </c>
      <c r="H24" s="17">
        <f t="shared" si="46"/>
        <v>11549.407111716251</v>
      </c>
      <c r="I24" s="17">
        <f t="shared" ref="I24:J24" si="47">(I2/I3)*I4</f>
        <v>11319.546706978155</v>
      </c>
      <c r="J24" s="17">
        <f t="shared" si="47"/>
        <v>11480.34323958389</v>
      </c>
      <c r="K24" s="17"/>
      <c r="L24" s="17"/>
    </row>
    <row r="25" spans="1:12" ht="14.7" hidden="1" customHeight="1" x14ac:dyDescent="0.3">
      <c r="A25" s="12"/>
      <c r="B25" s="13"/>
      <c r="C25" s="13"/>
      <c r="D25" s="14" t="s">
        <v>23</v>
      </c>
      <c r="E25" s="16">
        <f t="shared" ref="E25:F25" si="48">E26+1.168*(E26-E27)</f>
        <v>12367.081520000003</v>
      </c>
      <c r="F25" s="16">
        <f t="shared" si="48"/>
        <v>11519.614520000003</v>
      </c>
      <c r="G25" s="16">
        <f t="shared" ref="G25:H25" si="49">G26+1.168*(G26-G27)</f>
        <v>11231.989439999999</v>
      </c>
      <c r="H25" s="16">
        <f t="shared" si="49"/>
        <v>11514.93924</v>
      </c>
      <c r="I25" s="16">
        <f t="shared" ref="I25:J25" si="50">I26+1.168*(I26-I27)</f>
        <v>11308.427760000002</v>
      </c>
      <c r="J25" s="16">
        <f t="shared" si="50"/>
        <v>11456.203199999998</v>
      </c>
      <c r="K25" s="16"/>
      <c r="L25" s="16"/>
    </row>
    <row r="26" spans="1:12" ht="14.7" customHeight="1" x14ac:dyDescent="0.3">
      <c r="A26" s="12"/>
      <c r="B26" s="13"/>
      <c r="C26" s="13"/>
      <c r="D26" s="14" t="s">
        <v>24</v>
      </c>
      <c r="E26" s="18">
        <f t="shared" ref="E26:F26" si="51">E4+E57/2</f>
        <v>12037.980000000001</v>
      </c>
      <c r="F26" s="18">
        <f t="shared" si="51"/>
        <v>11392.467500000001</v>
      </c>
      <c r="G26" s="18">
        <f t="shared" ref="G26:H26" si="52">G4+G57/2</f>
        <v>11193.06</v>
      </c>
      <c r="H26" s="18">
        <f t="shared" si="52"/>
        <v>11440.5975</v>
      </c>
      <c r="I26" s="18">
        <f t="shared" ref="I26:J26" si="53">I4+I57/2</f>
        <v>11281.19</v>
      </c>
      <c r="J26" s="18">
        <f t="shared" si="53"/>
        <v>11400.474999999999</v>
      </c>
      <c r="K26" s="18"/>
      <c r="L26" s="18"/>
    </row>
    <row r="27" spans="1:12" ht="14.7" customHeight="1" x14ac:dyDescent="0.3">
      <c r="A27" s="12"/>
      <c r="B27" s="13"/>
      <c r="C27" s="13"/>
      <c r="D27" s="14" t="s">
        <v>25</v>
      </c>
      <c r="E27" s="7">
        <f t="shared" ref="E27:F27" si="54">E4+E57/4</f>
        <v>11756.215</v>
      </c>
      <c r="F27" s="7">
        <f t="shared" si="54"/>
        <v>11283.608749999999</v>
      </c>
      <c r="G27" s="7">
        <f t="shared" ref="G27:H27" si="55">G4+G57/4</f>
        <v>11159.73</v>
      </c>
      <c r="H27" s="7">
        <f t="shared" si="55"/>
        <v>11376.94875</v>
      </c>
      <c r="I27" s="7">
        <f t="shared" ref="I27:J27" si="56">I4+I57/4</f>
        <v>11257.869999999999</v>
      </c>
      <c r="J27" s="7">
        <f t="shared" si="56"/>
        <v>11352.762499999999</v>
      </c>
      <c r="K27" s="7"/>
      <c r="L27" s="7"/>
    </row>
    <row r="28" spans="1:12" ht="14.7" hidden="1" customHeight="1" x14ac:dyDescent="0.3">
      <c r="A28" s="12"/>
      <c r="B28" s="13"/>
      <c r="C28" s="13"/>
      <c r="D28" s="14" t="s">
        <v>26</v>
      </c>
      <c r="E28" s="16">
        <f t="shared" ref="E28:F28" si="57">E4+E57/6</f>
        <v>11662.293333333335</v>
      </c>
      <c r="F28" s="16">
        <f t="shared" si="57"/>
        <v>11247.3225</v>
      </c>
      <c r="G28" s="16">
        <f t="shared" ref="G28:H28" si="58">G4+G57/6</f>
        <v>11148.619999999999</v>
      </c>
      <c r="H28" s="16">
        <f t="shared" si="58"/>
        <v>11355.7325</v>
      </c>
      <c r="I28" s="16">
        <f t="shared" ref="I28:J28" si="59">I4+I57/6</f>
        <v>11250.096666666666</v>
      </c>
      <c r="J28" s="16">
        <f t="shared" si="59"/>
        <v>11336.858333333332</v>
      </c>
      <c r="K28" s="16"/>
      <c r="L28" s="16"/>
    </row>
    <row r="29" spans="1:12" ht="14.7" hidden="1" customHeight="1" x14ac:dyDescent="0.3">
      <c r="A29" s="12"/>
      <c r="B29" s="13"/>
      <c r="C29" s="13"/>
      <c r="D29" s="14" t="s">
        <v>27</v>
      </c>
      <c r="E29" s="16">
        <f t="shared" ref="E29:F29" si="60">E4+E57/12</f>
        <v>11568.371666666668</v>
      </c>
      <c r="F29" s="16">
        <f t="shared" si="60"/>
        <v>11211.036249999999</v>
      </c>
      <c r="G29" s="16">
        <f t="shared" ref="G29:H29" si="61">G4+G57/12</f>
        <v>11137.51</v>
      </c>
      <c r="H29" s="16">
        <f t="shared" si="61"/>
        <v>11334.516249999999</v>
      </c>
      <c r="I29" s="16">
        <f t="shared" ref="I29:J29" si="62">I4+I57/12</f>
        <v>11242.323333333332</v>
      </c>
      <c r="J29" s="16">
        <f t="shared" si="62"/>
        <v>11320.954166666666</v>
      </c>
      <c r="K29" s="16"/>
      <c r="L29" s="16"/>
    </row>
    <row r="30" spans="1:12" ht="14.7" customHeight="1" x14ac:dyDescent="0.3">
      <c r="A30" s="12"/>
      <c r="B30" s="13"/>
      <c r="C30" s="13"/>
      <c r="D30" s="14" t="s">
        <v>4</v>
      </c>
      <c r="E30" s="11">
        <f t="shared" ref="E30:F30" si="63">E4</f>
        <v>11474.45</v>
      </c>
      <c r="F30" s="11">
        <f t="shared" si="63"/>
        <v>11174.75</v>
      </c>
      <c r="G30" s="11">
        <f t="shared" ref="G30:H30" si="64">G4</f>
        <v>11126.4</v>
      </c>
      <c r="H30" s="11">
        <f t="shared" si="64"/>
        <v>11313.3</v>
      </c>
      <c r="I30" s="11">
        <f t="shared" ref="I30:J30" si="65">I4</f>
        <v>11234.55</v>
      </c>
      <c r="J30" s="11">
        <f t="shared" si="65"/>
        <v>11305.05</v>
      </c>
      <c r="K30" s="11"/>
      <c r="L30" s="11"/>
    </row>
    <row r="31" spans="1:12" ht="14.7" hidden="1" customHeight="1" x14ac:dyDescent="0.3">
      <c r="A31" s="12"/>
      <c r="B31" s="13"/>
      <c r="C31" s="13"/>
      <c r="D31" s="14" t="s">
        <v>28</v>
      </c>
      <c r="E31" s="16">
        <f t="shared" ref="E31:F31" si="66">E4-E57/12</f>
        <v>11380.528333333334</v>
      </c>
      <c r="F31" s="16">
        <f t="shared" si="66"/>
        <v>11138.463750000001</v>
      </c>
      <c r="G31" s="16">
        <f t="shared" ref="G31:H31" si="67">G4-G57/12</f>
        <v>11115.289999999999</v>
      </c>
      <c r="H31" s="16">
        <f t="shared" si="67"/>
        <v>11292.08375</v>
      </c>
      <c r="I31" s="16">
        <f t="shared" ref="I31:J31" si="68">I4-I57/12</f>
        <v>11226.776666666667</v>
      </c>
      <c r="J31" s="16">
        <f t="shared" si="68"/>
        <v>11289.145833333332</v>
      </c>
      <c r="K31" s="16"/>
      <c r="L31" s="16"/>
    </row>
    <row r="32" spans="1:12" ht="14.7" hidden="1" customHeight="1" x14ac:dyDescent="0.3">
      <c r="A32" s="12"/>
      <c r="B32" s="13"/>
      <c r="C32" s="13"/>
      <c r="D32" s="14" t="s">
        <v>29</v>
      </c>
      <c r="E32" s="16">
        <f t="shared" ref="E32:F32" si="69">E4-E57/6</f>
        <v>11286.606666666667</v>
      </c>
      <c r="F32" s="16">
        <f t="shared" si="69"/>
        <v>11102.1775</v>
      </c>
      <c r="G32" s="16">
        <f t="shared" ref="G32:H32" si="70">G4-G57/6</f>
        <v>11104.18</v>
      </c>
      <c r="H32" s="16">
        <f t="shared" si="70"/>
        <v>11270.867499999998</v>
      </c>
      <c r="I32" s="16">
        <f t="shared" ref="I32:J32" si="71">I4-I57/6</f>
        <v>11219.003333333332</v>
      </c>
      <c r="J32" s="16">
        <f t="shared" si="71"/>
        <v>11273.241666666667</v>
      </c>
      <c r="K32" s="16"/>
      <c r="L32" s="16"/>
    </row>
    <row r="33" spans="1:252" ht="14.7" customHeight="1" x14ac:dyDescent="0.3">
      <c r="A33" s="12"/>
      <c r="B33" s="13"/>
      <c r="C33" s="13"/>
      <c r="D33" s="14" t="s">
        <v>30</v>
      </c>
      <c r="E33" s="10">
        <f t="shared" ref="E33:F33" si="72">E4-E57/4</f>
        <v>11192.685000000001</v>
      </c>
      <c r="F33" s="10">
        <f t="shared" si="72"/>
        <v>11065.891250000001</v>
      </c>
      <c r="G33" s="10">
        <f t="shared" ref="G33:H33" si="73">G4-G57/4</f>
        <v>11093.07</v>
      </c>
      <c r="H33" s="10">
        <f t="shared" si="73"/>
        <v>11249.651249999999</v>
      </c>
      <c r="I33" s="10">
        <f t="shared" ref="I33:J33" si="74">I4-I57/4</f>
        <v>11211.23</v>
      </c>
      <c r="J33" s="10">
        <f t="shared" si="74"/>
        <v>11257.3375</v>
      </c>
      <c r="K33" s="10"/>
      <c r="L33" s="10"/>
    </row>
    <row r="34" spans="1:252" ht="14.7" customHeight="1" x14ac:dyDescent="0.3">
      <c r="A34" s="12"/>
      <c r="B34" s="13"/>
      <c r="C34" s="13"/>
      <c r="D34" s="14" t="s">
        <v>31</v>
      </c>
      <c r="E34" s="22">
        <f t="shared" ref="E34:F34" si="75">E4-E57/2</f>
        <v>10910.92</v>
      </c>
      <c r="F34" s="22">
        <f t="shared" si="75"/>
        <v>10957.032499999999</v>
      </c>
      <c r="G34" s="22">
        <f t="shared" ref="G34:H34" si="76">G4-G57/2</f>
        <v>11059.74</v>
      </c>
      <c r="H34" s="22">
        <f t="shared" si="76"/>
        <v>11186.002499999999</v>
      </c>
      <c r="I34" s="22">
        <f t="shared" ref="I34:J34" si="77">I4-I57/2</f>
        <v>11187.909999999998</v>
      </c>
      <c r="J34" s="22">
        <f t="shared" si="77"/>
        <v>11209.625</v>
      </c>
      <c r="K34" s="22"/>
      <c r="L34" s="22"/>
    </row>
    <row r="35" spans="1:252" ht="14.7" hidden="1" customHeight="1" x14ac:dyDescent="0.3">
      <c r="A35" s="12"/>
      <c r="B35" s="13"/>
      <c r="C35" s="13"/>
      <c r="D35" s="14" t="s">
        <v>32</v>
      </c>
      <c r="E35" s="16">
        <f t="shared" ref="E35:F35" si="78">E34-1.168*(E33-E34)</f>
        <v>10581.818479999998</v>
      </c>
      <c r="F35" s="16">
        <f t="shared" si="78"/>
        <v>10829.885479999997</v>
      </c>
      <c r="G35" s="16">
        <f t="shared" ref="G35:H35" si="79">G34-1.168*(G33-G34)</f>
        <v>11020.81056</v>
      </c>
      <c r="H35" s="16">
        <f t="shared" si="79"/>
        <v>11111.660759999999</v>
      </c>
      <c r="I35" s="16">
        <f t="shared" ref="I35:J35" si="80">I34-1.168*(I33-I34)</f>
        <v>11160.672239999996</v>
      </c>
      <c r="J35" s="16">
        <f t="shared" si="80"/>
        <v>11153.8968</v>
      </c>
      <c r="K35" s="16"/>
      <c r="L35" s="16"/>
    </row>
    <row r="36" spans="1:252" ht="14.7" customHeight="1" x14ac:dyDescent="0.3">
      <c r="A36" s="12"/>
      <c r="B36" s="13"/>
      <c r="C36" s="13"/>
      <c r="D36" s="14" t="s">
        <v>33</v>
      </c>
      <c r="E36" s="23">
        <f t="shared" ref="E36:F36" si="81">E4-(E24-E4)</f>
        <v>10372.627505681685</v>
      </c>
      <c r="F36" s="23">
        <f t="shared" si="81"/>
        <v>10778.318198927262</v>
      </c>
      <c r="G36" s="23">
        <f t="shared" ref="G36:H36" si="82">G4-(G24-G4)</f>
        <v>11005.050035770046</v>
      </c>
      <c r="H36" s="23">
        <f t="shared" si="82"/>
        <v>11077.192888283747</v>
      </c>
      <c r="I36" s="23">
        <f t="shared" ref="I36:J36" si="83">I4-(I24-I4)</f>
        <v>11149.553293021843</v>
      </c>
      <c r="J36" s="23">
        <f t="shared" si="83"/>
        <v>11129.756760416109</v>
      </c>
      <c r="K36" s="23"/>
      <c r="L36" s="23"/>
    </row>
    <row r="37" spans="1:252" ht="14.7" customHeight="1" x14ac:dyDescent="0.3">
      <c r="A37" s="235" t="s">
        <v>34</v>
      </c>
      <c r="B37" s="236"/>
      <c r="C37" s="236"/>
      <c r="D37" s="236"/>
      <c r="E37" s="26" t="s">
        <v>35</v>
      </c>
      <c r="F37" s="9"/>
      <c r="G37" s="9"/>
      <c r="H37" s="9"/>
      <c r="I37" s="9"/>
      <c r="J37" s="9"/>
      <c r="K37" s="9"/>
      <c r="L37" s="9"/>
    </row>
    <row r="38" spans="1:252" ht="14.7" customHeight="1" x14ac:dyDescent="0.3">
      <c r="A38" s="91"/>
      <c r="B38" s="91"/>
      <c r="C38" s="91"/>
      <c r="D38" s="91"/>
      <c r="E38" s="15"/>
      <c r="F38" s="15"/>
      <c r="G38" s="15"/>
      <c r="H38" s="15"/>
      <c r="I38" s="15"/>
      <c r="J38" s="15"/>
      <c r="K38" s="15"/>
      <c r="L38" s="15"/>
      <c r="N38" s="91"/>
      <c r="O38" s="91"/>
      <c r="P38" s="91"/>
      <c r="Q38" s="91"/>
      <c r="R38" s="91"/>
      <c r="S38" s="91"/>
      <c r="T38" s="91"/>
      <c r="U38" s="91"/>
      <c r="V38" s="91"/>
      <c r="W38" s="91"/>
      <c r="X38" s="91"/>
      <c r="Y38" s="91"/>
      <c r="Z38" s="91"/>
      <c r="AA38" s="91"/>
      <c r="AB38" s="91"/>
      <c r="AC38" s="91"/>
      <c r="AD38" s="91"/>
      <c r="AE38" s="91"/>
      <c r="AF38" s="91"/>
      <c r="AG38" s="91"/>
      <c r="AH38" s="91"/>
      <c r="AI38" s="91"/>
      <c r="AJ38" s="91"/>
      <c r="AK38" s="91"/>
      <c r="AL38" s="91"/>
      <c r="AM38" s="91"/>
      <c r="AN38" s="91"/>
      <c r="AO38" s="91"/>
      <c r="AP38" s="91"/>
      <c r="AQ38" s="91"/>
      <c r="AR38" s="91"/>
      <c r="AS38" s="91"/>
      <c r="AT38" s="91"/>
      <c r="AU38" s="91"/>
      <c r="AV38" s="91"/>
      <c r="AW38" s="91"/>
      <c r="AX38" s="91"/>
      <c r="AY38" s="91"/>
      <c r="AZ38" s="91"/>
      <c r="BA38" s="91"/>
      <c r="BB38" s="91"/>
      <c r="BC38" s="91"/>
      <c r="BD38" s="91"/>
      <c r="BE38" s="91"/>
      <c r="BF38" s="91"/>
      <c r="BG38" s="91"/>
      <c r="BH38" s="91"/>
      <c r="BI38" s="91"/>
      <c r="BJ38" s="91"/>
      <c r="BK38" s="91"/>
      <c r="BL38" s="91"/>
      <c r="BM38" s="91"/>
      <c r="BN38" s="91"/>
      <c r="BO38" s="91"/>
      <c r="BP38" s="91"/>
      <c r="BQ38" s="91"/>
      <c r="BR38" s="91"/>
      <c r="BS38" s="91"/>
      <c r="BT38" s="91"/>
      <c r="BU38" s="91"/>
      <c r="BV38" s="91"/>
      <c r="BW38" s="91"/>
      <c r="BX38" s="91"/>
      <c r="BY38" s="91"/>
      <c r="BZ38" s="91"/>
      <c r="CA38" s="91"/>
      <c r="CB38" s="91"/>
      <c r="CC38" s="91"/>
      <c r="CD38" s="91"/>
      <c r="CE38" s="91"/>
      <c r="CF38" s="91"/>
      <c r="CG38" s="91"/>
      <c r="CH38" s="91"/>
      <c r="CI38" s="91"/>
      <c r="CJ38" s="91"/>
      <c r="CK38" s="91"/>
      <c r="CL38" s="91"/>
      <c r="CM38" s="91"/>
      <c r="CN38" s="91"/>
      <c r="CO38" s="91"/>
      <c r="CP38" s="91"/>
      <c r="CQ38" s="91"/>
      <c r="CR38" s="91"/>
      <c r="CS38" s="91"/>
      <c r="CT38" s="91"/>
      <c r="CU38" s="91"/>
      <c r="CV38" s="91"/>
      <c r="CW38" s="91"/>
      <c r="CX38" s="91"/>
      <c r="CY38" s="91"/>
      <c r="CZ38" s="91"/>
      <c r="DA38" s="91"/>
      <c r="DB38" s="91"/>
      <c r="DC38" s="91"/>
      <c r="DD38" s="91"/>
      <c r="DE38" s="91"/>
      <c r="DF38" s="91"/>
      <c r="DG38" s="91"/>
      <c r="DH38" s="91"/>
      <c r="DI38" s="91"/>
      <c r="DJ38" s="91"/>
      <c r="DK38" s="91"/>
      <c r="DL38" s="91"/>
      <c r="DM38" s="91"/>
      <c r="DN38" s="91"/>
      <c r="DO38" s="91"/>
      <c r="DP38" s="91"/>
      <c r="DQ38" s="91"/>
      <c r="DR38" s="91"/>
      <c r="DS38" s="91"/>
      <c r="DT38" s="91"/>
      <c r="DU38" s="91"/>
      <c r="DV38" s="91"/>
      <c r="DW38" s="91"/>
      <c r="DX38" s="91"/>
      <c r="DY38" s="91"/>
      <c r="DZ38" s="91"/>
      <c r="EA38" s="91"/>
      <c r="EB38" s="91"/>
      <c r="EC38" s="91"/>
      <c r="ED38" s="91"/>
      <c r="EE38" s="91"/>
      <c r="EF38" s="91"/>
      <c r="EG38" s="91"/>
      <c r="EH38" s="91"/>
      <c r="EI38" s="91"/>
      <c r="EJ38" s="91"/>
      <c r="EK38" s="91"/>
      <c r="EL38" s="91"/>
      <c r="EM38" s="91"/>
      <c r="EN38" s="91"/>
      <c r="EO38" s="91"/>
      <c r="EP38" s="91"/>
      <c r="EQ38" s="91"/>
      <c r="ER38" s="91"/>
      <c r="ES38" s="91"/>
      <c r="ET38" s="91"/>
      <c r="EU38" s="91"/>
      <c r="EV38" s="91"/>
      <c r="EW38" s="91"/>
      <c r="EX38" s="91"/>
      <c r="EY38" s="91"/>
      <c r="EZ38" s="91"/>
      <c r="FA38" s="91"/>
      <c r="FB38" s="91"/>
      <c r="FC38" s="91"/>
      <c r="FD38" s="91"/>
      <c r="FE38" s="91"/>
      <c r="FF38" s="91"/>
      <c r="FG38" s="91"/>
      <c r="FH38" s="91"/>
      <c r="FI38" s="91"/>
      <c r="FJ38" s="91"/>
      <c r="FK38" s="91"/>
      <c r="FL38" s="91"/>
      <c r="FM38" s="91"/>
      <c r="FN38" s="91"/>
      <c r="FO38" s="91"/>
      <c r="FP38" s="91"/>
      <c r="FQ38" s="91"/>
      <c r="FR38" s="91"/>
      <c r="FS38" s="91"/>
      <c r="FT38" s="91"/>
      <c r="FU38" s="91"/>
      <c r="FV38" s="91"/>
      <c r="FW38" s="91"/>
      <c r="FX38" s="91"/>
      <c r="FY38" s="91"/>
      <c r="FZ38" s="91"/>
      <c r="GA38" s="91"/>
      <c r="GB38" s="91"/>
      <c r="GC38" s="91"/>
      <c r="GD38" s="91"/>
      <c r="GE38" s="91"/>
      <c r="GF38" s="91"/>
      <c r="GG38" s="91"/>
      <c r="GH38" s="91"/>
      <c r="GI38" s="91"/>
      <c r="GJ38" s="91"/>
      <c r="GK38" s="91"/>
      <c r="GL38" s="91"/>
      <c r="GM38" s="91"/>
      <c r="GN38" s="91"/>
      <c r="GO38" s="91"/>
      <c r="GP38" s="91"/>
      <c r="GQ38" s="91"/>
      <c r="GR38" s="91"/>
      <c r="GS38" s="91"/>
      <c r="GT38" s="91"/>
      <c r="GU38" s="91"/>
      <c r="GV38" s="91"/>
      <c r="GW38" s="91"/>
      <c r="GX38" s="91"/>
      <c r="GY38" s="91"/>
      <c r="GZ38" s="91"/>
      <c r="HA38" s="91"/>
      <c r="HB38" s="91"/>
      <c r="HC38" s="91"/>
      <c r="HD38" s="91"/>
      <c r="HE38" s="91"/>
      <c r="HF38" s="91"/>
      <c r="HG38" s="91"/>
      <c r="HH38" s="91"/>
      <c r="HI38" s="91"/>
      <c r="HJ38" s="91"/>
      <c r="HK38" s="91"/>
      <c r="HL38" s="91"/>
      <c r="HM38" s="91"/>
      <c r="HN38" s="91"/>
      <c r="HO38" s="91"/>
      <c r="HP38" s="91"/>
      <c r="HQ38" s="91"/>
      <c r="HR38" s="91"/>
      <c r="HS38" s="91"/>
      <c r="HT38" s="91"/>
      <c r="HU38" s="91"/>
      <c r="HV38" s="91"/>
      <c r="HW38" s="91"/>
      <c r="HX38" s="91"/>
      <c r="HY38" s="91"/>
      <c r="HZ38" s="91"/>
      <c r="IA38" s="91"/>
      <c r="IB38" s="91"/>
      <c r="IC38" s="91"/>
      <c r="ID38" s="91"/>
      <c r="IE38" s="91"/>
      <c r="IF38" s="91"/>
      <c r="IG38" s="91"/>
      <c r="IH38" s="91"/>
      <c r="II38" s="91"/>
      <c r="IJ38" s="91"/>
      <c r="IK38" s="91"/>
      <c r="IL38" s="91"/>
      <c r="IM38" s="91"/>
      <c r="IN38" s="91"/>
      <c r="IO38" s="91"/>
      <c r="IP38" s="91"/>
      <c r="IQ38" s="91"/>
      <c r="IR38" s="91"/>
    </row>
    <row r="39" spans="1:252" ht="14.7" customHeight="1" x14ac:dyDescent="0.3">
      <c r="A39" s="91"/>
      <c r="B39" s="91"/>
      <c r="C39" s="91"/>
      <c r="D39" s="91"/>
      <c r="E39" s="15"/>
      <c r="F39" s="15"/>
      <c r="G39" s="15"/>
      <c r="H39" s="15"/>
      <c r="I39" s="15"/>
      <c r="J39" s="15"/>
      <c r="K39" s="15"/>
      <c r="L39" s="15"/>
      <c r="N39" s="91"/>
      <c r="O39" s="91"/>
      <c r="P39" s="91"/>
      <c r="Q39" s="91"/>
      <c r="R39" s="91"/>
      <c r="S39" s="91"/>
      <c r="T39" s="91"/>
      <c r="U39" s="91"/>
      <c r="V39" s="91"/>
      <c r="W39" s="91"/>
      <c r="X39" s="91"/>
      <c r="Y39" s="91"/>
      <c r="Z39" s="91"/>
      <c r="AA39" s="91"/>
      <c r="AB39" s="91"/>
      <c r="AC39" s="91"/>
      <c r="AD39" s="91"/>
      <c r="AE39" s="91"/>
      <c r="AF39" s="91"/>
      <c r="AG39" s="91"/>
      <c r="AH39" s="91"/>
      <c r="AI39" s="91"/>
      <c r="AJ39" s="91"/>
      <c r="AK39" s="91"/>
      <c r="AL39" s="91"/>
      <c r="AM39" s="91"/>
      <c r="AN39" s="91"/>
      <c r="AO39" s="91"/>
      <c r="AP39" s="91"/>
      <c r="AQ39" s="91"/>
      <c r="AR39" s="91"/>
      <c r="AS39" s="91"/>
      <c r="AT39" s="91"/>
      <c r="AU39" s="91"/>
      <c r="AV39" s="91"/>
      <c r="AW39" s="91"/>
      <c r="AX39" s="91"/>
      <c r="AY39" s="91"/>
      <c r="AZ39" s="91"/>
      <c r="BA39" s="91"/>
      <c r="BB39" s="91"/>
      <c r="BC39" s="91"/>
      <c r="BD39" s="91"/>
      <c r="BE39" s="91"/>
      <c r="BF39" s="91"/>
      <c r="BG39" s="91"/>
      <c r="BH39" s="91"/>
      <c r="BI39" s="91"/>
      <c r="BJ39" s="91"/>
      <c r="BK39" s="91"/>
      <c r="BL39" s="91"/>
      <c r="BM39" s="91"/>
      <c r="BN39" s="91"/>
      <c r="BO39" s="91"/>
      <c r="BP39" s="91"/>
      <c r="BQ39" s="91"/>
      <c r="BR39" s="91"/>
      <c r="BS39" s="91"/>
      <c r="BT39" s="91"/>
      <c r="BU39" s="91"/>
      <c r="BV39" s="91"/>
      <c r="BW39" s="91"/>
      <c r="BX39" s="91"/>
      <c r="BY39" s="91"/>
      <c r="BZ39" s="91"/>
      <c r="CA39" s="91"/>
      <c r="CB39" s="91"/>
      <c r="CC39" s="91"/>
      <c r="CD39" s="91"/>
      <c r="CE39" s="91"/>
      <c r="CF39" s="91"/>
      <c r="CG39" s="91"/>
      <c r="CH39" s="91"/>
      <c r="CI39" s="91"/>
      <c r="CJ39" s="91"/>
      <c r="CK39" s="91"/>
      <c r="CL39" s="91"/>
      <c r="CM39" s="91"/>
      <c r="CN39" s="91"/>
      <c r="CO39" s="91"/>
      <c r="CP39" s="91"/>
      <c r="CQ39" s="91"/>
      <c r="CR39" s="91"/>
      <c r="CS39" s="91"/>
      <c r="CT39" s="91"/>
      <c r="CU39" s="91"/>
      <c r="CV39" s="91"/>
      <c r="CW39" s="91"/>
      <c r="CX39" s="91"/>
      <c r="CY39" s="91"/>
      <c r="CZ39" s="91"/>
      <c r="DA39" s="91"/>
      <c r="DB39" s="91"/>
      <c r="DC39" s="91"/>
      <c r="DD39" s="91"/>
      <c r="DE39" s="91"/>
      <c r="DF39" s="91"/>
      <c r="DG39" s="91"/>
      <c r="DH39" s="91"/>
      <c r="DI39" s="91"/>
      <c r="DJ39" s="91"/>
      <c r="DK39" s="91"/>
      <c r="DL39" s="91"/>
      <c r="DM39" s="91"/>
      <c r="DN39" s="91"/>
      <c r="DO39" s="91"/>
      <c r="DP39" s="91"/>
      <c r="DQ39" s="91"/>
      <c r="DR39" s="91"/>
      <c r="DS39" s="91"/>
      <c r="DT39" s="91"/>
      <c r="DU39" s="91"/>
      <c r="DV39" s="91"/>
      <c r="DW39" s="91"/>
      <c r="DX39" s="91"/>
      <c r="DY39" s="91"/>
      <c r="DZ39" s="91"/>
      <c r="EA39" s="91"/>
      <c r="EB39" s="91"/>
      <c r="EC39" s="91"/>
      <c r="ED39" s="91"/>
      <c r="EE39" s="91"/>
      <c r="EF39" s="91"/>
      <c r="EG39" s="91"/>
      <c r="EH39" s="91"/>
      <c r="EI39" s="91"/>
      <c r="EJ39" s="91"/>
      <c r="EK39" s="91"/>
      <c r="EL39" s="91"/>
      <c r="EM39" s="91"/>
      <c r="EN39" s="91"/>
      <c r="EO39" s="91"/>
      <c r="EP39" s="91"/>
      <c r="EQ39" s="91"/>
      <c r="ER39" s="91"/>
      <c r="ES39" s="91"/>
      <c r="ET39" s="91"/>
      <c r="EU39" s="91"/>
      <c r="EV39" s="91"/>
      <c r="EW39" s="91"/>
      <c r="EX39" s="91"/>
      <c r="EY39" s="91"/>
      <c r="EZ39" s="91"/>
      <c r="FA39" s="91"/>
      <c r="FB39" s="91"/>
      <c r="FC39" s="91"/>
      <c r="FD39" s="91"/>
      <c r="FE39" s="91"/>
      <c r="FF39" s="91"/>
      <c r="FG39" s="91"/>
      <c r="FH39" s="91"/>
      <c r="FI39" s="91"/>
      <c r="FJ39" s="91"/>
      <c r="FK39" s="91"/>
      <c r="FL39" s="91"/>
      <c r="FM39" s="91"/>
      <c r="FN39" s="91"/>
      <c r="FO39" s="91"/>
      <c r="FP39" s="91"/>
      <c r="FQ39" s="91"/>
      <c r="FR39" s="91"/>
      <c r="FS39" s="91"/>
      <c r="FT39" s="91"/>
      <c r="FU39" s="91"/>
      <c r="FV39" s="91"/>
      <c r="FW39" s="91"/>
      <c r="FX39" s="91"/>
      <c r="FY39" s="91"/>
      <c r="FZ39" s="91"/>
      <c r="GA39" s="91"/>
      <c r="GB39" s="91"/>
      <c r="GC39" s="91"/>
      <c r="GD39" s="91"/>
      <c r="GE39" s="91"/>
      <c r="GF39" s="91"/>
      <c r="GG39" s="91"/>
      <c r="GH39" s="91"/>
      <c r="GI39" s="91"/>
      <c r="GJ39" s="91"/>
      <c r="GK39" s="91"/>
      <c r="GL39" s="91"/>
      <c r="GM39" s="91"/>
      <c r="GN39" s="91"/>
      <c r="GO39" s="91"/>
      <c r="GP39" s="91"/>
      <c r="GQ39" s="91"/>
      <c r="GR39" s="91"/>
      <c r="GS39" s="91"/>
      <c r="GT39" s="91"/>
      <c r="GU39" s="91"/>
      <c r="GV39" s="91"/>
      <c r="GW39" s="91"/>
      <c r="GX39" s="91"/>
      <c r="GY39" s="91"/>
      <c r="GZ39" s="91"/>
      <c r="HA39" s="91"/>
      <c r="HB39" s="91"/>
      <c r="HC39" s="91"/>
      <c r="HD39" s="91"/>
      <c r="HE39" s="91"/>
      <c r="HF39" s="91"/>
      <c r="HG39" s="91"/>
      <c r="HH39" s="91"/>
      <c r="HI39" s="91"/>
      <c r="HJ39" s="91"/>
      <c r="HK39" s="91"/>
      <c r="HL39" s="91"/>
      <c r="HM39" s="91"/>
      <c r="HN39" s="91"/>
      <c r="HO39" s="91"/>
      <c r="HP39" s="91"/>
      <c r="HQ39" s="91"/>
      <c r="HR39" s="91"/>
      <c r="HS39" s="91"/>
      <c r="HT39" s="91"/>
      <c r="HU39" s="91"/>
      <c r="HV39" s="91"/>
      <c r="HW39" s="91"/>
      <c r="HX39" s="91"/>
      <c r="HY39" s="91"/>
      <c r="HZ39" s="91"/>
      <c r="IA39" s="91"/>
      <c r="IB39" s="91"/>
      <c r="IC39" s="91"/>
      <c r="ID39" s="91"/>
      <c r="IE39" s="91"/>
      <c r="IF39" s="91"/>
      <c r="IG39" s="91"/>
      <c r="IH39" s="91"/>
      <c r="II39" s="91"/>
      <c r="IJ39" s="91"/>
      <c r="IK39" s="91"/>
      <c r="IL39" s="91"/>
      <c r="IM39" s="91"/>
      <c r="IN39" s="91"/>
      <c r="IO39" s="91"/>
      <c r="IP39" s="91"/>
      <c r="IQ39" s="91"/>
      <c r="IR39" s="91"/>
    </row>
    <row r="40" spans="1:252" ht="14.7" customHeight="1" x14ac:dyDescent="0.3">
      <c r="A40" s="91"/>
      <c r="B40" s="91"/>
      <c r="C40" s="91"/>
      <c r="D40" s="91"/>
      <c r="E40" s="15"/>
      <c r="F40" s="15"/>
      <c r="G40" s="15"/>
      <c r="H40" s="15"/>
      <c r="I40" s="15"/>
      <c r="J40" s="15"/>
      <c r="K40" s="15"/>
      <c r="L40" s="15"/>
      <c r="N40" s="91"/>
      <c r="O40" s="91"/>
      <c r="P40" s="91"/>
      <c r="Q40" s="91"/>
      <c r="R40" s="91"/>
      <c r="S40" s="91"/>
      <c r="T40" s="91"/>
      <c r="U40" s="91"/>
      <c r="V40" s="91"/>
      <c r="W40" s="91"/>
      <c r="X40" s="91"/>
      <c r="Y40" s="91"/>
      <c r="Z40" s="91"/>
      <c r="AA40" s="91"/>
      <c r="AB40" s="91"/>
      <c r="AC40" s="91"/>
      <c r="AD40" s="91"/>
      <c r="AE40" s="91"/>
      <c r="AF40" s="91"/>
      <c r="AG40" s="91"/>
      <c r="AH40" s="91"/>
      <c r="AI40" s="91"/>
      <c r="AJ40" s="91"/>
      <c r="AK40" s="91"/>
      <c r="AL40" s="91"/>
      <c r="AM40" s="91"/>
      <c r="AN40" s="91"/>
      <c r="AO40" s="91"/>
      <c r="AP40" s="91"/>
      <c r="AQ40" s="91"/>
      <c r="AR40" s="91"/>
      <c r="AS40" s="91"/>
      <c r="AT40" s="91"/>
      <c r="AU40" s="91"/>
      <c r="AV40" s="91"/>
      <c r="AW40" s="91"/>
      <c r="AX40" s="91"/>
      <c r="AY40" s="91"/>
      <c r="AZ40" s="91"/>
      <c r="BA40" s="91"/>
      <c r="BB40" s="91"/>
      <c r="BC40" s="91"/>
      <c r="BD40" s="91"/>
      <c r="BE40" s="91"/>
      <c r="BF40" s="91"/>
      <c r="BG40" s="91"/>
      <c r="BH40" s="91"/>
      <c r="BI40" s="91"/>
      <c r="BJ40" s="91"/>
      <c r="BK40" s="91"/>
      <c r="BL40" s="91"/>
      <c r="BM40" s="91"/>
      <c r="BN40" s="91"/>
      <c r="BO40" s="91"/>
      <c r="BP40" s="91"/>
      <c r="BQ40" s="91"/>
      <c r="BR40" s="91"/>
      <c r="BS40" s="91"/>
      <c r="BT40" s="91"/>
      <c r="BU40" s="91"/>
      <c r="BV40" s="91"/>
      <c r="BW40" s="91"/>
      <c r="BX40" s="91"/>
      <c r="BY40" s="91"/>
      <c r="BZ40" s="91"/>
      <c r="CA40" s="91"/>
      <c r="CB40" s="91"/>
      <c r="CC40" s="91"/>
      <c r="CD40" s="91"/>
      <c r="CE40" s="91"/>
      <c r="CF40" s="91"/>
      <c r="CG40" s="91"/>
      <c r="CH40" s="91"/>
      <c r="CI40" s="91"/>
      <c r="CJ40" s="91"/>
      <c r="CK40" s="91"/>
      <c r="CL40" s="91"/>
      <c r="CM40" s="91"/>
      <c r="CN40" s="91"/>
      <c r="CO40" s="91"/>
      <c r="CP40" s="91"/>
      <c r="CQ40" s="91"/>
      <c r="CR40" s="91"/>
      <c r="CS40" s="91"/>
      <c r="CT40" s="91"/>
      <c r="CU40" s="91"/>
      <c r="CV40" s="91"/>
      <c r="CW40" s="91"/>
      <c r="CX40" s="91"/>
      <c r="CY40" s="91"/>
      <c r="CZ40" s="91"/>
      <c r="DA40" s="91"/>
      <c r="DB40" s="91"/>
      <c r="DC40" s="91"/>
      <c r="DD40" s="91"/>
      <c r="DE40" s="91"/>
      <c r="DF40" s="91"/>
      <c r="DG40" s="91"/>
      <c r="DH40" s="91"/>
      <c r="DI40" s="91"/>
      <c r="DJ40" s="91"/>
      <c r="DK40" s="91"/>
      <c r="DL40" s="91"/>
      <c r="DM40" s="91"/>
      <c r="DN40" s="91"/>
      <c r="DO40" s="91"/>
      <c r="DP40" s="91"/>
      <c r="DQ40" s="91"/>
      <c r="DR40" s="91"/>
      <c r="DS40" s="91"/>
      <c r="DT40" s="91"/>
      <c r="DU40" s="91"/>
      <c r="DV40" s="91"/>
      <c r="DW40" s="91"/>
      <c r="DX40" s="91"/>
      <c r="DY40" s="91"/>
      <c r="DZ40" s="91"/>
      <c r="EA40" s="91"/>
      <c r="EB40" s="91"/>
      <c r="EC40" s="91"/>
      <c r="ED40" s="91"/>
      <c r="EE40" s="91"/>
      <c r="EF40" s="91"/>
      <c r="EG40" s="91"/>
      <c r="EH40" s="91"/>
      <c r="EI40" s="91"/>
      <c r="EJ40" s="91"/>
      <c r="EK40" s="91"/>
      <c r="EL40" s="91"/>
      <c r="EM40" s="91"/>
      <c r="EN40" s="91"/>
      <c r="EO40" s="91"/>
      <c r="EP40" s="91"/>
      <c r="EQ40" s="91"/>
      <c r="ER40" s="91"/>
      <c r="ES40" s="91"/>
      <c r="ET40" s="91"/>
      <c r="EU40" s="91"/>
      <c r="EV40" s="91"/>
      <c r="EW40" s="91"/>
      <c r="EX40" s="91"/>
      <c r="EY40" s="91"/>
      <c r="EZ40" s="91"/>
      <c r="FA40" s="91"/>
      <c r="FB40" s="91"/>
      <c r="FC40" s="91"/>
      <c r="FD40" s="91"/>
      <c r="FE40" s="91"/>
      <c r="FF40" s="91"/>
      <c r="FG40" s="91"/>
      <c r="FH40" s="91"/>
      <c r="FI40" s="91"/>
      <c r="FJ40" s="91"/>
      <c r="FK40" s="91"/>
      <c r="FL40" s="91"/>
      <c r="FM40" s="91"/>
      <c r="FN40" s="91"/>
      <c r="FO40" s="91"/>
      <c r="FP40" s="91"/>
      <c r="FQ40" s="91"/>
      <c r="FR40" s="91"/>
      <c r="FS40" s="91"/>
      <c r="FT40" s="91"/>
      <c r="FU40" s="91"/>
      <c r="FV40" s="91"/>
      <c r="FW40" s="91"/>
      <c r="FX40" s="91"/>
      <c r="FY40" s="91"/>
      <c r="FZ40" s="91"/>
      <c r="GA40" s="91"/>
      <c r="GB40" s="91"/>
      <c r="GC40" s="91"/>
      <c r="GD40" s="91"/>
      <c r="GE40" s="91"/>
      <c r="GF40" s="91"/>
      <c r="GG40" s="91"/>
      <c r="GH40" s="91"/>
      <c r="GI40" s="91"/>
      <c r="GJ40" s="91"/>
      <c r="GK40" s="91"/>
      <c r="GL40" s="91"/>
      <c r="GM40" s="91"/>
      <c r="GN40" s="91"/>
      <c r="GO40" s="91"/>
      <c r="GP40" s="91"/>
      <c r="GQ40" s="91"/>
      <c r="GR40" s="91"/>
      <c r="GS40" s="91"/>
      <c r="GT40" s="91"/>
      <c r="GU40" s="91"/>
      <c r="GV40" s="91"/>
      <c r="GW40" s="91"/>
      <c r="GX40" s="91"/>
      <c r="GY40" s="91"/>
      <c r="GZ40" s="91"/>
      <c r="HA40" s="91"/>
      <c r="HB40" s="91"/>
      <c r="HC40" s="91"/>
      <c r="HD40" s="91"/>
      <c r="HE40" s="91"/>
      <c r="HF40" s="91"/>
      <c r="HG40" s="91"/>
      <c r="HH40" s="91"/>
      <c r="HI40" s="91"/>
      <c r="HJ40" s="91"/>
      <c r="HK40" s="91"/>
      <c r="HL40" s="91"/>
      <c r="HM40" s="91"/>
      <c r="HN40" s="91"/>
      <c r="HO40" s="91"/>
      <c r="HP40" s="91"/>
      <c r="HQ40" s="91"/>
      <c r="HR40" s="91"/>
      <c r="HS40" s="91"/>
      <c r="HT40" s="91"/>
      <c r="HU40" s="91"/>
      <c r="HV40" s="91"/>
      <c r="HW40" s="91"/>
      <c r="HX40" s="91"/>
      <c r="HY40" s="91"/>
      <c r="HZ40" s="91"/>
      <c r="IA40" s="91"/>
      <c r="IB40" s="91"/>
      <c r="IC40" s="91"/>
      <c r="ID40" s="91"/>
      <c r="IE40" s="91"/>
      <c r="IF40" s="91"/>
      <c r="IG40" s="91"/>
      <c r="IH40" s="91"/>
      <c r="II40" s="91"/>
      <c r="IJ40" s="91"/>
      <c r="IK40" s="91"/>
      <c r="IL40" s="91"/>
      <c r="IM40" s="91"/>
      <c r="IN40" s="91"/>
      <c r="IO40" s="91"/>
      <c r="IP40" s="91"/>
      <c r="IQ40" s="91"/>
      <c r="IR40" s="91"/>
    </row>
    <row r="41" spans="1:252" ht="14.7" customHeight="1" x14ac:dyDescent="0.3">
      <c r="A41" s="30"/>
      <c r="B41" s="19"/>
      <c r="C41" s="19"/>
      <c r="D41" s="14" t="s">
        <v>36</v>
      </c>
      <c r="E41" s="15"/>
      <c r="F41" s="15"/>
      <c r="G41" s="15"/>
      <c r="H41" s="15"/>
      <c r="I41" s="15"/>
      <c r="J41" s="15"/>
      <c r="K41" s="15"/>
      <c r="L41" s="15"/>
    </row>
    <row r="42" spans="1:252" ht="14.7" customHeight="1" x14ac:dyDescent="0.3">
      <c r="A42" s="30"/>
      <c r="B42" s="19"/>
      <c r="C42" s="19"/>
      <c r="D42" s="14" t="s">
        <v>37</v>
      </c>
      <c r="E42" s="17"/>
      <c r="F42" s="17"/>
      <c r="G42" s="17"/>
      <c r="H42" s="17"/>
      <c r="I42" s="77"/>
      <c r="J42" s="77" t="s">
        <v>84</v>
      </c>
      <c r="K42" s="234"/>
      <c r="L42" s="77"/>
      <c r="M42" s="203"/>
    </row>
    <row r="43" spans="1:252" ht="14.7" customHeight="1" x14ac:dyDescent="0.3">
      <c r="A43" s="12"/>
      <c r="B43" s="19"/>
      <c r="C43" s="13"/>
      <c r="D43" s="14" t="s">
        <v>38</v>
      </c>
      <c r="E43" s="18"/>
      <c r="F43" s="18"/>
      <c r="G43" s="18"/>
      <c r="H43" s="18"/>
      <c r="I43" s="18"/>
      <c r="J43" s="18">
        <v>11392.5</v>
      </c>
      <c r="K43" s="214" t="s">
        <v>83</v>
      </c>
      <c r="L43" s="18"/>
      <c r="M43" s="203"/>
    </row>
    <row r="44" spans="1:252" ht="14.7" customHeight="1" x14ac:dyDescent="0.3">
      <c r="A44" s="12"/>
      <c r="B44" s="13"/>
      <c r="C44" s="13"/>
      <c r="D44" s="14" t="s">
        <v>39</v>
      </c>
      <c r="E44" s="7"/>
      <c r="F44" s="7"/>
      <c r="G44" s="7"/>
      <c r="H44" s="7"/>
      <c r="I44" s="7"/>
      <c r="J44" s="7">
        <v>11321.145399999999</v>
      </c>
      <c r="K44" s="213" t="s">
        <v>81</v>
      </c>
      <c r="L44" s="7"/>
      <c r="M44" s="203"/>
    </row>
    <row r="45" spans="1:252" ht="14.7" customHeight="1" x14ac:dyDescent="0.3">
      <c r="A45" s="12"/>
      <c r="B45" s="13"/>
      <c r="C45" s="13"/>
      <c r="D45" s="136" t="s">
        <v>64</v>
      </c>
      <c r="E45" s="20"/>
      <c r="F45" s="20"/>
      <c r="G45" s="20"/>
      <c r="H45" s="20"/>
      <c r="I45" s="20"/>
      <c r="J45" s="20">
        <v>11303.452800000001</v>
      </c>
      <c r="K45" s="219" t="s">
        <v>82</v>
      </c>
      <c r="L45" s="20"/>
    </row>
    <row r="46" spans="1:252" ht="14.7" customHeight="1" x14ac:dyDescent="0.3">
      <c r="A46" s="12"/>
      <c r="B46" s="13"/>
      <c r="C46" s="13"/>
      <c r="D46" s="14" t="s">
        <v>4</v>
      </c>
      <c r="E46" s="11">
        <f t="shared" ref="E46:F46" si="84">E4</f>
        <v>11474.45</v>
      </c>
      <c r="F46" s="11">
        <f t="shared" si="84"/>
        <v>11174.75</v>
      </c>
      <c r="G46" s="11">
        <f t="shared" ref="G46:H46" si="85">G4</f>
        <v>11126.4</v>
      </c>
      <c r="H46" s="11">
        <f t="shared" si="85"/>
        <v>11313.3</v>
      </c>
      <c r="I46" s="11">
        <f t="shared" ref="I46:J46" si="86">I4</f>
        <v>11234.55</v>
      </c>
      <c r="J46" s="11">
        <f t="shared" si="86"/>
        <v>11305.05</v>
      </c>
      <c r="K46" s="11"/>
      <c r="L46" s="11"/>
    </row>
    <row r="47" spans="1:252" ht="14.7" customHeight="1" x14ac:dyDescent="0.3">
      <c r="A47" s="12"/>
      <c r="B47" s="13"/>
      <c r="C47" s="13"/>
      <c r="D47" s="14" t="s">
        <v>40</v>
      </c>
      <c r="E47" s="21"/>
      <c r="F47" s="21"/>
      <c r="G47" s="21"/>
      <c r="H47" s="21"/>
      <c r="I47" s="21"/>
      <c r="J47" s="21">
        <v>11233.186100000001</v>
      </c>
      <c r="K47" s="21">
        <v>0.38</v>
      </c>
      <c r="L47" s="21"/>
      <c r="M47" s="204"/>
    </row>
    <row r="48" spans="1:252" ht="14.7" customHeight="1" x14ac:dyDescent="0.3">
      <c r="A48" s="12"/>
      <c r="B48" s="13"/>
      <c r="C48" s="13"/>
      <c r="D48" s="14" t="s">
        <v>41</v>
      </c>
      <c r="E48" s="10"/>
      <c r="F48" s="10"/>
      <c r="G48" s="10"/>
      <c r="H48" s="10"/>
      <c r="I48" s="10"/>
      <c r="J48" s="10">
        <v>11205.875</v>
      </c>
      <c r="K48" s="10">
        <v>0.5</v>
      </c>
      <c r="L48" s="10"/>
      <c r="M48" s="205"/>
    </row>
    <row r="49" spans="1:252" ht="14.7" customHeight="1" x14ac:dyDescent="0.3">
      <c r="A49" s="12"/>
      <c r="B49" s="13"/>
      <c r="C49" s="13"/>
      <c r="D49" s="14" t="s">
        <v>42</v>
      </c>
      <c r="E49" s="22"/>
      <c r="F49" s="22"/>
      <c r="G49" s="22"/>
      <c r="H49" s="22"/>
      <c r="I49" s="22"/>
      <c r="J49" s="22">
        <v>11178.563899999999</v>
      </c>
      <c r="K49" s="22">
        <v>0.61</v>
      </c>
      <c r="L49" s="22"/>
      <c r="M49" s="203"/>
    </row>
    <row r="50" spans="1:252" ht="14.7" customHeight="1" x14ac:dyDescent="0.3">
      <c r="A50" s="12"/>
      <c r="B50" s="13"/>
      <c r="C50" s="13"/>
      <c r="D50" s="14" t="s">
        <v>43</v>
      </c>
      <c r="E50" s="23"/>
      <c r="F50" s="23"/>
      <c r="G50" s="23"/>
      <c r="H50" s="23"/>
      <c r="I50" s="23"/>
      <c r="J50" s="23"/>
      <c r="K50" s="23"/>
      <c r="L50" s="23"/>
      <c r="M50" s="203"/>
    </row>
    <row r="51" spans="1:252" ht="14.7" customHeight="1" x14ac:dyDescent="0.3">
      <c r="A51" s="12"/>
      <c r="B51" s="13"/>
      <c r="C51" s="13"/>
      <c r="D51" s="14" t="s">
        <v>44</v>
      </c>
      <c r="E51" s="24"/>
      <c r="F51" s="24"/>
      <c r="G51" s="24"/>
      <c r="H51" s="24"/>
      <c r="I51" s="24"/>
      <c r="J51" s="24"/>
      <c r="K51" s="24"/>
      <c r="L51" s="24"/>
    </row>
    <row r="52" spans="1:252" ht="14.7" customHeight="1" x14ac:dyDescent="0.3">
      <c r="A52" s="91"/>
      <c r="B52" s="91"/>
      <c r="C52" s="91"/>
      <c r="D52" s="91"/>
      <c r="E52" s="24"/>
      <c r="F52" s="24"/>
      <c r="G52" s="24"/>
      <c r="H52" s="24"/>
      <c r="I52" s="24"/>
      <c r="J52" s="24"/>
      <c r="K52" s="24"/>
      <c r="L52" s="24"/>
      <c r="N52" s="91"/>
      <c r="O52" s="91"/>
      <c r="P52" s="91"/>
      <c r="Q52" s="91"/>
      <c r="R52" s="91"/>
      <c r="S52" s="91"/>
      <c r="T52" s="91"/>
      <c r="U52" s="91"/>
      <c r="V52" s="91"/>
      <c r="W52" s="91"/>
      <c r="X52" s="91"/>
      <c r="Y52" s="91"/>
      <c r="Z52" s="91"/>
      <c r="AA52" s="91"/>
      <c r="AB52" s="91"/>
      <c r="AC52" s="91"/>
      <c r="AD52" s="91"/>
      <c r="AE52" s="91"/>
      <c r="AF52" s="91"/>
      <c r="AG52" s="91"/>
      <c r="AH52" s="91"/>
      <c r="AI52" s="91"/>
      <c r="AJ52" s="91"/>
      <c r="AK52" s="91"/>
      <c r="AL52" s="91"/>
      <c r="AM52" s="91"/>
      <c r="AN52" s="91"/>
      <c r="AO52" s="91"/>
      <c r="AP52" s="91"/>
      <c r="AQ52" s="91"/>
      <c r="AR52" s="91"/>
      <c r="AS52" s="91"/>
      <c r="AT52" s="91"/>
      <c r="AU52" s="91"/>
      <c r="AV52" s="91"/>
      <c r="AW52" s="91"/>
      <c r="AX52" s="91"/>
      <c r="AY52" s="91"/>
      <c r="AZ52" s="91"/>
      <c r="BA52" s="91"/>
      <c r="BB52" s="91"/>
      <c r="BC52" s="91"/>
      <c r="BD52" s="91"/>
      <c r="BE52" s="91"/>
      <c r="BF52" s="91"/>
      <c r="BG52" s="91"/>
      <c r="BH52" s="91"/>
      <c r="BI52" s="91"/>
      <c r="BJ52" s="91"/>
      <c r="BK52" s="91"/>
      <c r="BL52" s="91"/>
      <c r="BM52" s="91"/>
      <c r="BN52" s="91"/>
      <c r="BO52" s="91"/>
      <c r="BP52" s="91"/>
      <c r="BQ52" s="91"/>
      <c r="BR52" s="91"/>
      <c r="BS52" s="91"/>
      <c r="BT52" s="91"/>
      <c r="BU52" s="91"/>
      <c r="BV52" s="91"/>
      <c r="BW52" s="91"/>
      <c r="BX52" s="91"/>
      <c r="BY52" s="91"/>
      <c r="BZ52" s="91"/>
      <c r="CA52" s="91"/>
      <c r="CB52" s="91"/>
      <c r="CC52" s="91"/>
      <c r="CD52" s="91"/>
      <c r="CE52" s="91"/>
      <c r="CF52" s="91"/>
      <c r="CG52" s="91"/>
      <c r="CH52" s="91"/>
      <c r="CI52" s="91"/>
      <c r="CJ52" s="91"/>
      <c r="CK52" s="91"/>
      <c r="CL52" s="91"/>
      <c r="CM52" s="91"/>
      <c r="CN52" s="91"/>
      <c r="CO52" s="91"/>
      <c r="CP52" s="91"/>
      <c r="CQ52" s="91"/>
      <c r="CR52" s="91"/>
      <c r="CS52" s="91"/>
      <c r="CT52" s="91"/>
      <c r="CU52" s="91"/>
      <c r="CV52" s="91"/>
      <c r="CW52" s="91"/>
      <c r="CX52" s="91"/>
      <c r="CY52" s="91"/>
      <c r="CZ52" s="91"/>
      <c r="DA52" s="91"/>
      <c r="DB52" s="91"/>
      <c r="DC52" s="91"/>
      <c r="DD52" s="91"/>
      <c r="DE52" s="91"/>
      <c r="DF52" s="91"/>
      <c r="DG52" s="91"/>
      <c r="DH52" s="91"/>
      <c r="DI52" s="91"/>
      <c r="DJ52" s="91"/>
      <c r="DK52" s="91"/>
      <c r="DL52" s="91"/>
      <c r="DM52" s="91"/>
      <c r="DN52" s="91"/>
      <c r="DO52" s="91"/>
      <c r="DP52" s="91"/>
      <c r="DQ52" s="91"/>
      <c r="DR52" s="91"/>
      <c r="DS52" s="91"/>
      <c r="DT52" s="91"/>
      <c r="DU52" s="91"/>
      <c r="DV52" s="91"/>
      <c r="DW52" s="91"/>
      <c r="DX52" s="91"/>
      <c r="DY52" s="91"/>
      <c r="DZ52" s="91"/>
      <c r="EA52" s="91"/>
      <c r="EB52" s="91"/>
      <c r="EC52" s="91"/>
      <c r="ED52" s="91"/>
      <c r="EE52" s="91"/>
      <c r="EF52" s="91"/>
      <c r="EG52" s="91"/>
      <c r="EH52" s="91"/>
      <c r="EI52" s="91"/>
      <c r="EJ52" s="91"/>
      <c r="EK52" s="91"/>
      <c r="EL52" s="91"/>
      <c r="EM52" s="91"/>
      <c r="EN52" s="91"/>
      <c r="EO52" s="91"/>
      <c r="EP52" s="91"/>
      <c r="EQ52" s="91"/>
      <c r="ER52" s="91"/>
      <c r="ES52" s="91"/>
      <c r="ET52" s="91"/>
      <c r="EU52" s="91"/>
      <c r="EV52" s="91"/>
      <c r="EW52" s="91"/>
      <c r="EX52" s="91"/>
      <c r="EY52" s="91"/>
      <c r="EZ52" s="91"/>
      <c r="FA52" s="91"/>
      <c r="FB52" s="91"/>
      <c r="FC52" s="91"/>
      <c r="FD52" s="91"/>
      <c r="FE52" s="91"/>
      <c r="FF52" s="91"/>
      <c r="FG52" s="91"/>
      <c r="FH52" s="91"/>
      <c r="FI52" s="91"/>
      <c r="FJ52" s="91"/>
      <c r="FK52" s="91"/>
      <c r="FL52" s="91"/>
      <c r="FM52" s="91"/>
      <c r="FN52" s="91"/>
      <c r="FO52" s="91"/>
      <c r="FP52" s="91"/>
      <c r="FQ52" s="91"/>
      <c r="FR52" s="91"/>
      <c r="FS52" s="91"/>
      <c r="FT52" s="91"/>
      <c r="FU52" s="91"/>
      <c r="FV52" s="91"/>
      <c r="FW52" s="91"/>
      <c r="FX52" s="91"/>
      <c r="FY52" s="91"/>
      <c r="FZ52" s="91"/>
      <c r="GA52" s="91"/>
      <c r="GB52" s="91"/>
      <c r="GC52" s="91"/>
      <c r="GD52" s="91"/>
      <c r="GE52" s="91"/>
      <c r="GF52" s="91"/>
      <c r="GG52" s="91"/>
      <c r="GH52" s="91"/>
      <c r="GI52" s="91"/>
      <c r="GJ52" s="91"/>
      <c r="GK52" s="91"/>
      <c r="GL52" s="91"/>
      <c r="GM52" s="91"/>
      <c r="GN52" s="91"/>
      <c r="GO52" s="91"/>
      <c r="GP52" s="91"/>
      <c r="GQ52" s="91"/>
      <c r="GR52" s="91"/>
      <c r="GS52" s="91"/>
      <c r="GT52" s="91"/>
      <c r="GU52" s="91"/>
      <c r="GV52" s="91"/>
      <c r="GW52" s="91"/>
      <c r="GX52" s="91"/>
      <c r="GY52" s="91"/>
      <c r="GZ52" s="91"/>
      <c r="HA52" s="91"/>
      <c r="HB52" s="91"/>
      <c r="HC52" s="91"/>
      <c r="HD52" s="91"/>
      <c r="HE52" s="91"/>
      <c r="HF52" s="91"/>
      <c r="HG52" s="91"/>
      <c r="HH52" s="91"/>
      <c r="HI52" s="91"/>
      <c r="HJ52" s="91"/>
      <c r="HK52" s="91"/>
      <c r="HL52" s="91"/>
      <c r="HM52" s="91"/>
      <c r="HN52" s="91"/>
      <c r="HO52" s="91"/>
      <c r="HP52" s="91"/>
      <c r="HQ52" s="91"/>
      <c r="HR52" s="91"/>
      <c r="HS52" s="91"/>
      <c r="HT52" s="91"/>
      <c r="HU52" s="91"/>
      <c r="HV52" s="91"/>
      <c r="HW52" s="91"/>
      <c r="HX52" s="91"/>
      <c r="HY52" s="91"/>
      <c r="HZ52" s="91"/>
      <c r="IA52" s="91"/>
      <c r="IB52" s="91"/>
      <c r="IC52" s="91"/>
      <c r="ID52" s="91"/>
      <c r="IE52" s="91"/>
      <c r="IF52" s="91"/>
      <c r="IG52" s="91"/>
      <c r="IH52" s="91"/>
      <c r="II52" s="91"/>
      <c r="IJ52" s="91"/>
      <c r="IK52" s="91"/>
      <c r="IL52" s="91"/>
      <c r="IM52" s="91"/>
      <c r="IN52" s="91"/>
      <c r="IO52" s="91"/>
      <c r="IP52" s="91"/>
      <c r="IQ52" s="91"/>
      <c r="IR52" s="91"/>
    </row>
    <row r="53" spans="1:252" ht="14.7" customHeight="1" x14ac:dyDescent="0.3">
      <c r="A53" s="91"/>
      <c r="B53" s="91"/>
      <c r="C53" s="91"/>
      <c r="D53" s="91"/>
      <c r="E53" s="24"/>
      <c r="F53" s="24"/>
      <c r="G53" s="24"/>
      <c r="H53" s="24"/>
      <c r="I53" s="24"/>
      <c r="J53" s="24"/>
      <c r="K53" s="24"/>
      <c r="L53" s="24"/>
      <c r="N53" s="91"/>
      <c r="O53" s="91"/>
      <c r="P53" s="91"/>
      <c r="Q53" s="91"/>
      <c r="R53" s="91"/>
      <c r="S53" s="91"/>
      <c r="T53" s="91"/>
      <c r="U53" s="91"/>
      <c r="V53" s="91"/>
      <c r="W53" s="91"/>
      <c r="X53" s="91"/>
      <c r="Y53" s="91"/>
      <c r="Z53" s="91"/>
      <c r="AA53" s="91"/>
      <c r="AB53" s="91"/>
      <c r="AC53" s="91"/>
      <c r="AD53" s="91"/>
      <c r="AE53" s="91"/>
      <c r="AF53" s="91"/>
      <c r="AG53" s="91"/>
      <c r="AH53" s="91"/>
      <c r="AI53" s="91"/>
      <c r="AJ53" s="91"/>
      <c r="AK53" s="91"/>
      <c r="AL53" s="91"/>
      <c r="AM53" s="91"/>
      <c r="AN53" s="91"/>
      <c r="AO53" s="91"/>
      <c r="AP53" s="91"/>
      <c r="AQ53" s="91"/>
      <c r="AR53" s="91"/>
      <c r="AS53" s="91"/>
      <c r="AT53" s="91"/>
      <c r="AU53" s="91"/>
      <c r="AV53" s="91"/>
      <c r="AW53" s="91"/>
      <c r="AX53" s="91"/>
      <c r="AY53" s="91"/>
      <c r="AZ53" s="91"/>
      <c r="BA53" s="91"/>
      <c r="BB53" s="91"/>
      <c r="BC53" s="91"/>
      <c r="BD53" s="91"/>
      <c r="BE53" s="91"/>
      <c r="BF53" s="91"/>
      <c r="BG53" s="91"/>
      <c r="BH53" s="91"/>
      <c r="BI53" s="91"/>
      <c r="BJ53" s="91"/>
      <c r="BK53" s="91"/>
      <c r="BL53" s="91"/>
      <c r="BM53" s="91"/>
      <c r="BN53" s="91"/>
      <c r="BO53" s="91"/>
      <c r="BP53" s="91"/>
      <c r="BQ53" s="91"/>
      <c r="BR53" s="91"/>
      <c r="BS53" s="91"/>
      <c r="BT53" s="91"/>
      <c r="BU53" s="91"/>
      <c r="BV53" s="91"/>
      <c r="BW53" s="91"/>
      <c r="BX53" s="91"/>
      <c r="BY53" s="91"/>
      <c r="BZ53" s="91"/>
      <c r="CA53" s="91"/>
      <c r="CB53" s="91"/>
      <c r="CC53" s="91"/>
      <c r="CD53" s="91"/>
      <c r="CE53" s="91"/>
      <c r="CF53" s="91"/>
      <c r="CG53" s="91"/>
      <c r="CH53" s="91"/>
      <c r="CI53" s="91"/>
      <c r="CJ53" s="91"/>
      <c r="CK53" s="91"/>
      <c r="CL53" s="91"/>
      <c r="CM53" s="91"/>
      <c r="CN53" s="91"/>
      <c r="CO53" s="91"/>
      <c r="CP53" s="91"/>
      <c r="CQ53" s="91"/>
      <c r="CR53" s="91"/>
      <c r="CS53" s="91"/>
      <c r="CT53" s="91"/>
      <c r="CU53" s="91"/>
      <c r="CV53" s="91"/>
      <c r="CW53" s="91"/>
      <c r="CX53" s="91"/>
      <c r="CY53" s="91"/>
      <c r="CZ53" s="91"/>
      <c r="DA53" s="91"/>
      <c r="DB53" s="91"/>
      <c r="DC53" s="91"/>
      <c r="DD53" s="91"/>
      <c r="DE53" s="91"/>
      <c r="DF53" s="91"/>
      <c r="DG53" s="91"/>
      <c r="DH53" s="91"/>
      <c r="DI53" s="91"/>
      <c r="DJ53" s="91"/>
      <c r="DK53" s="91"/>
      <c r="DL53" s="91"/>
      <c r="DM53" s="91"/>
      <c r="DN53" s="91"/>
      <c r="DO53" s="91"/>
      <c r="DP53" s="91"/>
      <c r="DQ53" s="91"/>
      <c r="DR53" s="91"/>
      <c r="DS53" s="91"/>
      <c r="DT53" s="91"/>
      <c r="DU53" s="91"/>
      <c r="DV53" s="91"/>
      <c r="DW53" s="91"/>
      <c r="DX53" s="91"/>
      <c r="DY53" s="91"/>
      <c r="DZ53" s="91"/>
      <c r="EA53" s="91"/>
      <c r="EB53" s="91"/>
      <c r="EC53" s="91"/>
      <c r="ED53" s="91"/>
      <c r="EE53" s="91"/>
      <c r="EF53" s="91"/>
      <c r="EG53" s="91"/>
      <c r="EH53" s="91"/>
      <c r="EI53" s="91"/>
      <c r="EJ53" s="91"/>
      <c r="EK53" s="91"/>
      <c r="EL53" s="91"/>
      <c r="EM53" s="91"/>
      <c r="EN53" s="91"/>
      <c r="EO53" s="91"/>
      <c r="EP53" s="91"/>
      <c r="EQ53" s="91"/>
      <c r="ER53" s="91"/>
      <c r="ES53" s="91"/>
      <c r="ET53" s="91"/>
      <c r="EU53" s="91"/>
      <c r="EV53" s="91"/>
      <c r="EW53" s="91"/>
      <c r="EX53" s="91"/>
      <c r="EY53" s="91"/>
      <c r="EZ53" s="91"/>
      <c r="FA53" s="91"/>
      <c r="FB53" s="91"/>
      <c r="FC53" s="91"/>
      <c r="FD53" s="91"/>
      <c r="FE53" s="91"/>
      <c r="FF53" s="91"/>
      <c r="FG53" s="91"/>
      <c r="FH53" s="91"/>
      <c r="FI53" s="91"/>
      <c r="FJ53" s="91"/>
      <c r="FK53" s="91"/>
      <c r="FL53" s="91"/>
      <c r="FM53" s="91"/>
      <c r="FN53" s="91"/>
      <c r="FO53" s="91"/>
      <c r="FP53" s="91"/>
      <c r="FQ53" s="91"/>
      <c r="FR53" s="91"/>
      <c r="FS53" s="91"/>
      <c r="FT53" s="91"/>
      <c r="FU53" s="91"/>
      <c r="FV53" s="91"/>
      <c r="FW53" s="91"/>
      <c r="FX53" s="91"/>
      <c r="FY53" s="91"/>
      <c r="FZ53" s="91"/>
      <c r="GA53" s="91"/>
      <c r="GB53" s="91"/>
      <c r="GC53" s="91"/>
      <c r="GD53" s="91"/>
      <c r="GE53" s="91"/>
      <c r="GF53" s="91"/>
      <c r="GG53" s="91"/>
      <c r="GH53" s="91"/>
      <c r="GI53" s="91"/>
      <c r="GJ53" s="91"/>
      <c r="GK53" s="91"/>
      <c r="GL53" s="91"/>
      <c r="GM53" s="91"/>
      <c r="GN53" s="91"/>
      <c r="GO53" s="91"/>
      <c r="GP53" s="91"/>
      <c r="GQ53" s="91"/>
      <c r="GR53" s="91"/>
      <c r="GS53" s="91"/>
      <c r="GT53" s="91"/>
      <c r="GU53" s="91"/>
      <c r="GV53" s="91"/>
      <c r="GW53" s="91"/>
      <c r="GX53" s="91"/>
      <c r="GY53" s="91"/>
      <c r="GZ53" s="91"/>
      <c r="HA53" s="91"/>
      <c r="HB53" s="91"/>
      <c r="HC53" s="91"/>
      <c r="HD53" s="91"/>
      <c r="HE53" s="91"/>
      <c r="HF53" s="91"/>
      <c r="HG53" s="91"/>
      <c r="HH53" s="91"/>
      <c r="HI53" s="91"/>
      <c r="HJ53" s="91"/>
      <c r="HK53" s="91"/>
      <c r="HL53" s="91"/>
      <c r="HM53" s="91"/>
      <c r="HN53" s="91"/>
      <c r="HO53" s="91"/>
      <c r="HP53" s="91"/>
      <c r="HQ53" s="91"/>
      <c r="HR53" s="91"/>
      <c r="HS53" s="91"/>
      <c r="HT53" s="91"/>
      <c r="HU53" s="91"/>
      <c r="HV53" s="91"/>
      <c r="HW53" s="91"/>
      <c r="HX53" s="91"/>
      <c r="HY53" s="91"/>
      <c r="HZ53" s="91"/>
      <c r="IA53" s="91"/>
      <c r="IB53" s="91"/>
      <c r="IC53" s="91"/>
      <c r="ID53" s="91"/>
      <c r="IE53" s="91"/>
      <c r="IF53" s="91"/>
      <c r="IG53" s="91"/>
      <c r="IH53" s="91"/>
      <c r="II53" s="91"/>
      <c r="IJ53" s="91"/>
      <c r="IK53" s="91"/>
      <c r="IL53" s="91"/>
      <c r="IM53" s="91"/>
      <c r="IN53" s="91"/>
      <c r="IO53" s="91"/>
      <c r="IP53" s="91"/>
      <c r="IQ53" s="91"/>
      <c r="IR53" s="91"/>
    </row>
    <row r="54" spans="1:252" ht="14.7" customHeight="1" x14ac:dyDescent="0.3">
      <c r="A54" s="91"/>
      <c r="B54" s="91"/>
      <c r="C54" s="91"/>
      <c r="D54" s="91"/>
      <c r="E54" s="24"/>
      <c r="F54" s="24"/>
      <c r="G54" s="24"/>
      <c r="H54" s="24"/>
      <c r="I54" s="24"/>
      <c r="J54" s="24"/>
      <c r="K54" s="24"/>
      <c r="L54" s="24"/>
      <c r="N54" s="91"/>
      <c r="O54" s="91"/>
      <c r="P54" s="91"/>
      <c r="Q54" s="91"/>
      <c r="R54" s="91"/>
      <c r="S54" s="91"/>
      <c r="T54" s="91"/>
      <c r="U54" s="91"/>
      <c r="V54" s="91"/>
      <c r="W54" s="91"/>
      <c r="X54" s="91"/>
      <c r="Y54" s="91"/>
      <c r="Z54" s="91"/>
      <c r="AA54" s="91"/>
      <c r="AB54" s="91"/>
      <c r="AC54" s="91"/>
      <c r="AD54" s="91"/>
      <c r="AE54" s="91"/>
      <c r="AF54" s="91"/>
      <c r="AG54" s="91"/>
      <c r="AH54" s="91"/>
      <c r="AI54" s="91"/>
      <c r="AJ54" s="91"/>
      <c r="AK54" s="91"/>
      <c r="AL54" s="91"/>
      <c r="AM54" s="91"/>
      <c r="AN54" s="91"/>
      <c r="AO54" s="91"/>
      <c r="AP54" s="91"/>
      <c r="AQ54" s="91"/>
      <c r="AR54" s="91"/>
      <c r="AS54" s="91"/>
      <c r="AT54" s="91"/>
      <c r="AU54" s="91"/>
      <c r="AV54" s="91"/>
      <c r="AW54" s="91"/>
      <c r="AX54" s="91"/>
      <c r="AY54" s="91"/>
      <c r="AZ54" s="91"/>
      <c r="BA54" s="91"/>
      <c r="BB54" s="91"/>
      <c r="BC54" s="91"/>
      <c r="BD54" s="91"/>
      <c r="BE54" s="91"/>
      <c r="BF54" s="91"/>
      <c r="BG54" s="91"/>
      <c r="BH54" s="91"/>
      <c r="BI54" s="91"/>
      <c r="BJ54" s="91"/>
      <c r="BK54" s="91"/>
      <c r="BL54" s="91"/>
      <c r="BM54" s="91"/>
      <c r="BN54" s="91"/>
      <c r="BO54" s="91"/>
      <c r="BP54" s="91"/>
      <c r="BQ54" s="91"/>
      <c r="BR54" s="91"/>
      <c r="BS54" s="91"/>
      <c r="BT54" s="91"/>
      <c r="BU54" s="91"/>
      <c r="BV54" s="91"/>
      <c r="BW54" s="91"/>
      <c r="BX54" s="91"/>
      <c r="BY54" s="91"/>
      <c r="BZ54" s="91"/>
      <c r="CA54" s="91"/>
      <c r="CB54" s="91"/>
      <c r="CC54" s="91"/>
      <c r="CD54" s="91"/>
      <c r="CE54" s="91"/>
      <c r="CF54" s="91"/>
      <c r="CG54" s="91"/>
      <c r="CH54" s="91"/>
      <c r="CI54" s="91"/>
      <c r="CJ54" s="91"/>
      <c r="CK54" s="91"/>
      <c r="CL54" s="91"/>
      <c r="CM54" s="91"/>
      <c r="CN54" s="91"/>
      <c r="CO54" s="91"/>
      <c r="CP54" s="91"/>
      <c r="CQ54" s="91"/>
      <c r="CR54" s="91"/>
      <c r="CS54" s="91"/>
      <c r="CT54" s="91"/>
      <c r="CU54" s="91"/>
      <c r="CV54" s="91"/>
      <c r="CW54" s="91"/>
      <c r="CX54" s="91"/>
      <c r="CY54" s="91"/>
      <c r="CZ54" s="91"/>
      <c r="DA54" s="91"/>
      <c r="DB54" s="91"/>
      <c r="DC54" s="91"/>
      <c r="DD54" s="91"/>
      <c r="DE54" s="91"/>
      <c r="DF54" s="91"/>
      <c r="DG54" s="91"/>
      <c r="DH54" s="91"/>
      <c r="DI54" s="91"/>
      <c r="DJ54" s="91"/>
      <c r="DK54" s="91"/>
      <c r="DL54" s="91"/>
      <c r="DM54" s="91"/>
      <c r="DN54" s="91"/>
      <c r="DO54" s="91"/>
      <c r="DP54" s="91"/>
      <c r="DQ54" s="91"/>
      <c r="DR54" s="91"/>
      <c r="DS54" s="91"/>
      <c r="DT54" s="91"/>
      <c r="DU54" s="91"/>
      <c r="DV54" s="91"/>
      <c r="DW54" s="91"/>
      <c r="DX54" s="91"/>
      <c r="DY54" s="91"/>
      <c r="DZ54" s="91"/>
      <c r="EA54" s="91"/>
      <c r="EB54" s="91"/>
      <c r="EC54" s="91"/>
      <c r="ED54" s="91"/>
      <c r="EE54" s="91"/>
      <c r="EF54" s="91"/>
      <c r="EG54" s="91"/>
      <c r="EH54" s="91"/>
      <c r="EI54" s="91"/>
      <c r="EJ54" s="91"/>
      <c r="EK54" s="91"/>
      <c r="EL54" s="91"/>
      <c r="EM54" s="91"/>
      <c r="EN54" s="91"/>
      <c r="EO54" s="91"/>
      <c r="EP54" s="91"/>
      <c r="EQ54" s="91"/>
      <c r="ER54" s="91"/>
      <c r="ES54" s="91"/>
      <c r="ET54" s="91"/>
      <c r="EU54" s="91"/>
      <c r="EV54" s="91"/>
      <c r="EW54" s="91"/>
      <c r="EX54" s="91"/>
      <c r="EY54" s="91"/>
      <c r="EZ54" s="91"/>
      <c r="FA54" s="91"/>
      <c r="FB54" s="91"/>
      <c r="FC54" s="91"/>
      <c r="FD54" s="91"/>
      <c r="FE54" s="91"/>
      <c r="FF54" s="91"/>
      <c r="FG54" s="91"/>
      <c r="FH54" s="91"/>
      <c r="FI54" s="91"/>
      <c r="FJ54" s="91"/>
      <c r="FK54" s="91"/>
      <c r="FL54" s="91"/>
      <c r="FM54" s="91"/>
      <c r="FN54" s="91"/>
      <c r="FO54" s="91"/>
      <c r="FP54" s="91"/>
      <c r="FQ54" s="91"/>
      <c r="FR54" s="91"/>
      <c r="FS54" s="91"/>
      <c r="FT54" s="91"/>
      <c r="FU54" s="91"/>
      <c r="FV54" s="91"/>
      <c r="FW54" s="91"/>
      <c r="FX54" s="91"/>
      <c r="FY54" s="91"/>
      <c r="FZ54" s="91"/>
      <c r="GA54" s="91"/>
      <c r="GB54" s="91"/>
      <c r="GC54" s="91"/>
      <c r="GD54" s="91"/>
      <c r="GE54" s="91"/>
      <c r="GF54" s="91"/>
      <c r="GG54" s="91"/>
      <c r="GH54" s="91"/>
      <c r="GI54" s="91"/>
      <c r="GJ54" s="91"/>
      <c r="GK54" s="91"/>
      <c r="GL54" s="91"/>
      <c r="GM54" s="91"/>
      <c r="GN54" s="91"/>
      <c r="GO54" s="91"/>
      <c r="GP54" s="91"/>
      <c r="GQ54" s="91"/>
      <c r="GR54" s="91"/>
      <c r="GS54" s="91"/>
      <c r="GT54" s="91"/>
      <c r="GU54" s="91"/>
      <c r="GV54" s="91"/>
      <c r="GW54" s="91"/>
      <c r="GX54" s="91"/>
      <c r="GY54" s="91"/>
      <c r="GZ54" s="91"/>
      <c r="HA54" s="91"/>
      <c r="HB54" s="91"/>
      <c r="HC54" s="91"/>
      <c r="HD54" s="91"/>
      <c r="HE54" s="91"/>
      <c r="HF54" s="91"/>
      <c r="HG54" s="91"/>
      <c r="HH54" s="91"/>
      <c r="HI54" s="91"/>
      <c r="HJ54" s="91"/>
      <c r="HK54" s="91"/>
      <c r="HL54" s="91"/>
      <c r="HM54" s="91"/>
      <c r="HN54" s="91"/>
      <c r="HO54" s="91"/>
      <c r="HP54" s="91"/>
      <c r="HQ54" s="91"/>
      <c r="HR54" s="91"/>
      <c r="HS54" s="91"/>
      <c r="HT54" s="91"/>
      <c r="HU54" s="91"/>
      <c r="HV54" s="91"/>
      <c r="HW54" s="91"/>
      <c r="HX54" s="91"/>
      <c r="HY54" s="91"/>
      <c r="HZ54" s="91"/>
      <c r="IA54" s="91"/>
      <c r="IB54" s="91"/>
      <c r="IC54" s="91"/>
      <c r="ID54" s="91"/>
      <c r="IE54" s="91"/>
      <c r="IF54" s="91"/>
      <c r="IG54" s="91"/>
      <c r="IH54" s="91"/>
      <c r="II54" s="91"/>
      <c r="IJ54" s="91"/>
      <c r="IK54" s="91"/>
      <c r="IL54" s="91"/>
      <c r="IM54" s="91"/>
      <c r="IN54" s="91"/>
      <c r="IO54" s="91"/>
      <c r="IP54" s="91"/>
      <c r="IQ54" s="91"/>
      <c r="IR54" s="91"/>
    </row>
    <row r="55" spans="1:252" ht="14.7" customHeight="1" x14ac:dyDescent="0.3">
      <c r="A55" s="235" t="s">
        <v>45</v>
      </c>
      <c r="B55" s="236"/>
      <c r="C55" s="236"/>
      <c r="D55" s="236"/>
      <c r="E55" s="25"/>
      <c r="F55" s="25"/>
      <c r="G55" s="25"/>
      <c r="H55" s="25"/>
      <c r="I55" s="25"/>
      <c r="J55" s="25"/>
      <c r="K55" s="25"/>
      <c r="L55" s="25"/>
    </row>
    <row r="56" spans="1:252" ht="14.7" customHeight="1" x14ac:dyDescent="0.3">
      <c r="A56" s="12"/>
      <c r="B56" s="13"/>
      <c r="C56" s="13"/>
      <c r="D56" s="14" t="s">
        <v>46</v>
      </c>
      <c r="E56" s="16">
        <f t="shared" ref="E56:F56" si="87">ABS(E2-E3)</f>
        <v>1024.6000000000004</v>
      </c>
      <c r="F56" s="16">
        <f t="shared" si="87"/>
        <v>395.85000000000036</v>
      </c>
      <c r="G56" s="16">
        <f t="shared" ref="G56:H56" si="88">ABS(G2-G3)</f>
        <v>121.20000000000073</v>
      </c>
      <c r="H56" s="16">
        <f t="shared" si="88"/>
        <v>231.45000000000073</v>
      </c>
      <c r="I56" s="16">
        <f t="shared" ref="I56:J56" si="89">ABS(I2-I3)</f>
        <v>84.800000000001091</v>
      </c>
      <c r="J56" s="16">
        <f t="shared" si="89"/>
        <v>173.5</v>
      </c>
      <c r="K56" s="16"/>
      <c r="L56" s="16"/>
    </row>
    <row r="57" spans="1:252" ht="14.7" customHeight="1" x14ac:dyDescent="0.3">
      <c r="A57" s="12"/>
      <c r="B57" s="13"/>
      <c r="C57" s="13"/>
      <c r="D57" s="14" t="s">
        <v>47</v>
      </c>
      <c r="E57" s="16">
        <f t="shared" ref="E57:F57" si="90">E56*1.1</f>
        <v>1127.0600000000004</v>
      </c>
      <c r="F57" s="16">
        <f t="shared" si="90"/>
        <v>435.43500000000046</v>
      </c>
      <c r="G57" s="16">
        <f t="shared" ref="G57:H57" si="91">G56*1.1</f>
        <v>133.32000000000082</v>
      </c>
      <c r="H57" s="16">
        <f t="shared" si="91"/>
        <v>254.59500000000082</v>
      </c>
      <c r="I57" s="16">
        <f t="shared" ref="I57:J57" si="92">I56*1.1</f>
        <v>93.280000000001209</v>
      </c>
      <c r="J57" s="16">
        <f t="shared" si="92"/>
        <v>190.85000000000002</v>
      </c>
      <c r="K57" s="16"/>
      <c r="L57" s="16"/>
    </row>
    <row r="58" spans="1:252" ht="14.7" customHeight="1" x14ac:dyDescent="0.3">
      <c r="A58" s="12"/>
      <c r="B58" s="13"/>
      <c r="C58" s="13"/>
      <c r="D58" s="14" t="s">
        <v>48</v>
      </c>
      <c r="E58" s="16">
        <f t="shared" ref="E58:F58" si="93">(E2+E3)</f>
        <v>22365.1</v>
      </c>
      <c r="F58" s="16">
        <f t="shared" si="93"/>
        <v>22712.550000000003</v>
      </c>
      <c r="G58" s="16">
        <f t="shared" ref="G58:H58" si="94">(G2+G3)</f>
        <v>22346.5</v>
      </c>
      <c r="H58" s="16">
        <f t="shared" si="94"/>
        <v>22411.75</v>
      </c>
      <c r="I58" s="16">
        <f t="shared" ref="I58:J58" si="95">(I2+I3)</f>
        <v>22501.9</v>
      </c>
      <c r="J58" s="16">
        <f t="shared" si="95"/>
        <v>22552.3</v>
      </c>
      <c r="K58" s="16"/>
      <c r="L58" s="16"/>
    </row>
    <row r="59" spans="1:252" ht="14.7" customHeight="1" x14ac:dyDescent="0.3">
      <c r="A59" s="12"/>
      <c r="B59" s="13"/>
      <c r="C59" s="13"/>
      <c r="D59" s="14" t="s">
        <v>49</v>
      </c>
      <c r="E59" s="16">
        <f t="shared" ref="E59:F59" si="96">(E2+E3)/2</f>
        <v>11182.55</v>
      </c>
      <c r="F59" s="16">
        <f t="shared" si="96"/>
        <v>11356.275000000001</v>
      </c>
      <c r="G59" s="16">
        <f t="shared" ref="G59:H59" si="97">(G2+G3)/2</f>
        <v>11173.25</v>
      </c>
      <c r="H59" s="16">
        <f t="shared" si="97"/>
        <v>11205.875</v>
      </c>
      <c r="I59" s="16">
        <f t="shared" ref="I59:J59" si="98">(I2+I3)/2</f>
        <v>11250.95</v>
      </c>
      <c r="J59" s="16">
        <f t="shared" si="98"/>
        <v>11276.15</v>
      </c>
      <c r="K59" s="16"/>
      <c r="L59" s="16"/>
    </row>
    <row r="60" spans="1:252" ht="14.7" customHeight="1" x14ac:dyDescent="0.3">
      <c r="A60" s="12"/>
      <c r="B60" s="13"/>
      <c r="C60" s="13"/>
      <c r="D60" s="14" t="s">
        <v>12</v>
      </c>
      <c r="E60" s="16">
        <f t="shared" ref="E60:F60" si="99">E61-E62+E61</f>
        <v>11377.150000000001</v>
      </c>
      <c r="F60" s="16">
        <f t="shared" si="99"/>
        <v>11235.258333333335</v>
      </c>
      <c r="G60" s="16">
        <f t="shared" ref="G60:H60" si="100">G61-G62+G61</f>
        <v>11142.016666666666</v>
      </c>
      <c r="H60" s="16">
        <f t="shared" si="100"/>
        <v>11277.491666666669</v>
      </c>
      <c r="I60" s="16">
        <f t="shared" ref="I60:J60" si="101">I61-I62+I61</f>
        <v>11240.016666666663</v>
      </c>
      <c r="J60" s="16">
        <f t="shared" si="101"/>
        <v>11295.416666666666</v>
      </c>
      <c r="K60" s="16"/>
      <c r="L60" s="16"/>
    </row>
    <row r="61" spans="1:252" ht="14.7" customHeight="1" x14ac:dyDescent="0.3">
      <c r="A61" s="12"/>
      <c r="B61" s="13"/>
      <c r="C61" s="13"/>
      <c r="D61" s="14" t="s">
        <v>50</v>
      </c>
      <c r="E61" s="16">
        <f t="shared" ref="E61:F61" si="102">(E2+E3+E4)/3</f>
        <v>11279.85</v>
      </c>
      <c r="F61" s="16">
        <f t="shared" si="102"/>
        <v>11295.766666666668</v>
      </c>
      <c r="G61" s="16">
        <f t="shared" ref="G61:H61" si="103">(G2+G3+G4)/3</f>
        <v>11157.633333333333</v>
      </c>
      <c r="H61" s="16">
        <f t="shared" si="103"/>
        <v>11241.683333333334</v>
      </c>
      <c r="I61" s="16">
        <f t="shared" ref="I61:J61" si="104">(I2+I3+I4)/3</f>
        <v>11245.483333333332</v>
      </c>
      <c r="J61" s="16">
        <f t="shared" si="104"/>
        <v>11285.783333333333</v>
      </c>
      <c r="K61" s="16"/>
      <c r="L61" s="16"/>
    </row>
    <row r="62" spans="1:252" ht="14.7" customHeight="1" x14ac:dyDescent="0.3">
      <c r="A62" s="12"/>
      <c r="B62" s="13"/>
      <c r="C62" s="13"/>
      <c r="D62" s="14" t="s">
        <v>14</v>
      </c>
      <c r="E62" s="16">
        <f t="shared" ref="E62:F62" si="105">E59</f>
        <v>11182.55</v>
      </c>
      <c r="F62" s="16">
        <f t="shared" si="105"/>
        <v>11356.275000000001</v>
      </c>
      <c r="G62" s="16">
        <f t="shared" ref="G62:H62" si="106">G59</f>
        <v>11173.25</v>
      </c>
      <c r="H62" s="16">
        <f t="shared" si="106"/>
        <v>11205.875</v>
      </c>
      <c r="I62" s="16">
        <f t="shared" ref="I62:J62" si="107">I59</f>
        <v>11250.95</v>
      </c>
      <c r="J62" s="16">
        <f t="shared" si="107"/>
        <v>11276.15</v>
      </c>
      <c r="K62" s="16"/>
      <c r="L62" s="16"/>
    </row>
    <row r="63" spans="1:252" ht="14.7" customHeight="1" x14ac:dyDescent="0.3">
      <c r="A63" s="12"/>
      <c r="B63" s="13"/>
      <c r="C63" s="13"/>
      <c r="D63" s="14" t="s">
        <v>51</v>
      </c>
      <c r="E63" s="31">
        <f>(E60-E62)</f>
        <v>194.60000000000218</v>
      </c>
      <c r="F63" s="31">
        <f t="shared" ref="F63" si="108">ABS(F60-F62)</f>
        <v>121.01666666666642</v>
      </c>
      <c r="G63" s="31">
        <f t="shared" ref="G63:H63" si="109">ABS(G60-G62)</f>
        <v>31.233333333333576</v>
      </c>
      <c r="H63" s="31">
        <f t="shared" si="109"/>
        <v>71.616666666668607</v>
      </c>
      <c r="I63" s="31">
        <f t="shared" ref="I63:J63" si="110">ABS(I60-I62)</f>
        <v>10.933333333337941</v>
      </c>
      <c r="J63" s="31">
        <f t="shared" si="110"/>
        <v>19.266666666666424</v>
      </c>
      <c r="K63" s="31"/>
      <c r="L63" s="31"/>
    </row>
  </sheetData>
  <mergeCells count="5">
    <mergeCell ref="A23:D23"/>
    <mergeCell ref="A5:D5"/>
    <mergeCell ref="A37:D37"/>
    <mergeCell ref="A1:D1"/>
    <mergeCell ref="A55:D55"/>
  </mergeCells>
  <pageMargins left="0.7" right="0.7" top="0.75" bottom="0.75" header="0.3" footer="0.3"/>
  <pageSetup orientation="portrait" r:id="rId1"/>
  <headerFooter>
    <oddFooter>&amp;C&amp;"Helvetica Neue,Regular"&amp;12&amp;K000000&amp;P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L51"/>
  <sheetViews>
    <sheetView showGridLines="0" zoomScaleNormal="100" workbookViewId="0">
      <selection activeCell="B16" sqref="B16"/>
    </sheetView>
  </sheetViews>
  <sheetFormatPr defaultColWidth="8.77734375" defaultRowHeight="14.7" customHeight="1" x14ac:dyDescent="0.3"/>
  <cols>
    <col min="1" max="1" width="22" style="112" customWidth="1"/>
    <col min="2" max="2" width="12.77734375" style="112" customWidth="1"/>
    <col min="3" max="3" width="5.77734375" style="112" customWidth="1"/>
    <col min="4" max="4" width="12.77734375" style="112" customWidth="1"/>
    <col min="5" max="5" width="5.77734375" style="112" customWidth="1"/>
    <col min="6" max="6" width="12.77734375" style="112" customWidth="1"/>
    <col min="7" max="7" width="5.77734375" style="112" customWidth="1"/>
    <col min="8" max="8" width="12.77734375" style="112" customWidth="1"/>
    <col min="9" max="9" width="5.77734375" style="112" customWidth="1"/>
    <col min="10" max="10" width="12.77734375" style="112" customWidth="1"/>
    <col min="11" max="11" width="5.77734375" style="112" customWidth="1"/>
    <col min="12" max="12" width="12.77734375" style="112" customWidth="1"/>
    <col min="13" max="13" width="5.77734375" style="112" customWidth="1"/>
    <col min="14" max="14" width="12.77734375" style="112" customWidth="1"/>
    <col min="15" max="15" width="5.77734375" style="112" customWidth="1"/>
    <col min="16" max="16" width="12.77734375" style="112" customWidth="1"/>
    <col min="17" max="17" width="5.77734375" style="112" customWidth="1"/>
    <col min="18" max="18" width="12.77734375" style="112" customWidth="1"/>
    <col min="19" max="19" width="5.77734375" style="112" customWidth="1"/>
    <col min="20" max="20" width="12.77734375" style="112" customWidth="1"/>
    <col min="21" max="21" width="5.77734375" style="112" customWidth="1"/>
    <col min="22" max="22" width="12.77734375" style="112" customWidth="1"/>
    <col min="23" max="23" width="5.77734375" style="112" customWidth="1"/>
    <col min="24" max="24" width="12.77734375" style="112" customWidth="1"/>
    <col min="25" max="25" width="5.77734375" style="112" customWidth="1"/>
    <col min="26" max="26" width="12.77734375" style="112" customWidth="1"/>
    <col min="27" max="27" width="5.77734375" style="112" customWidth="1"/>
    <col min="28" max="28" width="12.77734375" style="112" customWidth="1"/>
    <col min="29" max="29" width="5.77734375" style="112" customWidth="1"/>
    <col min="30" max="30" width="12.77734375" style="112" customWidth="1"/>
    <col min="31" max="31" width="5.77734375" style="112" customWidth="1"/>
    <col min="32" max="32" width="12.77734375" style="112" customWidth="1"/>
    <col min="33" max="33" width="5.77734375" style="112" customWidth="1"/>
    <col min="34" max="34" width="12.77734375" style="112" customWidth="1"/>
    <col min="35" max="35" width="5.77734375" style="112" customWidth="1"/>
    <col min="36" max="36" width="12.77734375" style="112" customWidth="1"/>
    <col min="37" max="272" width="8.77734375" style="112" customWidth="1"/>
    <col min="273" max="16384" width="8.77734375" style="169"/>
  </cols>
  <sheetData>
    <row r="1" spans="1:36" ht="14.7" customHeight="1" x14ac:dyDescent="0.3">
      <c r="A1" s="167"/>
      <c r="B1" s="168"/>
      <c r="C1" s="167"/>
      <c r="D1" s="168"/>
      <c r="E1" s="167"/>
      <c r="F1" s="168"/>
      <c r="G1" s="168"/>
      <c r="H1" s="168"/>
      <c r="I1" s="167"/>
      <c r="J1" s="168"/>
      <c r="K1" s="167"/>
      <c r="L1" s="168"/>
      <c r="M1" s="168"/>
      <c r="N1" s="168"/>
      <c r="O1" s="167"/>
      <c r="P1" s="168"/>
      <c r="Q1" s="167"/>
      <c r="R1" s="168"/>
      <c r="S1" s="168"/>
      <c r="T1" s="168"/>
      <c r="U1" s="167"/>
      <c r="V1" s="168"/>
      <c r="W1" s="167"/>
      <c r="X1" s="168"/>
      <c r="Y1" s="168"/>
      <c r="Z1" s="168"/>
      <c r="AA1" s="167"/>
      <c r="AB1" s="168"/>
      <c r="AC1" s="167"/>
      <c r="AD1" s="168"/>
      <c r="AE1" s="168"/>
      <c r="AF1" s="168"/>
      <c r="AG1" s="167"/>
      <c r="AH1" s="168"/>
      <c r="AI1" s="167"/>
      <c r="AJ1" s="168"/>
    </row>
    <row r="2" spans="1:36" ht="23.7" customHeight="1" x14ac:dyDescent="0.4">
      <c r="A2" s="170" t="s">
        <v>63</v>
      </c>
      <c r="B2" s="171"/>
      <c r="C2" s="171"/>
      <c r="D2" s="171"/>
      <c r="E2" s="171"/>
      <c r="F2" s="171"/>
      <c r="G2" s="171"/>
      <c r="H2" s="171"/>
      <c r="I2" s="171"/>
      <c r="J2" s="171"/>
      <c r="K2" s="171"/>
      <c r="L2" s="171"/>
      <c r="M2" s="171"/>
      <c r="N2" s="171"/>
      <c r="O2" s="171"/>
      <c r="P2" s="171"/>
      <c r="Q2" s="171"/>
      <c r="R2" s="171"/>
      <c r="S2" s="171"/>
      <c r="T2" s="171"/>
      <c r="U2" s="171"/>
      <c r="V2" s="171"/>
      <c r="W2" s="171"/>
      <c r="X2" s="171"/>
      <c r="Y2" s="171"/>
      <c r="Z2" s="171"/>
      <c r="AA2" s="171"/>
      <c r="AB2" s="171"/>
      <c r="AC2" s="171"/>
      <c r="AD2" s="171"/>
      <c r="AE2" s="171"/>
      <c r="AF2" s="171"/>
      <c r="AG2" s="171"/>
      <c r="AH2" s="171"/>
      <c r="AI2" s="171"/>
      <c r="AJ2" s="171"/>
    </row>
    <row r="3" spans="1:36" ht="14.7" customHeight="1" x14ac:dyDescent="0.3">
      <c r="A3" s="167"/>
      <c r="B3" s="168"/>
      <c r="C3" s="167"/>
      <c r="D3" s="168"/>
      <c r="E3" s="167"/>
      <c r="F3" s="168"/>
      <c r="G3" s="168"/>
      <c r="H3" s="168"/>
      <c r="I3" s="167"/>
      <c r="J3" s="168"/>
      <c r="K3" s="167"/>
      <c r="L3" s="168"/>
      <c r="M3" s="168"/>
      <c r="N3" s="168"/>
      <c r="O3" s="167"/>
      <c r="P3" s="168"/>
      <c r="Q3" s="167"/>
      <c r="R3" s="168"/>
      <c r="S3" s="168"/>
      <c r="T3" s="168"/>
      <c r="U3" s="167"/>
      <c r="V3" s="168"/>
      <c r="W3" s="167"/>
      <c r="X3" s="168"/>
      <c r="Y3" s="168"/>
      <c r="Z3" s="168"/>
      <c r="AA3" s="167"/>
      <c r="AB3" s="168"/>
      <c r="AC3" s="167"/>
      <c r="AD3" s="168"/>
      <c r="AE3" s="168"/>
      <c r="AF3" s="168"/>
      <c r="AG3" s="167"/>
      <c r="AH3" s="168"/>
      <c r="AI3" s="167"/>
      <c r="AJ3" s="168"/>
    </row>
    <row r="4" spans="1:36" ht="14.7" customHeight="1" x14ac:dyDescent="0.3">
      <c r="A4" s="167"/>
      <c r="B4" s="172" t="s">
        <v>52</v>
      </c>
      <c r="C4" s="108"/>
      <c r="D4" s="173" t="s">
        <v>53</v>
      </c>
      <c r="E4" s="108"/>
      <c r="F4" s="174" t="s">
        <v>54</v>
      </c>
      <c r="G4" s="174"/>
      <c r="H4" s="172" t="s">
        <v>52</v>
      </c>
      <c r="I4" s="108"/>
      <c r="J4" s="173" t="s">
        <v>53</v>
      </c>
      <c r="K4" s="108"/>
      <c r="L4" s="174" t="s">
        <v>54</v>
      </c>
      <c r="M4" s="174"/>
      <c r="N4" s="172" t="s">
        <v>52</v>
      </c>
      <c r="O4" s="108"/>
      <c r="P4" s="173" t="s">
        <v>53</v>
      </c>
      <c r="Q4" s="108"/>
      <c r="R4" s="174" t="s">
        <v>54</v>
      </c>
      <c r="S4" s="174"/>
      <c r="T4" s="172" t="s">
        <v>52</v>
      </c>
      <c r="U4" s="108"/>
      <c r="V4" s="173" t="s">
        <v>53</v>
      </c>
      <c r="W4" s="108"/>
      <c r="X4" s="174" t="s">
        <v>54</v>
      </c>
      <c r="Y4" s="174"/>
      <c r="Z4" s="172" t="s">
        <v>52</v>
      </c>
      <c r="AA4" s="108"/>
      <c r="AB4" s="173" t="s">
        <v>53</v>
      </c>
      <c r="AC4" s="108"/>
      <c r="AD4" s="174" t="s">
        <v>54</v>
      </c>
      <c r="AE4" s="174"/>
      <c r="AF4" s="172" t="s">
        <v>52</v>
      </c>
      <c r="AG4" s="108"/>
      <c r="AH4" s="173" t="s">
        <v>53</v>
      </c>
      <c r="AI4" s="108"/>
      <c r="AJ4" s="174" t="s">
        <v>54</v>
      </c>
    </row>
    <row r="5" spans="1:36" ht="15" customHeight="1" thickBot="1" x14ac:dyDescent="0.35">
      <c r="A5" s="167"/>
      <c r="B5" s="168"/>
      <c r="C5" s="167"/>
      <c r="D5" s="168"/>
      <c r="E5" s="167"/>
      <c r="F5" s="168"/>
      <c r="G5" s="168"/>
      <c r="H5" s="168"/>
      <c r="I5" s="167"/>
      <c r="J5" s="168"/>
      <c r="K5" s="167"/>
      <c r="L5" s="168"/>
      <c r="M5" s="168"/>
      <c r="N5" s="168"/>
      <c r="O5" s="167"/>
      <c r="P5" s="168"/>
      <c r="Q5" s="167"/>
      <c r="R5" s="168"/>
      <c r="S5" s="168"/>
      <c r="T5" s="168"/>
      <c r="U5" s="167"/>
      <c r="V5" s="168"/>
      <c r="W5" s="167"/>
      <c r="X5" s="168"/>
      <c r="Y5" s="168"/>
      <c r="Z5" s="168"/>
      <c r="AA5" s="167"/>
      <c r="AB5" s="168"/>
      <c r="AC5" s="167"/>
      <c r="AD5" s="168"/>
      <c r="AE5" s="168"/>
      <c r="AF5" s="168"/>
      <c r="AG5" s="167"/>
      <c r="AH5" s="168"/>
      <c r="AI5" s="167"/>
      <c r="AJ5" s="168"/>
    </row>
    <row r="6" spans="1:36" ht="15" customHeight="1" thickBot="1" x14ac:dyDescent="0.35">
      <c r="A6" s="175" t="s">
        <v>55</v>
      </c>
      <c r="B6" s="176">
        <v>10670.25</v>
      </c>
      <c r="C6" s="110"/>
      <c r="D6" s="177">
        <v>11694.85</v>
      </c>
      <c r="E6" s="111"/>
      <c r="F6" s="233">
        <v>11090.15</v>
      </c>
      <c r="G6" s="109"/>
      <c r="H6" s="176"/>
      <c r="I6" s="110"/>
      <c r="J6" s="177"/>
      <c r="K6" s="111"/>
      <c r="L6" s="178"/>
      <c r="M6" s="109"/>
      <c r="N6" s="176"/>
      <c r="O6" s="110"/>
      <c r="P6" s="177"/>
      <c r="Q6" s="111"/>
      <c r="R6" s="178"/>
      <c r="S6" s="109"/>
      <c r="T6" s="176"/>
      <c r="U6" s="110"/>
      <c r="V6" s="176"/>
      <c r="W6" s="111"/>
      <c r="X6" s="178"/>
      <c r="Y6" s="109"/>
      <c r="Z6" s="176"/>
      <c r="AA6" s="110"/>
      <c r="AB6" s="176"/>
      <c r="AC6" s="111"/>
      <c r="AD6" s="178"/>
      <c r="AE6" s="109"/>
      <c r="AF6" s="176"/>
      <c r="AG6" s="110"/>
      <c r="AH6" s="176"/>
      <c r="AI6" s="111"/>
      <c r="AJ6" s="178"/>
    </row>
    <row r="7" spans="1:36" ht="14.7" customHeight="1" x14ac:dyDescent="0.3">
      <c r="A7" s="167"/>
      <c r="B7" s="179"/>
      <c r="C7" s="167"/>
      <c r="D7" s="180"/>
      <c r="E7" s="167"/>
      <c r="F7" s="181"/>
      <c r="G7" s="168"/>
      <c r="H7" s="179"/>
      <c r="I7" s="167"/>
      <c r="J7" s="180"/>
      <c r="K7" s="167"/>
      <c r="L7" s="181"/>
      <c r="M7" s="168"/>
      <c r="N7" s="179"/>
      <c r="O7" s="167"/>
      <c r="P7" s="180"/>
      <c r="Q7" s="167"/>
      <c r="R7" s="181"/>
      <c r="S7" s="168"/>
      <c r="T7" s="179"/>
      <c r="U7" s="167"/>
      <c r="V7" s="180"/>
      <c r="W7" s="167"/>
      <c r="X7" s="181"/>
      <c r="Y7" s="168"/>
      <c r="Z7" s="179"/>
      <c r="AA7" s="167"/>
      <c r="AB7" s="180"/>
      <c r="AC7" s="167"/>
      <c r="AD7" s="181"/>
      <c r="AE7" s="168"/>
      <c r="AF7" s="179"/>
      <c r="AG7" s="167"/>
      <c r="AH7" s="180"/>
      <c r="AI7" s="167"/>
      <c r="AJ7" s="181"/>
    </row>
    <row r="8" spans="1:36" ht="15" customHeight="1" thickBot="1" x14ac:dyDescent="0.35">
      <c r="A8" s="167"/>
      <c r="B8" s="182"/>
      <c r="C8" s="167"/>
      <c r="D8" s="183"/>
      <c r="E8" s="167"/>
      <c r="F8" s="184"/>
      <c r="G8" s="168"/>
      <c r="H8" s="182"/>
      <c r="I8" s="167"/>
      <c r="J8" s="183"/>
      <c r="K8" s="167"/>
      <c r="L8" s="184"/>
      <c r="M8" s="168"/>
      <c r="N8" s="182"/>
      <c r="O8" s="167"/>
      <c r="P8" s="183"/>
      <c r="Q8" s="167"/>
      <c r="R8" s="184"/>
      <c r="S8" s="168"/>
      <c r="T8" s="182"/>
      <c r="U8" s="167"/>
      <c r="V8" s="183"/>
      <c r="W8" s="167"/>
      <c r="X8" s="184"/>
      <c r="Y8" s="168"/>
      <c r="Z8" s="182"/>
      <c r="AA8" s="167"/>
      <c r="AB8" s="183"/>
      <c r="AC8" s="167"/>
      <c r="AD8" s="184"/>
      <c r="AE8" s="168"/>
      <c r="AF8" s="182"/>
      <c r="AG8" s="167"/>
      <c r="AH8" s="183"/>
      <c r="AI8" s="167"/>
      <c r="AJ8" s="184"/>
    </row>
    <row r="9" spans="1:36" ht="15" customHeight="1" thickBot="1" x14ac:dyDescent="0.35">
      <c r="A9" s="175" t="s">
        <v>56</v>
      </c>
      <c r="B9" s="176">
        <v>11694.85</v>
      </c>
      <c r="C9" s="110"/>
      <c r="D9" s="177">
        <v>11090.15</v>
      </c>
      <c r="E9" s="111"/>
      <c r="F9" s="178">
        <v>11321.6</v>
      </c>
      <c r="G9" s="109"/>
      <c r="H9" s="176"/>
      <c r="I9" s="110"/>
      <c r="J9" s="177"/>
      <c r="K9" s="111"/>
      <c r="L9" s="178"/>
      <c r="M9" s="109"/>
      <c r="N9" s="176"/>
      <c r="O9" s="110"/>
      <c r="P9" s="177"/>
      <c r="Q9" s="111"/>
      <c r="R9" s="177"/>
      <c r="S9" s="109"/>
      <c r="T9" s="176"/>
      <c r="U9" s="110"/>
      <c r="V9" s="177"/>
      <c r="W9" s="111"/>
      <c r="X9" s="177"/>
      <c r="Y9" s="109"/>
      <c r="Z9" s="176"/>
      <c r="AA9" s="110"/>
      <c r="AB9" s="177"/>
      <c r="AC9" s="111"/>
      <c r="AD9" s="177"/>
      <c r="AE9" s="109"/>
      <c r="AF9" s="176"/>
      <c r="AG9" s="110"/>
      <c r="AH9" s="177"/>
      <c r="AI9" s="111"/>
      <c r="AJ9" s="177"/>
    </row>
    <row r="10" spans="1:36" ht="14.7" customHeight="1" x14ac:dyDescent="0.3">
      <c r="A10" s="167"/>
      <c r="B10" s="179"/>
      <c r="C10" s="167"/>
      <c r="D10" s="180"/>
      <c r="E10" s="167"/>
      <c r="F10" s="181"/>
      <c r="G10" s="168"/>
      <c r="H10" s="179"/>
      <c r="I10" s="167"/>
      <c r="J10" s="180"/>
      <c r="K10" s="167"/>
      <c r="L10" s="181"/>
      <c r="M10" s="168"/>
      <c r="N10" s="179"/>
      <c r="O10" s="167"/>
      <c r="P10" s="180"/>
      <c r="Q10" s="167"/>
      <c r="R10" s="181"/>
      <c r="S10" s="168"/>
      <c r="T10" s="179"/>
      <c r="U10" s="167"/>
      <c r="V10" s="180"/>
      <c r="W10" s="167"/>
      <c r="X10" s="181"/>
      <c r="Y10" s="168"/>
      <c r="Z10" s="179"/>
      <c r="AA10" s="167"/>
      <c r="AB10" s="180"/>
      <c r="AC10" s="167"/>
      <c r="AD10" s="181"/>
      <c r="AE10" s="168"/>
      <c r="AF10" s="179"/>
      <c r="AG10" s="167"/>
      <c r="AH10" s="180"/>
      <c r="AI10" s="167"/>
      <c r="AJ10" s="181"/>
    </row>
    <row r="11" spans="1:36" ht="15" customHeight="1" thickBot="1" x14ac:dyDescent="0.35">
      <c r="A11" s="167"/>
      <c r="B11" s="182"/>
      <c r="C11" s="167"/>
      <c r="D11" s="183"/>
      <c r="E11" s="167"/>
      <c r="F11" s="184"/>
      <c r="G11" s="168"/>
      <c r="H11" s="182"/>
      <c r="I11" s="167"/>
      <c r="J11" s="183"/>
      <c r="K11" s="167"/>
      <c r="L11" s="184"/>
      <c r="M11" s="168"/>
      <c r="N11" s="182"/>
      <c r="O11" s="167"/>
      <c r="P11" s="183"/>
      <c r="Q11" s="167"/>
      <c r="R11" s="184"/>
      <c r="S11" s="168"/>
      <c r="T11" s="182"/>
      <c r="U11" s="167"/>
      <c r="V11" s="183"/>
      <c r="W11" s="167"/>
      <c r="X11" s="184"/>
      <c r="Y11" s="168"/>
      <c r="Z11" s="182"/>
      <c r="AA11" s="167"/>
      <c r="AB11" s="183"/>
      <c r="AC11" s="167"/>
      <c r="AD11" s="184"/>
      <c r="AE11" s="168"/>
      <c r="AF11" s="182"/>
      <c r="AG11" s="167"/>
      <c r="AH11" s="183"/>
      <c r="AI11" s="167"/>
      <c r="AJ11" s="184"/>
    </row>
    <row r="12" spans="1:36" ht="15" customHeight="1" thickBot="1" x14ac:dyDescent="0.35">
      <c r="A12" s="175" t="s">
        <v>57</v>
      </c>
      <c r="B12" s="176"/>
      <c r="C12" s="110"/>
      <c r="D12" s="177"/>
      <c r="E12" s="111"/>
      <c r="F12" s="178">
        <v>11189.4</v>
      </c>
      <c r="G12" s="109"/>
      <c r="H12" s="176"/>
      <c r="I12" s="110"/>
      <c r="J12" s="177"/>
      <c r="K12" s="111"/>
      <c r="L12" s="178"/>
      <c r="M12" s="109"/>
      <c r="N12" s="176"/>
      <c r="O12" s="110"/>
      <c r="P12" s="177"/>
      <c r="Q12" s="111"/>
      <c r="R12" s="178"/>
      <c r="S12" s="109"/>
      <c r="T12" s="176"/>
      <c r="U12" s="110"/>
      <c r="V12" s="177"/>
      <c r="W12" s="111"/>
      <c r="X12" s="178"/>
      <c r="Y12" s="109"/>
      <c r="Z12" s="176"/>
      <c r="AA12" s="110"/>
      <c r="AB12" s="176"/>
      <c r="AC12" s="111"/>
      <c r="AD12" s="178"/>
      <c r="AE12" s="109"/>
      <c r="AF12" s="176"/>
      <c r="AG12" s="110"/>
      <c r="AH12" s="177"/>
      <c r="AI12" s="111"/>
      <c r="AJ12" s="178"/>
    </row>
    <row r="13" spans="1:36" ht="14.7" customHeight="1" x14ac:dyDescent="0.3">
      <c r="A13" s="167"/>
      <c r="B13" s="168"/>
      <c r="C13" s="167"/>
      <c r="D13" s="168"/>
      <c r="E13" s="167"/>
      <c r="F13" s="168"/>
      <c r="G13" s="168"/>
      <c r="H13" s="168"/>
      <c r="I13" s="167"/>
      <c r="J13" s="168"/>
      <c r="K13" s="167"/>
      <c r="L13" s="168"/>
      <c r="M13" s="168"/>
      <c r="N13" s="168"/>
      <c r="O13" s="167"/>
      <c r="P13" s="168"/>
      <c r="Q13" s="167"/>
      <c r="R13" s="168"/>
      <c r="S13" s="168"/>
      <c r="T13" s="168"/>
      <c r="U13" s="167"/>
      <c r="V13" s="168"/>
      <c r="W13" s="167"/>
      <c r="X13" s="168"/>
      <c r="Y13" s="168"/>
      <c r="Z13" s="168"/>
      <c r="AA13" s="167"/>
      <c r="AB13" s="168"/>
      <c r="AC13" s="167"/>
      <c r="AD13" s="168"/>
      <c r="AE13" s="168"/>
      <c r="AF13" s="168"/>
      <c r="AG13" s="167"/>
      <c r="AH13" s="168"/>
      <c r="AI13" s="167"/>
      <c r="AJ13" s="168"/>
    </row>
    <row r="14" spans="1:36" ht="14.7" customHeight="1" x14ac:dyDescent="0.3">
      <c r="A14" s="167"/>
      <c r="B14" s="168"/>
      <c r="C14" s="167"/>
      <c r="D14" s="168"/>
      <c r="E14" s="167"/>
      <c r="F14" s="168"/>
      <c r="G14" s="168"/>
      <c r="H14" s="168"/>
      <c r="I14" s="167"/>
      <c r="J14" s="168"/>
      <c r="K14" s="167"/>
      <c r="L14" s="168"/>
      <c r="M14" s="168"/>
      <c r="N14" s="168"/>
      <c r="O14" s="167"/>
      <c r="P14" s="168"/>
      <c r="Q14" s="167"/>
      <c r="R14" s="168"/>
      <c r="S14" s="168"/>
      <c r="T14" s="168"/>
      <c r="U14" s="167"/>
      <c r="V14" s="168"/>
      <c r="W14" s="167"/>
      <c r="X14" s="168"/>
      <c r="Y14" s="168"/>
      <c r="Z14" s="168"/>
      <c r="AA14" s="167"/>
      <c r="AB14" s="168"/>
      <c r="AC14" s="167"/>
      <c r="AD14" s="168"/>
      <c r="AE14" s="168"/>
      <c r="AF14" s="168"/>
      <c r="AG14" s="167"/>
      <c r="AH14" s="168"/>
      <c r="AI14" s="167"/>
      <c r="AJ14" s="168"/>
    </row>
    <row r="15" spans="1:36" ht="14.7" customHeight="1" x14ac:dyDescent="0.3">
      <c r="A15" s="185" t="s">
        <v>59</v>
      </c>
      <c r="B15" s="113"/>
      <c r="C15" s="167"/>
      <c r="D15" s="168"/>
      <c r="E15" s="167"/>
      <c r="F15" s="168"/>
      <c r="G15" s="168"/>
      <c r="H15" s="113"/>
      <c r="I15" s="167"/>
      <c r="J15" s="168"/>
      <c r="K15" s="167"/>
      <c r="L15" s="168"/>
      <c r="M15" s="168"/>
      <c r="N15" s="113"/>
      <c r="O15" s="167"/>
      <c r="P15" s="168"/>
      <c r="Q15" s="167"/>
      <c r="R15" s="168"/>
      <c r="S15" s="168"/>
      <c r="T15" s="113"/>
      <c r="U15" s="167"/>
      <c r="V15" s="168"/>
      <c r="W15" s="167"/>
      <c r="X15" s="168"/>
      <c r="Y15" s="168"/>
      <c r="Z15" s="113"/>
      <c r="AA15" s="167"/>
      <c r="AB15" s="168"/>
      <c r="AC15" s="167"/>
      <c r="AD15" s="168"/>
      <c r="AE15" s="168"/>
      <c r="AF15" s="113"/>
      <c r="AG15" s="167"/>
      <c r="AH15" s="168"/>
      <c r="AI15" s="167"/>
      <c r="AJ15" s="168"/>
    </row>
    <row r="16" spans="1:36" ht="14.7" customHeight="1" x14ac:dyDescent="0.3">
      <c r="A16" s="114">
        <v>0.23599999999999999</v>
      </c>
      <c r="B16" s="186">
        <f>VALUE(23.6/100*(B6-B9)+B9)</f>
        <v>11453.044400000001</v>
      </c>
      <c r="C16" s="187"/>
      <c r="D16" s="186">
        <f>VALUE(23.6/100*(D6-D9)+D9)</f>
        <v>11232.859199999999</v>
      </c>
      <c r="E16" s="186"/>
      <c r="F16" s="186">
        <f>VALUE(23.6/100*(F6-F9)+F9)</f>
        <v>11266.977800000001</v>
      </c>
      <c r="G16" s="186"/>
      <c r="H16" s="186">
        <f>VALUE(23.6/100*(H6-H9)+H9)</f>
        <v>0</v>
      </c>
      <c r="I16" s="187"/>
      <c r="J16" s="186">
        <f>VALUE(23.6/100*(J6-J9)+J9)</f>
        <v>0</v>
      </c>
      <c r="K16" s="186"/>
      <c r="L16" s="186">
        <f>VALUE(23.6/100*(L6-L9)+L9)</f>
        <v>0</v>
      </c>
      <c r="M16" s="186"/>
      <c r="N16" s="186">
        <f>VALUE(23.6/100*(N6-N9)+N9)</f>
        <v>0</v>
      </c>
      <c r="O16" s="187"/>
      <c r="P16" s="186">
        <f>VALUE(23.6/100*(P6-P9)+P9)</f>
        <v>0</v>
      </c>
      <c r="Q16" s="186"/>
      <c r="R16" s="186">
        <f>VALUE(23.6/100*(R6-R9)+R9)</f>
        <v>0</v>
      </c>
      <c r="S16" s="186"/>
      <c r="T16" s="186">
        <f>VALUE(23.6/100*(T6-T9)+T9)</f>
        <v>0</v>
      </c>
      <c r="U16" s="187"/>
      <c r="V16" s="186">
        <f>VALUE(23.6/100*(V6-V9)+V9)</f>
        <v>0</v>
      </c>
      <c r="W16" s="186"/>
      <c r="X16" s="186">
        <f>VALUE(23.6/100*(X6-X9)+X9)</f>
        <v>0</v>
      </c>
      <c r="Y16" s="186"/>
      <c r="Z16" s="186">
        <f>VALUE(23.6/100*(Z6-Z9)+Z9)</f>
        <v>0</v>
      </c>
      <c r="AA16" s="187"/>
      <c r="AB16" s="186">
        <f>VALUE(23.6/100*(AB6-AB9)+AB9)</f>
        <v>0</v>
      </c>
      <c r="AC16" s="186"/>
      <c r="AD16" s="186">
        <f>VALUE(23.6/100*(AD6-AD9)+AD9)</f>
        <v>0</v>
      </c>
      <c r="AE16" s="186"/>
      <c r="AF16" s="186">
        <f>VALUE(23.6/100*(AF6-AF9)+AF9)</f>
        <v>0</v>
      </c>
      <c r="AG16" s="187"/>
      <c r="AH16" s="186">
        <f>VALUE(23.6/100*(AH6-AH9)+AH9)</f>
        <v>0</v>
      </c>
      <c r="AI16" s="186"/>
      <c r="AJ16" s="186">
        <f>VALUE(23.6/100*(AJ6-AJ9)+AJ9)</f>
        <v>0</v>
      </c>
    </row>
    <row r="17" spans="1:36" ht="14.7" customHeight="1" x14ac:dyDescent="0.3">
      <c r="A17" s="115">
        <v>0.38200000000000001</v>
      </c>
      <c r="B17" s="188">
        <f>38.2/100*(B6-B9)+B9</f>
        <v>11303.452800000001</v>
      </c>
      <c r="C17" s="189"/>
      <c r="D17" s="207">
        <f>VALUE(38.2/100*(D6-D9)+D9)</f>
        <v>11321.145399999999</v>
      </c>
      <c r="E17" s="188"/>
      <c r="F17" s="188">
        <f>VALUE(38.2/100*(F6-F9)+F9)</f>
        <v>11233.186100000001</v>
      </c>
      <c r="G17" s="188"/>
      <c r="H17" s="188">
        <f>38.2/100*(H6-H9)+H9</f>
        <v>0</v>
      </c>
      <c r="I17" s="189"/>
      <c r="J17" s="188">
        <f>VALUE(38.2/100*(J6-J9)+J9)</f>
        <v>0</v>
      </c>
      <c r="K17" s="188"/>
      <c r="L17" s="188">
        <f>VALUE(38.2/100*(L6-L9)+L9)</f>
        <v>0</v>
      </c>
      <c r="M17" s="188"/>
      <c r="N17" s="188">
        <f>38.2/100*(N6-N9)+N9</f>
        <v>0</v>
      </c>
      <c r="O17" s="189"/>
      <c r="P17" s="188">
        <f>VALUE(38.2/100*(P6-P9)+P9)</f>
        <v>0</v>
      </c>
      <c r="Q17" s="188"/>
      <c r="R17" s="188">
        <f>VALUE(38.2/100*(R6-R9)+R9)</f>
        <v>0</v>
      </c>
      <c r="S17" s="188"/>
      <c r="T17" s="188">
        <f>38.2/100*(T6-T9)+T9</f>
        <v>0</v>
      </c>
      <c r="U17" s="189"/>
      <c r="V17" s="188">
        <f>VALUE(38.2/100*(V6-V9)+V9)</f>
        <v>0</v>
      </c>
      <c r="W17" s="188"/>
      <c r="X17" s="188">
        <f>VALUE(38.2/100*(X6-X9)+X9)</f>
        <v>0</v>
      </c>
      <c r="Y17" s="188"/>
      <c r="Z17" s="188">
        <f>38.2/100*(Z6-Z9)+Z9</f>
        <v>0</v>
      </c>
      <c r="AA17" s="189"/>
      <c r="AB17" s="188">
        <f>VALUE(38.2/100*(AB6-AB9)+AB9)</f>
        <v>0</v>
      </c>
      <c r="AC17" s="188"/>
      <c r="AD17" s="188">
        <f>VALUE(38.2/100*(AD6-AD9)+AD9)</f>
        <v>0</v>
      </c>
      <c r="AE17" s="188"/>
      <c r="AF17" s="188">
        <f>38.2/100*(AF6-AF9)+AF9</f>
        <v>0</v>
      </c>
      <c r="AG17" s="189"/>
      <c r="AH17" s="188">
        <f>VALUE(38.2/100*(AH6-AH9)+AH9)</f>
        <v>0</v>
      </c>
      <c r="AI17" s="188"/>
      <c r="AJ17" s="188">
        <f>VALUE(38.2/100*(AJ6-AJ9)+AJ9)</f>
        <v>0</v>
      </c>
    </row>
    <row r="18" spans="1:36" ht="14.7" customHeight="1" x14ac:dyDescent="0.3">
      <c r="A18" s="114">
        <v>0.5</v>
      </c>
      <c r="B18" s="186">
        <f>VALUE(50/100*(B6-B9)+B9)</f>
        <v>11182.55</v>
      </c>
      <c r="C18" s="187"/>
      <c r="D18" s="186">
        <f>VALUE(50/100*(D6-D9)+D9)</f>
        <v>11392.5</v>
      </c>
      <c r="E18" s="186"/>
      <c r="F18" s="186">
        <f>VALUE(50/100*(F6-F9)+F9)</f>
        <v>11205.875</v>
      </c>
      <c r="G18" s="186"/>
      <c r="H18" s="186">
        <f>VALUE(50/100*(H6-H9)+H9)</f>
        <v>0</v>
      </c>
      <c r="I18" s="187"/>
      <c r="J18" s="186">
        <f>VALUE(50/100*(J6-J9)+J9)</f>
        <v>0</v>
      </c>
      <c r="K18" s="186"/>
      <c r="L18" s="186">
        <f>VALUE(50/100*(L6-L9)+L9)</f>
        <v>0</v>
      </c>
      <c r="M18" s="186"/>
      <c r="N18" s="186">
        <f>VALUE(50/100*(N6-N9)+N9)</f>
        <v>0</v>
      </c>
      <c r="O18" s="187"/>
      <c r="P18" s="186">
        <f>VALUE(50/100*(P6-P9)+P9)</f>
        <v>0</v>
      </c>
      <c r="Q18" s="186"/>
      <c r="R18" s="186">
        <f>VALUE(50/100*(R6-R9)+R9)</f>
        <v>0</v>
      </c>
      <c r="S18" s="186"/>
      <c r="T18" s="186">
        <f>VALUE(50/100*(T6-T9)+T9)</f>
        <v>0</v>
      </c>
      <c r="U18" s="187"/>
      <c r="V18" s="186">
        <f>VALUE(50/100*(V6-V9)+V9)</f>
        <v>0</v>
      </c>
      <c r="W18" s="186"/>
      <c r="X18" s="186">
        <f>VALUE(50/100*(X6-X9)+X9)</f>
        <v>0</v>
      </c>
      <c r="Y18" s="186"/>
      <c r="Z18" s="186">
        <f>VALUE(50/100*(Z6-Z9)+Z9)</f>
        <v>0</v>
      </c>
      <c r="AA18" s="187"/>
      <c r="AB18" s="186">
        <f>VALUE(50/100*(AB6-AB9)+AB9)</f>
        <v>0</v>
      </c>
      <c r="AC18" s="186"/>
      <c r="AD18" s="186">
        <f>VALUE(50/100*(AD6-AD9)+AD9)</f>
        <v>0</v>
      </c>
      <c r="AE18" s="186"/>
      <c r="AF18" s="186">
        <f>VALUE(50/100*(AF6-AF9)+AF9)</f>
        <v>0</v>
      </c>
      <c r="AG18" s="187"/>
      <c r="AH18" s="186">
        <f>VALUE(50/100*(AH6-AH9)+AH9)</f>
        <v>0</v>
      </c>
      <c r="AI18" s="186"/>
      <c r="AJ18" s="186">
        <f>VALUE(50/100*(AJ6-AJ9)+AJ9)</f>
        <v>0</v>
      </c>
    </row>
    <row r="19" spans="1:36" ht="14.7" customHeight="1" x14ac:dyDescent="0.3">
      <c r="A19" s="114">
        <v>0.61799999999999999</v>
      </c>
      <c r="B19" s="186">
        <f>VALUE(61.8/100*(B6-B9)+B9)</f>
        <v>11061.647199999999</v>
      </c>
      <c r="C19" s="187"/>
      <c r="D19" s="186">
        <f>VALUE(61.8/100*(D6-D9)+D9)</f>
        <v>11463.854600000001</v>
      </c>
      <c r="E19" s="186"/>
      <c r="F19" s="186">
        <f>VALUE(61.8/100*(F6-F9)+F9)</f>
        <v>11178.563899999999</v>
      </c>
      <c r="G19" s="186"/>
      <c r="H19" s="186">
        <f>VALUE(61.8/100*(H6-H9)+H9)</f>
        <v>0</v>
      </c>
      <c r="I19" s="187"/>
      <c r="J19" s="186">
        <f>VALUE(61.8/100*(J6-J9)+J9)</f>
        <v>0</v>
      </c>
      <c r="K19" s="186"/>
      <c r="L19" s="186">
        <f>VALUE(61.8/100*(L6-L9)+L9)</f>
        <v>0</v>
      </c>
      <c r="M19" s="186"/>
      <c r="N19" s="186">
        <f>VALUE(61.8/100*(N6-N9)+N9)</f>
        <v>0</v>
      </c>
      <c r="O19" s="187"/>
      <c r="P19" s="186">
        <f>VALUE(61.8/100*(P6-P9)+P9)</f>
        <v>0</v>
      </c>
      <c r="Q19" s="186"/>
      <c r="R19" s="186">
        <f>VALUE(61.8/100*(R6-R9)+R9)</f>
        <v>0</v>
      </c>
      <c r="S19" s="186"/>
      <c r="T19" s="186">
        <f>VALUE(61.8/100*(T6-T9)+T9)</f>
        <v>0</v>
      </c>
      <c r="U19" s="187"/>
      <c r="V19" s="186">
        <f>VALUE(61.8/100*(V6-V9)+V9)</f>
        <v>0</v>
      </c>
      <c r="W19" s="186"/>
      <c r="X19" s="186">
        <f>VALUE(61.8/100*(X6-X9)+X9)</f>
        <v>0</v>
      </c>
      <c r="Y19" s="186"/>
      <c r="Z19" s="186">
        <f>VALUE(61.8/100*(Z6-Z9)+Z9)</f>
        <v>0</v>
      </c>
      <c r="AA19" s="187"/>
      <c r="AB19" s="186">
        <f>VALUE(61.8/100*(AB6-AB9)+AB9)</f>
        <v>0</v>
      </c>
      <c r="AC19" s="186"/>
      <c r="AD19" s="186">
        <f>VALUE(61.8/100*(AD6-AD9)+AD9)</f>
        <v>0</v>
      </c>
      <c r="AE19" s="186"/>
      <c r="AF19" s="186">
        <f>VALUE(61.8/100*(AF6-AF9)+AF9)</f>
        <v>0</v>
      </c>
      <c r="AG19" s="187"/>
      <c r="AH19" s="186">
        <f>VALUE(61.8/100*(AH6-AH9)+AH9)</f>
        <v>0</v>
      </c>
      <c r="AI19" s="186"/>
      <c r="AJ19" s="186">
        <f>VALUE(61.8/100*(AJ6-AJ9)+AJ9)</f>
        <v>0</v>
      </c>
    </row>
    <row r="20" spans="1:36" ht="14.7" customHeight="1" x14ac:dyDescent="0.3">
      <c r="A20" s="116">
        <v>0.70699999999999996</v>
      </c>
      <c r="B20" s="190">
        <f>VALUE(70.7/100*(B6-B9)+B9)</f>
        <v>10970.4578</v>
      </c>
      <c r="C20" s="167"/>
      <c r="D20" s="190">
        <f>VALUE(70.7/100*(D6-D9)+D9)</f>
        <v>11517.6729</v>
      </c>
      <c r="E20" s="191"/>
      <c r="F20" s="190">
        <f>VALUE(70.7/100*(F6-F9)+F9)</f>
        <v>11157.96485</v>
      </c>
      <c r="G20" s="190"/>
      <c r="H20" s="190">
        <f>VALUE(70.7/100*(H6-H9)+H9)</f>
        <v>0</v>
      </c>
      <c r="I20" s="167"/>
      <c r="J20" s="190">
        <f>VALUE(70.7/100*(J6-J9)+J9)</f>
        <v>0</v>
      </c>
      <c r="K20" s="191"/>
      <c r="L20" s="190">
        <f>VALUE(70.7/100*(L6-L9)+L9)</f>
        <v>0</v>
      </c>
      <c r="M20" s="190"/>
      <c r="N20" s="190">
        <f>VALUE(70.7/100*(N6-N9)+N9)</f>
        <v>0</v>
      </c>
      <c r="O20" s="167"/>
      <c r="P20" s="190">
        <f>VALUE(70.7/100*(P6-P9)+P9)</f>
        <v>0</v>
      </c>
      <c r="Q20" s="191"/>
      <c r="R20" s="190">
        <f>VALUE(70.7/100*(R6-R9)+R9)</f>
        <v>0</v>
      </c>
      <c r="S20" s="190"/>
      <c r="T20" s="190">
        <f>VALUE(70.7/100*(T6-T9)+T9)</f>
        <v>0</v>
      </c>
      <c r="U20" s="167"/>
      <c r="V20" s="190">
        <f>VALUE(70.7/100*(V6-V9)+V9)</f>
        <v>0</v>
      </c>
      <c r="W20" s="191"/>
      <c r="X20" s="190">
        <f>VALUE(70.7/100*(X6-X9)+X9)</f>
        <v>0</v>
      </c>
      <c r="Y20" s="190"/>
      <c r="Z20" s="190">
        <f>VALUE(70.7/100*(Z6-Z9)+Z9)</f>
        <v>0</v>
      </c>
      <c r="AA20" s="167"/>
      <c r="AB20" s="190">
        <f>VALUE(70.7/100*(AB6-AB9)+AB9)</f>
        <v>0</v>
      </c>
      <c r="AC20" s="191"/>
      <c r="AD20" s="190">
        <f>VALUE(70.7/100*(AD6-AD9)+AD9)</f>
        <v>0</v>
      </c>
      <c r="AE20" s="190"/>
      <c r="AF20" s="190">
        <f>VALUE(70.7/100*(AF6-AF9)+AF9)</f>
        <v>0</v>
      </c>
      <c r="AG20" s="167"/>
      <c r="AH20" s="190">
        <f>VALUE(70.7/100*(AH6-AH9)+AH9)</f>
        <v>0</v>
      </c>
      <c r="AI20" s="191"/>
      <c r="AJ20" s="190">
        <f>VALUE(70.7/100*(AJ6-AJ9)+AJ9)</f>
        <v>0</v>
      </c>
    </row>
    <row r="21" spans="1:36" ht="14.7" customHeight="1" x14ac:dyDescent="0.3">
      <c r="A21" s="114">
        <v>0.78600000000000003</v>
      </c>
      <c r="B21" s="186">
        <f>VALUE(78.6/100*(B6-B9)+B9)</f>
        <v>10889.5144</v>
      </c>
      <c r="C21" s="187"/>
      <c r="D21" s="186">
        <f>VALUE(78.6/100*(D6-D9)+D9)</f>
        <v>11565.4442</v>
      </c>
      <c r="E21" s="186"/>
      <c r="F21" s="186">
        <f>VALUE(78.6/100*(F6-F9)+F9)</f>
        <v>11139.6803</v>
      </c>
      <c r="G21" s="186"/>
      <c r="H21" s="186">
        <f>VALUE(78.6/100*(H6-H9)+H9)</f>
        <v>0</v>
      </c>
      <c r="I21" s="187"/>
      <c r="J21" s="186">
        <f>VALUE(78.6/100*(J6-J9)+J9)</f>
        <v>0</v>
      </c>
      <c r="K21" s="186"/>
      <c r="L21" s="186">
        <f>VALUE(78.6/100*(L6-L9)+L9)</f>
        <v>0</v>
      </c>
      <c r="M21" s="186"/>
      <c r="N21" s="186">
        <f>VALUE(78.6/100*(N6-N9)+N9)</f>
        <v>0</v>
      </c>
      <c r="O21" s="187"/>
      <c r="P21" s="186">
        <f>VALUE(78.6/100*(P6-P9)+P9)</f>
        <v>0</v>
      </c>
      <c r="Q21" s="186"/>
      <c r="R21" s="186">
        <f>VALUE(78.6/100*(R6-R9)+R9)</f>
        <v>0</v>
      </c>
      <c r="S21" s="186"/>
      <c r="T21" s="186">
        <f>VALUE(78.6/100*(T6-T9)+T9)</f>
        <v>0</v>
      </c>
      <c r="U21" s="187"/>
      <c r="V21" s="186">
        <f>VALUE(78.6/100*(V6-V9)+V9)</f>
        <v>0</v>
      </c>
      <c r="W21" s="186"/>
      <c r="X21" s="186">
        <f>VALUE(78.6/100*(X6-X9)+X9)</f>
        <v>0</v>
      </c>
      <c r="Y21" s="186"/>
      <c r="Z21" s="186">
        <f>VALUE(78.6/100*(Z6-Z9)+Z9)</f>
        <v>0</v>
      </c>
      <c r="AA21" s="187"/>
      <c r="AB21" s="186">
        <f>VALUE(78.6/100*(AB6-AB9)+AB9)</f>
        <v>0</v>
      </c>
      <c r="AC21" s="186"/>
      <c r="AD21" s="186">
        <f>VALUE(78.6/100*(AD6-AD9)+AD9)</f>
        <v>0</v>
      </c>
      <c r="AE21" s="186"/>
      <c r="AF21" s="186">
        <f>VALUE(78.6/100*(AF6-AF9)+AF9)</f>
        <v>0</v>
      </c>
      <c r="AG21" s="187"/>
      <c r="AH21" s="186">
        <f>VALUE(78.6/100*(AH6-AH9)+AH9)</f>
        <v>0</v>
      </c>
      <c r="AI21" s="186"/>
      <c r="AJ21" s="186">
        <f>VALUE(78.6/100*(AJ6-AJ9)+AJ9)</f>
        <v>0</v>
      </c>
    </row>
    <row r="22" spans="1:36" ht="14.7" customHeight="1" x14ac:dyDescent="0.3">
      <c r="A22" s="116">
        <v>1</v>
      </c>
      <c r="B22" s="190">
        <f>VALUE(100/100*(B6-B9)+B9)</f>
        <v>10670.25</v>
      </c>
      <c r="C22" s="167"/>
      <c r="D22" s="190">
        <f>VALUE(100/100*(D6-D9)+D9)</f>
        <v>11694.85</v>
      </c>
      <c r="E22" s="191"/>
      <c r="F22" s="190">
        <f>VALUE(100/100*(F6-F9)+F9)</f>
        <v>11090.15</v>
      </c>
      <c r="G22" s="190"/>
      <c r="H22" s="190">
        <f>VALUE(100/100*(H6-H9)+H9)</f>
        <v>0</v>
      </c>
      <c r="I22" s="167"/>
      <c r="J22" s="190">
        <f>VALUE(100/100*(J6-J9)+J9)</f>
        <v>0</v>
      </c>
      <c r="K22" s="191"/>
      <c r="L22" s="190">
        <f>VALUE(100/100*(L6-L9)+L9)</f>
        <v>0</v>
      </c>
      <c r="M22" s="190"/>
      <c r="N22" s="190">
        <f>VALUE(100/100*(N6-N9)+N9)</f>
        <v>0</v>
      </c>
      <c r="O22" s="167"/>
      <c r="P22" s="190">
        <f>VALUE(100/100*(P6-P9)+P9)</f>
        <v>0</v>
      </c>
      <c r="Q22" s="191"/>
      <c r="R22" s="190">
        <f>VALUE(100/100*(R6-R9)+R9)</f>
        <v>0</v>
      </c>
      <c r="S22" s="190"/>
      <c r="T22" s="190">
        <f>VALUE(100/100*(T6-T9)+T9)</f>
        <v>0</v>
      </c>
      <c r="U22" s="167"/>
      <c r="V22" s="190">
        <f>VALUE(100/100*(V6-V9)+V9)</f>
        <v>0</v>
      </c>
      <c r="W22" s="191"/>
      <c r="X22" s="190">
        <f>VALUE(100/100*(X6-X9)+X9)</f>
        <v>0</v>
      </c>
      <c r="Y22" s="190"/>
      <c r="Z22" s="190">
        <f>VALUE(100/100*(Z6-Z9)+Z9)</f>
        <v>0</v>
      </c>
      <c r="AA22" s="167"/>
      <c r="AB22" s="190">
        <f>VALUE(100/100*(AB6-AB9)+AB9)</f>
        <v>0</v>
      </c>
      <c r="AC22" s="191"/>
      <c r="AD22" s="190">
        <f>VALUE(100/100*(AD6-AD9)+AD9)</f>
        <v>0</v>
      </c>
      <c r="AE22" s="190"/>
      <c r="AF22" s="190">
        <f>VALUE(100/100*(AF6-AF9)+AF9)</f>
        <v>0</v>
      </c>
      <c r="AG22" s="167"/>
      <c r="AH22" s="190">
        <f>VALUE(100/100*(AH6-AH9)+AH9)</f>
        <v>0</v>
      </c>
      <c r="AI22" s="191"/>
      <c r="AJ22" s="190">
        <f>VALUE(100/100*(AJ6-AJ9)+AJ9)</f>
        <v>0</v>
      </c>
    </row>
    <row r="23" spans="1:36" ht="14.7" customHeight="1" x14ac:dyDescent="0.3">
      <c r="A23" s="119">
        <v>1.236</v>
      </c>
      <c r="B23" s="198">
        <f>VALUE(123.6/100*(B6-B9)+B9)</f>
        <v>10428.4444</v>
      </c>
      <c r="C23" s="198"/>
      <c r="D23" s="198">
        <f t="shared" ref="D23:AJ23" si="0">VALUE(123.6/100*(D6-D9)+D9)</f>
        <v>11837.5592</v>
      </c>
      <c r="E23" s="198"/>
      <c r="F23" s="198">
        <f t="shared" si="0"/>
        <v>11035.5278</v>
      </c>
      <c r="G23" s="198"/>
      <c r="H23" s="198">
        <f t="shared" si="0"/>
        <v>0</v>
      </c>
      <c r="I23" s="198"/>
      <c r="J23" s="198">
        <f t="shared" si="0"/>
        <v>0</v>
      </c>
      <c r="K23" s="198"/>
      <c r="L23" s="198">
        <f t="shared" si="0"/>
        <v>0</v>
      </c>
      <c r="M23" s="198"/>
      <c r="N23" s="198">
        <f t="shared" si="0"/>
        <v>0</v>
      </c>
      <c r="O23" s="198"/>
      <c r="P23" s="198">
        <f t="shared" si="0"/>
        <v>0</v>
      </c>
      <c r="Q23" s="198"/>
      <c r="R23" s="198">
        <f t="shared" si="0"/>
        <v>0</v>
      </c>
      <c r="S23" s="198"/>
      <c r="T23" s="198">
        <f t="shared" si="0"/>
        <v>0</v>
      </c>
      <c r="U23" s="198"/>
      <c r="V23" s="198">
        <f t="shared" si="0"/>
        <v>0</v>
      </c>
      <c r="W23" s="198"/>
      <c r="X23" s="198">
        <f t="shared" si="0"/>
        <v>0</v>
      </c>
      <c r="Y23" s="198"/>
      <c r="Z23" s="198">
        <f t="shared" si="0"/>
        <v>0</v>
      </c>
      <c r="AA23" s="198"/>
      <c r="AB23" s="198">
        <f t="shared" si="0"/>
        <v>0</v>
      </c>
      <c r="AC23" s="198"/>
      <c r="AD23" s="198">
        <f t="shared" si="0"/>
        <v>0</v>
      </c>
      <c r="AE23" s="198"/>
      <c r="AF23" s="198">
        <f t="shared" si="0"/>
        <v>0</v>
      </c>
      <c r="AG23" s="198"/>
      <c r="AH23" s="198">
        <f t="shared" si="0"/>
        <v>0</v>
      </c>
      <c r="AI23" s="198"/>
      <c r="AJ23" s="198">
        <f t="shared" si="0"/>
        <v>0</v>
      </c>
    </row>
    <row r="24" spans="1:36" ht="14.7" customHeight="1" x14ac:dyDescent="0.3">
      <c r="A24" s="167"/>
      <c r="B24" s="190"/>
      <c r="C24" s="167"/>
      <c r="D24" s="190"/>
      <c r="E24" s="191"/>
      <c r="F24" s="190"/>
      <c r="G24" s="190"/>
      <c r="H24" s="190"/>
      <c r="I24" s="167"/>
      <c r="J24" s="190"/>
      <c r="K24" s="191"/>
      <c r="L24" s="190"/>
      <c r="M24" s="190"/>
      <c r="N24" s="190"/>
      <c r="O24" s="167"/>
      <c r="P24" s="190"/>
      <c r="Q24" s="191"/>
      <c r="R24" s="190"/>
      <c r="S24" s="190"/>
      <c r="T24" s="190"/>
      <c r="U24" s="167"/>
      <c r="V24" s="190"/>
      <c r="W24" s="191"/>
      <c r="X24" s="190"/>
      <c r="Y24" s="190"/>
      <c r="Z24" s="190"/>
      <c r="AA24" s="167"/>
      <c r="AB24" s="190"/>
      <c r="AC24" s="191"/>
      <c r="AD24" s="190"/>
      <c r="AE24" s="190"/>
      <c r="AF24" s="190"/>
      <c r="AG24" s="167"/>
      <c r="AH24" s="190"/>
      <c r="AI24" s="191"/>
      <c r="AJ24" s="190"/>
    </row>
    <row r="25" spans="1:36" ht="14.7" customHeight="1" x14ac:dyDescent="0.3">
      <c r="A25" s="192" t="s">
        <v>60</v>
      </c>
      <c r="B25" s="190"/>
      <c r="C25" s="167"/>
      <c r="D25" s="190"/>
      <c r="E25" s="191"/>
      <c r="F25" s="190"/>
      <c r="G25" s="190"/>
      <c r="H25" s="190"/>
      <c r="I25" s="167"/>
      <c r="J25" s="190"/>
      <c r="K25" s="191"/>
      <c r="L25" s="190"/>
      <c r="M25" s="190"/>
      <c r="N25" s="190"/>
      <c r="O25" s="167"/>
      <c r="P25" s="190"/>
      <c r="Q25" s="191"/>
      <c r="R25" s="190"/>
      <c r="S25" s="190"/>
      <c r="T25" s="190"/>
      <c r="U25" s="167"/>
      <c r="V25" s="190"/>
      <c r="W25" s="191"/>
      <c r="X25" s="190"/>
      <c r="Y25" s="190"/>
      <c r="Z25" s="190"/>
      <c r="AA25" s="167"/>
      <c r="AB25" s="190"/>
      <c r="AC25" s="191"/>
      <c r="AD25" s="190"/>
      <c r="AE25" s="190"/>
      <c r="AF25" s="190"/>
      <c r="AG25" s="167"/>
      <c r="AH25" s="190"/>
      <c r="AI25" s="191"/>
      <c r="AJ25" s="190"/>
    </row>
    <row r="26" spans="1:36" ht="14.7" customHeight="1" x14ac:dyDescent="0.3">
      <c r="A26" s="117">
        <v>0.38200000000000001</v>
      </c>
      <c r="B26" s="193">
        <f>VALUE(B12-38.2/100*(B6-B9))</f>
        <v>391.39720000000017</v>
      </c>
      <c r="C26" s="194"/>
      <c r="D26" s="193">
        <f>VALUE(D12-38.2/100*(D6-D9))</f>
        <v>-230.99540000000027</v>
      </c>
      <c r="E26" s="193"/>
      <c r="F26" s="193">
        <f>VALUE(F12-38.2/100*(F6-F9))</f>
        <v>11277.813899999999</v>
      </c>
      <c r="G26" s="193"/>
      <c r="H26" s="193">
        <f>VALUE(H12-38.2/100*(H6-H9))</f>
        <v>0</v>
      </c>
      <c r="I26" s="194"/>
      <c r="J26" s="193">
        <f>VALUE(J12-38.2/100*(J6-J9))</f>
        <v>0</v>
      </c>
      <c r="K26" s="193"/>
      <c r="L26" s="195">
        <f>VALUE(L12-38.2/100*(L6-L9))</f>
        <v>0</v>
      </c>
      <c r="M26" s="193"/>
      <c r="N26" s="193">
        <f>VALUE(N12-38.2/100*(N6-N9))</f>
        <v>0</v>
      </c>
      <c r="O26" s="194"/>
      <c r="P26" s="193">
        <f>VALUE(P12-38.2/100*(P6-P9))</f>
        <v>0</v>
      </c>
      <c r="Q26" s="193"/>
      <c r="R26" s="193">
        <f>VALUE(R12-38.2/100*(R6-R9))</f>
        <v>0</v>
      </c>
      <c r="S26" s="193"/>
      <c r="T26" s="193">
        <f>VALUE(T12-38.2/100*(T6-T9))</f>
        <v>0</v>
      </c>
      <c r="U26" s="194"/>
      <c r="V26" s="193">
        <f>VALUE(V12-38.2/100*(V6-V9))</f>
        <v>0</v>
      </c>
      <c r="W26" s="193"/>
      <c r="X26" s="193">
        <f>VALUE(X12-38.2/100*(X6-X9))</f>
        <v>0</v>
      </c>
      <c r="Y26" s="193"/>
      <c r="Z26" s="193">
        <f>VALUE(Z12-38.2/100*(Z6-Z9))</f>
        <v>0</v>
      </c>
      <c r="AA26" s="194"/>
      <c r="AB26" s="193">
        <f>VALUE(AB12-38.2/100*(AB6-AB9))</f>
        <v>0</v>
      </c>
      <c r="AC26" s="193"/>
      <c r="AD26" s="193">
        <f>VALUE(AD12-38.2/100*(AD6-AD9))</f>
        <v>0</v>
      </c>
      <c r="AE26" s="193"/>
      <c r="AF26" s="193">
        <f>VALUE(AF12-38.2/100*(AF6-AF9))</f>
        <v>0</v>
      </c>
      <c r="AG26" s="194"/>
      <c r="AH26" s="193">
        <f>VALUE(AH12-38.2/100*(AH6-AH9))</f>
        <v>0</v>
      </c>
      <c r="AI26" s="193"/>
      <c r="AJ26" s="193">
        <f>VALUE(AJ12-38.2/100*(AJ6-AJ9))</f>
        <v>0</v>
      </c>
    </row>
    <row r="27" spans="1:36" ht="14.7" customHeight="1" x14ac:dyDescent="0.3">
      <c r="A27" s="117">
        <v>0.5</v>
      </c>
      <c r="B27" s="193">
        <f>VALUE(B12-50/100*(B6-B9))</f>
        <v>512.30000000000018</v>
      </c>
      <c r="C27" s="194"/>
      <c r="D27" s="193">
        <f>VALUE(D12-50/100*(D6-D9))</f>
        <v>-302.35000000000036</v>
      </c>
      <c r="E27" s="193"/>
      <c r="F27" s="193">
        <f>VALUE(F12-50/100*(F6-F9))</f>
        <v>11305.125</v>
      </c>
      <c r="G27" s="193"/>
      <c r="H27" s="193">
        <f>VALUE(H12-50/100*(H6-H9))</f>
        <v>0</v>
      </c>
      <c r="I27" s="194"/>
      <c r="J27" s="193">
        <f>VALUE(J12-50/100*(J6-J9))</f>
        <v>0</v>
      </c>
      <c r="K27" s="193"/>
      <c r="L27" s="193">
        <f>VALUE(L12-50/100*(L6-L9))</f>
        <v>0</v>
      </c>
      <c r="M27" s="193"/>
      <c r="N27" s="193">
        <f>VALUE(N12-50/100*(N6-N9))</f>
        <v>0</v>
      </c>
      <c r="O27" s="194"/>
      <c r="P27" s="193">
        <f>VALUE(P12-50/100*(P6-P9))</f>
        <v>0</v>
      </c>
      <c r="Q27" s="193"/>
      <c r="R27" s="193">
        <f>VALUE(R12-50/100*(R6-R9))</f>
        <v>0</v>
      </c>
      <c r="S27" s="193"/>
      <c r="T27" s="193">
        <f>VALUE(T12-50/100*(T6-T9))</f>
        <v>0</v>
      </c>
      <c r="U27" s="194"/>
      <c r="V27" s="193">
        <f>VALUE(V12-50/100*(V6-V9))</f>
        <v>0</v>
      </c>
      <c r="W27" s="193"/>
      <c r="X27" s="193">
        <f>VALUE(X12-50/100*(X6-X9))</f>
        <v>0</v>
      </c>
      <c r="Y27" s="193"/>
      <c r="Z27" s="193">
        <f>VALUE(Z12-50/100*(Z6-Z9))</f>
        <v>0</v>
      </c>
      <c r="AA27" s="194"/>
      <c r="AB27" s="193">
        <f>VALUE(AB12-50/100*(AB6-AB9))</f>
        <v>0</v>
      </c>
      <c r="AC27" s="193"/>
      <c r="AD27" s="193">
        <f>VALUE(AD12-50/100*(AD6-AD9))</f>
        <v>0</v>
      </c>
      <c r="AE27" s="193"/>
      <c r="AF27" s="193">
        <f>VALUE(AF12-50/100*(AF6-AF9))</f>
        <v>0</v>
      </c>
      <c r="AG27" s="194"/>
      <c r="AH27" s="193">
        <f>VALUE(AH12-50/100*(AH6-AH9))</f>
        <v>0</v>
      </c>
      <c r="AI27" s="193"/>
      <c r="AJ27" s="193">
        <f>VALUE(AJ12-50/100*(AJ6-AJ9))</f>
        <v>0</v>
      </c>
    </row>
    <row r="28" spans="1:36" ht="14.7" customHeight="1" x14ac:dyDescent="0.3">
      <c r="A28" s="118">
        <v>0.61799999999999999</v>
      </c>
      <c r="B28" s="196">
        <f>VALUE(B12-61.8/100*(B6-B9))</f>
        <v>633.20280000000025</v>
      </c>
      <c r="C28" s="197"/>
      <c r="D28" s="196">
        <f>VALUE(D12-61.8/100*(D6-D9))</f>
        <v>-373.70460000000043</v>
      </c>
      <c r="E28" s="196"/>
      <c r="F28" s="196">
        <f>VALUE(F12-61.8/100*(F6-F9))</f>
        <v>11332.436100000001</v>
      </c>
      <c r="G28" s="196"/>
      <c r="H28" s="196">
        <f>VALUE(H12-61.8/100*(H6-H9))</f>
        <v>0</v>
      </c>
      <c r="I28" s="197"/>
      <c r="J28" s="196">
        <f>VALUE(J12-61.8/100*(J6-J9))</f>
        <v>0</v>
      </c>
      <c r="K28" s="196"/>
      <c r="L28" s="196">
        <f>VALUE(L12-61.8/100*(L6-L9))</f>
        <v>0</v>
      </c>
      <c r="M28" s="196"/>
      <c r="N28" s="196">
        <f>VALUE(N12-61.8/100*(N6-N9))</f>
        <v>0</v>
      </c>
      <c r="O28" s="197"/>
      <c r="P28" s="196">
        <f>VALUE(P12-61.8/100*(P6-P9))</f>
        <v>0</v>
      </c>
      <c r="Q28" s="196"/>
      <c r="R28" s="196">
        <f>VALUE(R12-61.8/100*(R6-R9))</f>
        <v>0</v>
      </c>
      <c r="S28" s="196"/>
      <c r="T28" s="196">
        <f>VALUE(T12-61.8/100*(T6-T9))</f>
        <v>0</v>
      </c>
      <c r="U28" s="197"/>
      <c r="V28" s="196">
        <f>VALUE(V12-61.8/100*(V6-V9))</f>
        <v>0</v>
      </c>
      <c r="W28" s="196"/>
      <c r="X28" s="196">
        <f>VALUE(X12-61.8/100*(X6-X9))</f>
        <v>0</v>
      </c>
      <c r="Y28" s="196"/>
      <c r="Z28" s="196">
        <f>VALUE(Z12-61.8/100*(Z6-Z9))</f>
        <v>0</v>
      </c>
      <c r="AA28" s="197"/>
      <c r="AB28" s="196">
        <f>VALUE(AB12-61.8/100*(AB6-AB9))</f>
        <v>0</v>
      </c>
      <c r="AC28" s="196"/>
      <c r="AD28" s="196">
        <f>VALUE(AD12-61.8/100*(AD6-AD9))</f>
        <v>0</v>
      </c>
      <c r="AE28" s="196"/>
      <c r="AF28" s="196">
        <f>VALUE(AF12-61.8/100*(AF6-AF9))</f>
        <v>0</v>
      </c>
      <c r="AG28" s="197"/>
      <c r="AH28" s="196">
        <f>VALUE(AH12-61.8/100*(AH6-AH9))</f>
        <v>0</v>
      </c>
      <c r="AI28" s="196"/>
      <c r="AJ28" s="196">
        <f>VALUE(AJ12-61.8/100*(AJ6-AJ9))</f>
        <v>0</v>
      </c>
    </row>
    <row r="29" spans="1:36" ht="14.7" customHeight="1" x14ac:dyDescent="0.3">
      <c r="A29" s="116">
        <v>0.70699999999999996</v>
      </c>
      <c r="B29" s="190">
        <f>VALUE(B12-70.07/100*(B6-B9))</f>
        <v>717.93722000000014</v>
      </c>
      <c r="C29" s="167"/>
      <c r="D29" s="190">
        <f>VALUE(D12-70.07/100*(D6-D9))</f>
        <v>-423.71329000000043</v>
      </c>
      <c r="E29" s="191"/>
      <c r="F29" s="190">
        <f>VALUE(F12-70.07/100*(F6-F9))</f>
        <v>11351.577015000001</v>
      </c>
      <c r="G29" s="190"/>
      <c r="H29" s="190">
        <f>VALUE(H12-70.07/100*(H6-H9))</f>
        <v>0</v>
      </c>
      <c r="I29" s="167"/>
      <c r="J29" s="190">
        <f>VALUE(J12-70.07/100*(J6-J9))</f>
        <v>0</v>
      </c>
      <c r="K29" s="191"/>
      <c r="L29" s="190">
        <f>VALUE(L12-70.07/100*(L6-L9))</f>
        <v>0</v>
      </c>
      <c r="M29" s="190"/>
      <c r="N29" s="190">
        <f>VALUE(N12-70.07/100*(N6-N9))</f>
        <v>0</v>
      </c>
      <c r="O29" s="167"/>
      <c r="P29" s="190">
        <f>VALUE(P12-70.07/100*(P6-P9))</f>
        <v>0</v>
      </c>
      <c r="Q29" s="191"/>
      <c r="R29" s="190">
        <f>VALUE(R12-70.07/100*(R6-R9))</f>
        <v>0</v>
      </c>
      <c r="S29" s="190"/>
      <c r="T29" s="190">
        <f>VALUE(T12-70.07/100*(T6-T9))</f>
        <v>0</v>
      </c>
      <c r="U29" s="167"/>
      <c r="V29" s="190">
        <f>VALUE(V12-70.07/100*(V6-V9))</f>
        <v>0</v>
      </c>
      <c r="W29" s="191"/>
      <c r="X29" s="190">
        <f>VALUE(X12-70.07/100*(X6-X9))</f>
        <v>0</v>
      </c>
      <c r="Y29" s="190"/>
      <c r="Z29" s="190">
        <f>VALUE(Z12-70.07/100*(Z6-Z9))</f>
        <v>0</v>
      </c>
      <c r="AA29" s="167"/>
      <c r="AB29" s="190">
        <f>VALUE(AB12-70.07/100*(AB6-AB9))</f>
        <v>0</v>
      </c>
      <c r="AC29" s="191"/>
      <c r="AD29" s="190">
        <f>VALUE(AD12-70.07/100*(AD6-AD9))</f>
        <v>0</v>
      </c>
      <c r="AE29" s="190"/>
      <c r="AF29" s="190">
        <f>VALUE(AF12-70.07/100*(AF6-AF9))</f>
        <v>0</v>
      </c>
      <c r="AG29" s="167"/>
      <c r="AH29" s="190">
        <f>VALUE(AH12-70.07/100*(AH6-AH9))</f>
        <v>0</v>
      </c>
      <c r="AI29" s="191"/>
      <c r="AJ29" s="190">
        <f>VALUE(AJ12-70.07/100*(AJ6-AJ9))</f>
        <v>0</v>
      </c>
    </row>
    <row r="30" spans="1:36" ht="14.7" customHeight="1" x14ac:dyDescent="0.3">
      <c r="A30" s="117">
        <v>1</v>
      </c>
      <c r="B30" s="193">
        <f>VALUE(B12-100/100*(B6-B9))</f>
        <v>1024.6000000000004</v>
      </c>
      <c r="C30" s="194"/>
      <c r="D30" s="193">
        <f>VALUE(D12-100/100*(D6-D9))</f>
        <v>-604.70000000000073</v>
      </c>
      <c r="E30" s="193"/>
      <c r="F30" s="193">
        <f>VALUE(F12-100/100*(F6-F9))</f>
        <v>11420.85</v>
      </c>
      <c r="G30" s="193"/>
      <c r="H30" s="193">
        <f>VALUE(H12-100/100*(H6-H9))</f>
        <v>0</v>
      </c>
      <c r="I30" s="194"/>
      <c r="J30" s="193">
        <f>VALUE(J12-100/100*(J6-J9))</f>
        <v>0</v>
      </c>
      <c r="K30" s="193"/>
      <c r="L30" s="193">
        <f>VALUE(L12-100/100*(L6-L9))</f>
        <v>0</v>
      </c>
      <c r="M30" s="193"/>
      <c r="N30" s="193">
        <f>VALUE(N12-100/100*(N6-N9))</f>
        <v>0</v>
      </c>
      <c r="O30" s="194"/>
      <c r="P30" s="193">
        <f>VALUE(P12-100/100*(P6-P9))</f>
        <v>0</v>
      </c>
      <c r="Q30" s="193"/>
      <c r="R30" s="193">
        <f>VALUE(R12-100/100*(R6-R9))</f>
        <v>0</v>
      </c>
      <c r="S30" s="193"/>
      <c r="T30" s="193">
        <f>VALUE(T12-100/100*(T6-T9))</f>
        <v>0</v>
      </c>
      <c r="U30" s="194"/>
      <c r="V30" s="193">
        <f>VALUE(V12-100/100*(V6-V9))</f>
        <v>0</v>
      </c>
      <c r="W30" s="193"/>
      <c r="X30" s="193">
        <f>VALUE(X12-100/100*(X6-X9))</f>
        <v>0</v>
      </c>
      <c r="Y30" s="193"/>
      <c r="Z30" s="193">
        <f>VALUE(Z12-100/100*(Z6-Z9))</f>
        <v>0</v>
      </c>
      <c r="AA30" s="194"/>
      <c r="AB30" s="193">
        <f>VALUE(AB12-100/100*(AB6-AB9))</f>
        <v>0</v>
      </c>
      <c r="AC30" s="193"/>
      <c r="AD30" s="193">
        <f>VALUE(AD12-100/100*(AD6-AD9))</f>
        <v>0</v>
      </c>
      <c r="AE30" s="193"/>
      <c r="AF30" s="193">
        <f>VALUE(AF12-100/100*(AF6-AF9))</f>
        <v>0</v>
      </c>
      <c r="AG30" s="194"/>
      <c r="AH30" s="193">
        <f>VALUE(AH12-100/100*(AH6-AH9))</f>
        <v>0</v>
      </c>
      <c r="AI30" s="193"/>
      <c r="AJ30" s="193">
        <f>VALUE(AJ12-100/100*(AJ6-AJ9))</f>
        <v>0</v>
      </c>
    </row>
    <row r="31" spans="1:36" ht="14.7" customHeight="1" x14ac:dyDescent="0.3">
      <c r="A31" s="119">
        <v>1.236</v>
      </c>
      <c r="B31" s="198">
        <f>VALUE(B12-123.6/100*(B6-B9))</f>
        <v>1266.4056000000005</v>
      </c>
      <c r="C31" s="199"/>
      <c r="D31" s="198">
        <f>VALUE(D12-123.6/100*(D6-D9))</f>
        <v>-747.40920000000085</v>
      </c>
      <c r="E31" s="198"/>
      <c r="F31" s="198">
        <f>VALUE(F12-123.6/100*(F6-F9))</f>
        <v>11475.4722</v>
      </c>
      <c r="G31" s="198"/>
      <c r="H31" s="198">
        <f>VALUE(H12-123.6/100*(H6-H9))</f>
        <v>0</v>
      </c>
      <c r="I31" s="199"/>
      <c r="J31" s="198">
        <f>VALUE(J12-123.6/100*(J6-J9))</f>
        <v>0</v>
      </c>
      <c r="K31" s="198"/>
      <c r="L31" s="198">
        <f>VALUE(L12-123.6/100*(L6-L9))</f>
        <v>0</v>
      </c>
      <c r="M31" s="198"/>
      <c r="N31" s="198">
        <f>VALUE(N12-123.6/100*(N6-N9))</f>
        <v>0</v>
      </c>
      <c r="O31" s="199"/>
      <c r="P31" s="198">
        <f>VALUE(P12-123.6/100*(P6-P9))</f>
        <v>0</v>
      </c>
      <c r="Q31" s="198"/>
      <c r="R31" s="198">
        <f>VALUE(R12-123.6/100*(R6-R9))</f>
        <v>0</v>
      </c>
      <c r="S31" s="198"/>
      <c r="T31" s="198">
        <f>VALUE(T12-123.6/100*(T6-T9))</f>
        <v>0</v>
      </c>
      <c r="U31" s="199"/>
      <c r="V31" s="198">
        <f>VALUE(V12-123.6/100*(V6-V9))</f>
        <v>0</v>
      </c>
      <c r="W31" s="198"/>
      <c r="X31" s="198">
        <f>VALUE(X12-123.6/100*(X6-X9))</f>
        <v>0</v>
      </c>
      <c r="Y31" s="198"/>
      <c r="Z31" s="198">
        <f>VALUE(Z12-123.6/100*(Z6-Z9))</f>
        <v>0</v>
      </c>
      <c r="AA31" s="199"/>
      <c r="AB31" s="198">
        <f>VALUE(AB12-123.6/100*(AB6-AB9))</f>
        <v>0</v>
      </c>
      <c r="AC31" s="198"/>
      <c r="AD31" s="198">
        <f>VALUE(AD12-123.6/100*(AD6-AD9))</f>
        <v>0</v>
      </c>
      <c r="AE31" s="198"/>
      <c r="AF31" s="198">
        <f>VALUE(AF12-123.6/100*(AF6-AF9))</f>
        <v>0</v>
      </c>
      <c r="AG31" s="199"/>
      <c r="AH31" s="198">
        <f>VALUE(AH12-123.6/100*(AH6-AH9))</f>
        <v>0</v>
      </c>
      <c r="AI31" s="198"/>
      <c r="AJ31" s="198">
        <f>VALUE(AJ12-123.6/100*(AJ6-AJ9))</f>
        <v>0</v>
      </c>
    </row>
    <row r="32" spans="1:36" ht="14.7" customHeight="1" x14ac:dyDescent="0.3">
      <c r="A32" s="116">
        <v>1.3819999999999999</v>
      </c>
      <c r="B32" s="190">
        <f>VALUE(B12-138.2/100*(B6-B9))</f>
        <v>1415.9972000000005</v>
      </c>
      <c r="C32" s="167"/>
      <c r="D32" s="190">
        <f>VALUE(D12-138.2/100*(D6-D9))</f>
        <v>-835.69540000000097</v>
      </c>
      <c r="E32" s="191"/>
      <c r="F32" s="190">
        <f>VALUE(F12-138.2/100*(F6-F9))</f>
        <v>11509.2639</v>
      </c>
      <c r="G32" s="190"/>
      <c r="H32" s="190">
        <f>VALUE(H12-138.2/100*(H6-H9))</f>
        <v>0</v>
      </c>
      <c r="I32" s="167"/>
      <c r="J32" s="190">
        <f>VALUE(J12-138.2/100*(J6-J9))</f>
        <v>0</v>
      </c>
      <c r="K32" s="191"/>
      <c r="L32" s="190">
        <f>VALUE(L12-138.2/100*(L6-L9))</f>
        <v>0</v>
      </c>
      <c r="M32" s="190"/>
      <c r="N32" s="190">
        <f>VALUE(N12-138.2/100*(N6-N9))</f>
        <v>0</v>
      </c>
      <c r="O32" s="167"/>
      <c r="P32" s="190">
        <f>VALUE(P12-138.2/100*(P6-P9))</f>
        <v>0</v>
      </c>
      <c r="Q32" s="191"/>
      <c r="R32" s="190">
        <f>VALUE(R12-138.2/100*(R6-R9))</f>
        <v>0</v>
      </c>
      <c r="S32" s="190"/>
      <c r="T32" s="190">
        <f>VALUE(T12-138.2/100*(T6-T9))</f>
        <v>0</v>
      </c>
      <c r="U32" s="167"/>
      <c r="V32" s="190">
        <f>VALUE(V12-138.2/100*(V6-V9))</f>
        <v>0</v>
      </c>
      <c r="W32" s="191"/>
      <c r="X32" s="190">
        <f>VALUE(X12-138.2/100*(X6-X9))</f>
        <v>0</v>
      </c>
      <c r="Y32" s="190"/>
      <c r="Z32" s="190">
        <f>VALUE(Z12-138.2/100*(Z6-Z9))</f>
        <v>0</v>
      </c>
      <c r="AA32" s="167"/>
      <c r="AB32" s="190">
        <f>VALUE(AB12-138.2/100*(AB6-AB9))</f>
        <v>0</v>
      </c>
      <c r="AC32" s="191"/>
      <c r="AD32" s="190">
        <f>VALUE(AD12-138.2/100*(AD6-AD9))</f>
        <v>0</v>
      </c>
      <c r="AE32" s="190"/>
      <c r="AF32" s="190">
        <f>VALUE(AF12-138.2/100*(AF6-AF9))</f>
        <v>0</v>
      </c>
      <c r="AG32" s="167"/>
      <c r="AH32" s="190">
        <f>VALUE(AH12-138.2/100*(AH6-AH9))</f>
        <v>0</v>
      </c>
      <c r="AI32" s="191"/>
      <c r="AJ32" s="190">
        <f>VALUE(AJ12-138.2/100*(AJ6-AJ9))</f>
        <v>0</v>
      </c>
    </row>
    <row r="33" spans="1:272" ht="14.7" customHeight="1" x14ac:dyDescent="0.3">
      <c r="A33" s="116">
        <v>1.5</v>
      </c>
      <c r="B33" s="190">
        <f>VALUE(B12-150/100*(B6-B9))</f>
        <v>1536.9000000000005</v>
      </c>
      <c r="C33" s="167"/>
      <c r="D33" s="190">
        <f>VALUE(D12-150/100*(D6-D9))</f>
        <v>-907.05000000000109</v>
      </c>
      <c r="E33" s="191"/>
      <c r="F33" s="190">
        <f>VALUE(F12-150/100*(F6-F9))</f>
        <v>11536.575000000001</v>
      </c>
      <c r="G33" s="190"/>
      <c r="H33" s="190">
        <f>VALUE(H12-150/100*(H6-H9))</f>
        <v>0</v>
      </c>
      <c r="I33" s="167"/>
      <c r="J33" s="190">
        <f>VALUE(J12-150/100*(J6-J9))</f>
        <v>0</v>
      </c>
      <c r="K33" s="191"/>
      <c r="L33" s="190">
        <f>VALUE(L12-150/100*(L6-L9))</f>
        <v>0</v>
      </c>
      <c r="M33" s="190"/>
      <c r="N33" s="190">
        <f>VALUE(N12-150/100*(N6-N9))</f>
        <v>0</v>
      </c>
      <c r="O33" s="167"/>
      <c r="P33" s="190">
        <f>VALUE(P12-150/100*(P6-P9))</f>
        <v>0</v>
      </c>
      <c r="Q33" s="191"/>
      <c r="R33" s="190">
        <f>VALUE(R12-150/100*(R6-R9))</f>
        <v>0</v>
      </c>
      <c r="S33" s="190"/>
      <c r="T33" s="190">
        <f>VALUE(T12-150/100*(T6-T9))</f>
        <v>0</v>
      </c>
      <c r="U33" s="167"/>
      <c r="V33" s="190">
        <f>VALUE(V12-150/100*(V6-V9))</f>
        <v>0</v>
      </c>
      <c r="W33" s="191"/>
      <c r="X33" s="190">
        <f>VALUE(X12-150/100*(X6-X9))</f>
        <v>0</v>
      </c>
      <c r="Y33" s="190"/>
      <c r="Z33" s="190">
        <f>VALUE(Z12-150/100*(Z6-Z9))</f>
        <v>0</v>
      </c>
      <c r="AA33" s="167"/>
      <c r="AB33" s="190">
        <f>VALUE(AB12-150/100*(AB6-AB9))</f>
        <v>0</v>
      </c>
      <c r="AC33" s="191"/>
      <c r="AD33" s="190">
        <f>VALUE(AD12-150/100*(AD6-AD9))</f>
        <v>0</v>
      </c>
      <c r="AE33" s="190"/>
      <c r="AF33" s="190">
        <f>VALUE(AF12-150/100*(AF6-AF9))</f>
        <v>0</v>
      </c>
      <c r="AG33" s="167"/>
      <c r="AH33" s="190">
        <f>VALUE(AH12-150/100*(AH6-AH9))</f>
        <v>0</v>
      </c>
      <c r="AI33" s="191"/>
      <c r="AJ33" s="190">
        <f>VALUE(AJ12-150/100*(AJ6-AJ9))</f>
        <v>0</v>
      </c>
    </row>
    <row r="34" spans="1:272" s="228" customFormat="1" ht="14.7" customHeight="1" x14ac:dyDescent="0.3">
      <c r="A34" s="224">
        <v>1.6180000000000001</v>
      </c>
      <c r="B34" s="225">
        <f>VALUE(B12-161.8/100*(B6-B9))</f>
        <v>1657.8028000000006</v>
      </c>
      <c r="C34" s="226"/>
      <c r="D34" s="225">
        <f>VALUE(D12-161.8/100*(D6-D9))</f>
        <v>-978.40460000000121</v>
      </c>
      <c r="E34" s="225"/>
      <c r="F34" s="225">
        <f>VALUE(F12-161.8/100*(F6-F9))</f>
        <v>11563.886100000002</v>
      </c>
      <c r="G34" s="225"/>
      <c r="H34" s="225">
        <f>VALUE(H12-161.8/100*(H6-H9))</f>
        <v>0</v>
      </c>
      <c r="I34" s="226"/>
      <c r="J34" s="225">
        <f>VALUE(J12-161.8/100*(J6-J9))</f>
        <v>0</v>
      </c>
      <c r="K34" s="225"/>
      <c r="L34" s="225">
        <f>VALUE(L12-161.8/100*(L6-L9))</f>
        <v>0</v>
      </c>
      <c r="M34" s="225"/>
      <c r="N34" s="225">
        <f>VALUE(N12-161.8/100*(N6-N9))</f>
        <v>0</v>
      </c>
      <c r="O34" s="226"/>
      <c r="P34" s="225">
        <f>VALUE(P12-161.8/100*(P6-P9))</f>
        <v>0</v>
      </c>
      <c r="Q34" s="225"/>
      <c r="R34" s="225">
        <f>VALUE(R12-161.8/100*(R6-R9))</f>
        <v>0</v>
      </c>
      <c r="S34" s="225"/>
      <c r="T34" s="225">
        <f>VALUE(T12-161.8/100*(T6-T9))</f>
        <v>0</v>
      </c>
      <c r="U34" s="226"/>
      <c r="V34" s="225">
        <f>VALUE(V12-161.8/100*(V6-V9))</f>
        <v>0</v>
      </c>
      <c r="W34" s="225"/>
      <c r="X34" s="225">
        <f>VALUE(X12-161.8/100*(X6-X9))</f>
        <v>0</v>
      </c>
      <c r="Y34" s="225"/>
      <c r="Z34" s="225">
        <f>VALUE(Z12-161.8/100*(Z6-Z9))</f>
        <v>0</v>
      </c>
      <c r="AA34" s="226"/>
      <c r="AB34" s="225">
        <f>VALUE(AB12-161.8/100*(AB6-AB9))</f>
        <v>0</v>
      </c>
      <c r="AC34" s="225"/>
      <c r="AD34" s="225">
        <f>VALUE(AD12-161.8/100*(AD6-AD9))</f>
        <v>0</v>
      </c>
      <c r="AE34" s="225"/>
      <c r="AF34" s="225">
        <f>VALUE(AF12-161.8/100*(AF6-AF9))</f>
        <v>0</v>
      </c>
      <c r="AG34" s="226"/>
      <c r="AH34" s="225">
        <f>VALUE(AH12-161.8/100*(AH6-AH9))</f>
        <v>0</v>
      </c>
      <c r="AI34" s="225"/>
      <c r="AJ34" s="225">
        <f>VALUE(AJ12-161.8/100*(AJ6-AJ9))</f>
        <v>0</v>
      </c>
      <c r="AK34" s="227"/>
      <c r="AL34" s="227"/>
      <c r="AM34" s="227"/>
      <c r="AN34" s="227"/>
      <c r="AO34" s="227"/>
      <c r="AP34" s="227"/>
      <c r="AQ34" s="227"/>
      <c r="AR34" s="227"/>
      <c r="AS34" s="227"/>
      <c r="AT34" s="227"/>
      <c r="AU34" s="227"/>
      <c r="AV34" s="227"/>
      <c r="AW34" s="227"/>
      <c r="AX34" s="227"/>
      <c r="AY34" s="227"/>
      <c r="AZ34" s="227"/>
      <c r="BA34" s="227"/>
      <c r="BB34" s="227"/>
      <c r="BC34" s="227"/>
      <c r="BD34" s="227"/>
      <c r="BE34" s="227"/>
      <c r="BF34" s="227"/>
      <c r="BG34" s="227"/>
      <c r="BH34" s="227"/>
      <c r="BI34" s="227"/>
      <c r="BJ34" s="227"/>
      <c r="BK34" s="227"/>
      <c r="BL34" s="227"/>
      <c r="BM34" s="227"/>
      <c r="BN34" s="227"/>
      <c r="BO34" s="227"/>
      <c r="BP34" s="227"/>
      <c r="BQ34" s="227"/>
      <c r="BR34" s="227"/>
      <c r="BS34" s="227"/>
      <c r="BT34" s="227"/>
      <c r="BU34" s="227"/>
      <c r="BV34" s="227"/>
      <c r="BW34" s="227"/>
      <c r="BX34" s="227"/>
      <c r="BY34" s="227"/>
      <c r="BZ34" s="227"/>
      <c r="CA34" s="227"/>
      <c r="CB34" s="227"/>
      <c r="CC34" s="227"/>
      <c r="CD34" s="227"/>
      <c r="CE34" s="227"/>
      <c r="CF34" s="227"/>
      <c r="CG34" s="227"/>
      <c r="CH34" s="227"/>
      <c r="CI34" s="227"/>
      <c r="CJ34" s="227"/>
      <c r="CK34" s="227"/>
      <c r="CL34" s="227"/>
      <c r="CM34" s="227"/>
      <c r="CN34" s="227"/>
      <c r="CO34" s="227"/>
      <c r="CP34" s="227"/>
      <c r="CQ34" s="227"/>
      <c r="CR34" s="227"/>
      <c r="CS34" s="227"/>
      <c r="CT34" s="227"/>
      <c r="CU34" s="227"/>
      <c r="CV34" s="227"/>
      <c r="CW34" s="227"/>
      <c r="CX34" s="227"/>
      <c r="CY34" s="227"/>
      <c r="CZ34" s="227"/>
      <c r="DA34" s="227"/>
      <c r="DB34" s="227"/>
      <c r="DC34" s="227"/>
      <c r="DD34" s="227"/>
      <c r="DE34" s="227"/>
      <c r="DF34" s="227"/>
      <c r="DG34" s="227"/>
      <c r="DH34" s="227"/>
      <c r="DI34" s="227"/>
      <c r="DJ34" s="227"/>
      <c r="DK34" s="227"/>
      <c r="DL34" s="227"/>
      <c r="DM34" s="227"/>
      <c r="DN34" s="227"/>
      <c r="DO34" s="227"/>
      <c r="DP34" s="227"/>
      <c r="DQ34" s="227"/>
      <c r="DR34" s="227"/>
      <c r="DS34" s="227"/>
      <c r="DT34" s="227"/>
      <c r="DU34" s="227"/>
      <c r="DV34" s="227"/>
      <c r="DW34" s="227"/>
      <c r="DX34" s="227"/>
      <c r="DY34" s="227"/>
      <c r="DZ34" s="227"/>
      <c r="EA34" s="227"/>
      <c r="EB34" s="227"/>
      <c r="EC34" s="227"/>
      <c r="ED34" s="227"/>
      <c r="EE34" s="227"/>
      <c r="EF34" s="227"/>
      <c r="EG34" s="227"/>
      <c r="EH34" s="227"/>
      <c r="EI34" s="227"/>
      <c r="EJ34" s="227"/>
      <c r="EK34" s="227"/>
      <c r="EL34" s="227"/>
      <c r="EM34" s="227"/>
      <c r="EN34" s="227"/>
      <c r="EO34" s="227"/>
      <c r="EP34" s="227"/>
      <c r="EQ34" s="227"/>
      <c r="ER34" s="227"/>
      <c r="ES34" s="227"/>
      <c r="ET34" s="227"/>
      <c r="EU34" s="227"/>
      <c r="EV34" s="227"/>
      <c r="EW34" s="227"/>
      <c r="EX34" s="227"/>
      <c r="EY34" s="227"/>
      <c r="EZ34" s="227"/>
      <c r="FA34" s="227"/>
      <c r="FB34" s="227"/>
      <c r="FC34" s="227"/>
      <c r="FD34" s="227"/>
      <c r="FE34" s="227"/>
      <c r="FF34" s="227"/>
      <c r="FG34" s="227"/>
      <c r="FH34" s="227"/>
      <c r="FI34" s="227"/>
      <c r="FJ34" s="227"/>
      <c r="FK34" s="227"/>
      <c r="FL34" s="227"/>
      <c r="FM34" s="227"/>
      <c r="FN34" s="227"/>
      <c r="FO34" s="227"/>
      <c r="FP34" s="227"/>
      <c r="FQ34" s="227"/>
      <c r="FR34" s="227"/>
      <c r="FS34" s="227"/>
      <c r="FT34" s="227"/>
      <c r="FU34" s="227"/>
      <c r="FV34" s="227"/>
      <c r="FW34" s="227"/>
      <c r="FX34" s="227"/>
      <c r="FY34" s="227"/>
      <c r="FZ34" s="227"/>
      <c r="GA34" s="227"/>
      <c r="GB34" s="227"/>
      <c r="GC34" s="227"/>
      <c r="GD34" s="227"/>
      <c r="GE34" s="227"/>
      <c r="GF34" s="227"/>
      <c r="GG34" s="227"/>
      <c r="GH34" s="227"/>
      <c r="GI34" s="227"/>
      <c r="GJ34" s="227"/>
      <c r="GK34" s="227"/>
      <c r="GL34" s="227"/>
      <c r="GM34" s="227"/>
      <c r="GN34" s="227"/>
      <c r="GO34" s="227"/>
      <c r="GP34" s="227"/>
      <c r="GQ34" s="227"/>
      <c r="GR34" s="227"/>
      <c r="GS34" s="227"/>
      <c r="GT34" s="227"/>
      <c r="GU34" s="227"/>
      <c r="GV34" s="227"/>
      <c r="GW34" s="227"/>
      <c r="GX34" s="227"/>
      <c r="GY34" s="227"/>
      <c r="GZ34" s="227"/>
      <c r="HA34" s="227"/>
      <c r="HB34" s="227"/>
      <c r="HC34" s="227"/>
      <c r="HD34" s="227"/>
      <c r="HE34" s="227"/>
      <c r="HF34" s="227"/>
      <c r="HG34" s="227"/>
      <c r="HH34" s="227"/>
      <c r="HI34" s="227"/>
      <c r="HJ34" s="227"/>
      <c r="HK34" s="227"/>
      <c r="HL34" s="227"/>
      <c r="HM34" s="227"/>
      <c r="HN34" s="227"/>
      <c r="HO34" s="227"/>
      <c r="HP34" s="227"/>
      <c r="HQ34" s="227"/>
      <c r="HR34" s="227"/>
      <c r="HS34" s="227"/>
      <c r="HT34" s="227"/>
      <c r="HU34" s="227"/>
      <c r="HV34" s="227"/>
      <c r="HW34" s="227"/>
      <c r="HX34" s="227"/>
      <c r="HY34" s="227"/>
      <c r="HZ34" s="227"/>
      <c r="IA34" s="227"/>
      <c r="IB34" s="227"/>
      <c r="IC34" s="227"/>
      <c r="ID34" s="227"/>
      <c r="IE34" s="227"/>
      <c r="IF34" s="227"/>
      <c r="IG34" s="227"/>
      <c r="IH34" s="227"/>
      <c r="II34" s="227"/>
      <c r="IJ34" s="227"/>
      <c r="IK34" s="227"/>
      <c r="IL34" s="227"/>
      <c r="IM34" s="227"/>
      <c r="IN34" s="227"/>
      <c r="IO34" s="227"/>
      <c r="IP34" s="227"/>
      <c r="IQ34" s="227"/>
      <c r="IR34" s="227"/>
      <c r="IS34" s="227"/>
      <c r="IT34" s="227"/>
      <c r="IU34" s="227"/>
      <c r="IV34" s="227"/>
      <c r="IW34" s="227"/>
      <c r="IX34" s="227"/>
      <c r="IY34" s="227"/>
      <c r="IZ34" s="227"/>
      <c r="JA34" s="227"/>
      <c r="JB34" s="227"/>
      <c r="JC34" s="227"/>
      <c r="JD34" s="227"/>
      <c r="JE34" s="227"/>
      <c r="JF34" s="227"/>
      <c r="JG34" s="227"/>
      <c r="JH34" s="227"/>
      <c r="JI34" s="227"/>
      <c r="JJ34" s="227"/>
      <c r="JK34" s="227"/>
      <c r="JL34" s="227"/>
    </row>
    <row r="35" spans="1:272" ht="14.7" customHeight="1" x14ac:dyDescent="0.3">
      <c r="A35" s="116">
        <v>1.7070000000000001</v>
      </c>
      <c r="B35" s="190">
        <f>VALUE(B12-170.07/100*(B6-B9))</f>
        <v>1742.5372200000004</v>
      </c>
      <c r="C35" s="167"/>
      <c r="D35" s="190">
        <f>VALUE(D12-170.07/100*(D6-D9))</f>
        <v>-1028.4132900000011</v>
      </c>
      <c r="E35" s="191"/>
      <c r="F35" s="190">
        <f>VALUE(F12-170.07/100*(F6-F9))</f>
        <v>11583.027015000001</v>
      </c>
      <c r="G35" s="190"/>
      <c r="H35" s="190">
        <f>VALUE(H12-170.07/100*(H6-H9))</f>
        <v>0</v>
      </c>
      <c r="I35" s="167"/>
      <c r="J35" s="190">
        <f>VALUE(J12-170.07/100*(J6-J9))</f>
        <v>0</v>
      </c>
      <c r="K35" s="191"/>
      <c r="L35" s="190">
        <f>VALUE(L12-170.07/100*(L6-L9))</f>
        <v>0</v>
      </c>
      <c r="M35" s="190"/>
      <c r="N35" s="190">
        <f>VALUE(N12-170.07/100*(N6-N9))</f>
        <v>0</v>
      </c>
      <c r="O35" s="167"/>
      <c r="P35" s="190">
        <f>VALUE(P12-170.07/100*(P6-P9))</f>
        <v>0</v>
      </c>
      <c r="Q35" s="191"/>
      <c r="R35" s="190">
        <f>VALUE(R12-170.07/100*(R6-R9))</f>
        <v>0</v>
      </c>
      <c r="S35" s="190"/>
      <c r="T35" s="190">
        <f>VALUE(T12-170.07/100*(T6-T9))</f>
        <v>0</v>
      </c>
      <c r="U35" s="167"/>
      <c r="V35" s="190">
        <f>VALUE(V12-170.07/100*(V6-V9))</f>
        <v>0</v>
      </c>
      <c r="W35" s="191"/>
      <c r="X35" s="190">
        <f>VALUE(X12-170.07/100*(X6-X9))</f>
        <v>0</v>
      </c>
      <c r="Y35" s="190"/>
      <c r="Z35" s="190">
        <f>VALUE(Z12-170.07/100*(Z6-Z9))</f>
        <v>0</v>
      </c>
      <c r="AA35" s="167"/>
      <c r="AB35" s="190">
        <f>VALUE(AB12-170.07/100*(AB6-AB9))</f>
        <v>0</v>
      </c>
      <c r="AC35" s="191"/>
      <c r="AD35" s="190">
        <f>VALUE(AD12-170.07/100*(AD6-AD9))</f>
        <v>0</v>
      </c>
      <c r="AE35" s="190"/>
      <c r="AF35" s="190">
        <f>VALUE(AF12-170.07/100*(AF6-AF9))</f>
        <v>0</v>
      </c>
      <c r="AG35" s="167"/>
      <c r="AH35" s="190">
        <f>VALUE(AH12-170.07/100*(AH6-AH9))</f>
        <v>0</v>
      </c>
      <c r="AI35" s="191"/>
      <c r="AJ35" s="190">
        <f>VALUE(AJ12-170.07/100*(AJ6-AJ9))</f>
        <v>0</v>
      </c>
    </row>
    <row r="36" spans="1:272" ht="14.7" customHeight="1" x14ac:dyDescent="0.3">
      <c r="A36" s="117">
        <v>2</v>
      </c>
      <c r="B36" s="193">
        <f>VALUE(B12-200/100*(B6-B9))</f>
        <v>2049.2000000000007</v>
      </c>
      <c r="C36" s="194"/>
      <c r="D36" s="193">
        <f>VALUE(D12-200/100*(D6-D9))</f>
        <v>-1209.4000000000015</v>
      </c>
      <c r="E36" s="193"/>
      <c r="F36" s="193">
        <f>VALUE(F12-200/100*(F6-F9))</f>
        <v>11652.300000000001</v>
      </c>
      <c r="G36" s="193"/>
      <c r="H36" s="193">
        <f>VALUE(H12-200/100*(H6-H9))</f>
        <v>0</v>
      </c>
      <c r="I36" s="194"/>
      <c r="J36" s="193">
        <f>VALUE(J12-200/100*(J6-J9))</f>
        <v>0</v>
      </c>
      <c r="K36" s="193"/>
      <c r="L36" s="193">
        <f>VALUE(L12-200/100*(L6-L9))</f>
        <v>0</v>
      </c>
      <c r="M36" s="193"/>
      <c r="N36" s="193">
        <f>VALUE(N12-200/100*(N6-N9))</f>
        <v>0</v>
      </c>
      <c r="O36" s="194"/>
      <c r="P36" s="193">
        <f>VALUE(P12-200/100*(P6-P9))</f>
        <v>0</v>
      </c>
      <c r="Q36" s="193"/>
      <c r="R36" s="193">
        <f>VALUE(R12-200/100*(R6-R9))</f>
        <v>0</v>
      </c>
      <c r="S36" s="193"/>
      <c r="T36" s="193">
        <f>VALUE(T12-200/100*(T6-T9))</f>
        <v>0</v>
      </c>
      <c r="U36" s="194"/>
      <c r="V36" s="193">
        <f>VALUE(V12-200/100*(V6-V9))</f>
        <v>0</v>
      </c>
      <c r="W36" s="193"/>
      <c r="X36" s="193">
        <f>VALUE(X12-200/100*(X6-X9))</f>
        <v>0</v>
      </c>
      <c r="Y36" s="193"/>
      <c r="Z36" s="193">
        <f>VALUE(Z12-200/100*(Z6-Z9))</f>
        <v>0</v>
      </c>
      <c r="AA36" s="194"/>
      <c r="AB36" s="193">
        <f>VALUE(AB12-200/100*(AB6-AB9))</f>
        <v>0</v>
      </c>
      <c r="AC36" s="193"/>
      <c r="AD36" s="193">
        <f>VALUE(AD12-200/100*(AD6-AD9))</f>
        <v>0</v>
      </c>
      <c r="AE36" s="193"/>
      <c r="AF36" s="193">
        <f>VALUE(AF12-200/100*(AF6-AF9))</f>
        <v>0</v>
      </c>
      <c r="AG36" s="194"/>
      <c r="AH36" s="193">
        <f>VALUE(AH12-200/100*(AH6-AH9))</f>
        <v>0</v>
      </c>
      <c r="AI36" s="193"/>
      <c r="AJ36" s="193">
        <f>VALUE(AJ12-200/100*(AJ6-AJ9))</f>
        <v>0</v>
      </c>
    </row>
    <row r="37" spans="1:272" ht="14.7" customHeight="1" x14ac:dyDescent="0.3">
      <c r="A37" s="116">
        <v>2.2360000000000002</v>
      </c>
      <c r="B37" s="190">
        <f>VALUE(B12-223.6/100*(B6-B9))</f>
        <v>2291.0056000000004</v>
      </c>
      <c r="C37" s="167"/>
      <c r="D37" s="190">
        <f>VALUE(D12-223.6/100*(D6-D9))</f>
        <v>-1352.1092000000015</v>
      </c>
      <c r="E37" s="191"/>
      <c r="F37" s="190">
        <f>VALUE(F12-223.6/100*(F6-F9))</f>
        <v>11706.922200000001</v>
      </c>
      <c r="G37" s="190"/>
      <c r="H37" s="190">
        <f>VALUE(H12-223.6/100*(H6-H9))</f>
        <v>0</v>
      </c>
      <c r="I37" s="167"/>
      <c r="J37" s="190">
        <f>VALUE(J12-223.6/100*(J6-J9))</f>
        <v>0</v>
      </c>
      <c r="K37" s="191"/>
      <c r="L37" s="190">
        <f>VALUE(L12-223.6/100*(L6-L9))</f>
        <v>0</v>
      </c>
      <c r="M37" s="190"/>
      <c r="N37" s="190">
        <f>VALUE(N12-223.6/100*(N6-N9))</f>
        <v>0</v>
      </c>
      <c r="O37" s="167"/>
      <c r="P37" s="190">
        <f>VALUE(P12-223.6/100*(P6-P9))</f>
        <v>0</v>
      </c>
      <c r="Q37" s="191"/>
      <c r="R37" s="190">
        <f>VALUE(R12-223.6/100*(R6-R9))</f>
        <v>0</v>
      </c>
      <c r="S37" s="190"/>
      <c r="T37" s="190">
        <f>VALUE(T12-223.6/100*(T6-T9))</f>
        <v>0</v>
      </c>
      <c r="U37" s="167"/>
      <c r="V37" s="190">
        <f>VALUE(V12-223.6/100*(V6-V9))</f>
        <v>0</v>
      </c>
      <c r="W37" s="191"/>
      <c r="X37" s="190">
        <f>VALUE(X12-223.6/100*(X6-X9))</f>
        <v>0</v>
      </c>
      <c r="Y37" s="190"/>
      <c r="Z37" s="190">
        <f>VALUE(Z12-223.6/100*(Z6-Z9))</f>
        <v>0</v>
      </c>
      <c r="AA37" s="167"/>
      <c r="AB37" s="190">
        <f>VALUE(AB12-223.6/100*(AB6-AB9))</f>
        <v>0</v>
      </c>
      <c r="AC37" s="191"/>
      <c r="AD37" s="190">
        <f>VALUE(AD12-223.6/100*(AD6-AD9))</f>
        <v>0</v>
      </c>
      <c r="AE37" s="190"/>
      <c r="AF37" s="190">
        <f>VALUE(AF12-223.6/100*(AF6-AF9))</f>
        <v>0</v>
      </c>
      <c r="AG37" s="167"/>
      <c r="AH37" s="190">
        <f>VALUE(AH12-223.6/100*(AH6-AH9))</f>
        <v>0</v>
      </c>
      <c r="AI37" s="191"/>
      <c r="AJ37" s="190">
        <f>VALUE(AJ12-223.6/100*(AJ6-AJ9))</f>
        <v>0</v>
      </c>
    </row>
    <row r="38" spans="1:272" ht="14.7" customHeight="1" x14ac:dyDescent="0.3">
      <c r="A38" s="117">
        <v>2.3820000000000001</v>
      </c>
      <c r="B38" s="193">
        <f>VALUE(B12-238.2/100*(B6-B9))</f>
        <v>2440.5972000000006</v>
      </c>
      <c r="C38" s="194"/>
      <c r="D38" s="193">
        <f>VALUE(D12-238.2/100*(D6-D9))</f>
        <v>-1440.3954000000015</v>
      </c>
      <c r="E38" s="193"/>
      <c r="F38" s="193">
        <f>VALUE(F12-238.2/100*(F6-F9))</f>
        <v>11740.713900000001</v>
      </c>
      <c r="G38" s="193"/>
      <c r="H38" s="193">
        <f>VALUE(H12-238.2/100*(H6-H9))</f>
        <v>0</v>
      </c>
      <c r="I38" s="194"/>
      <c r="J38" s="193">
        <f>VALUE(J12-238.2/100*(J6-J9))</f>
        <v>0</v>
      </c>
      <c r="K38" s="193"/>
      <c r="L38" s="193">
        <f>VALUE(L12-238.2/100*(L6-L9))</f>
        <v>0</v>
      </c>
      <c r="M38" s="193"/>
      <c r="N38" s="193">
        <f>VALUE(N12-238.2/100*(N6-N9))</f>
        <v>0</v>
      </c>
      <c r="O38" s="194"/>
      <c r="P38" s="193">
        <f>VALUE(P12-238.2/100*(P6-P9))</f>
        <v>0</v>
      </c>
      <c r="Q38" s="193"/>
      <c r="R38" s="193">
        <f>VALUE(R12-238.2/100*(R6-R9))</f>
        <v>0</v>
      </c>
      <c r="S38" s="193"/>
      <c r="T38" s="193">
        <f>VALUE(T12-238.2/100*(T6-T9))</f>
        <v>0</v>
      </c>
      <c r="U38" s="194"/>
      <c r="V38" s="193">
        <f>VALUE(V12-238.2/100*(V6-V9))</f>
        <v>0</v>
      </c>
      <c r="W38" s="193"/>
      <c r="X38" s="193">
        <f>VALUE(X12-238.2/100*(X6-X9))</f>
        <v>0</v>
      </c>
      <c r="Y38" s="193"/>
      <c r="Z38" s="193">
        <f>VALUE(Z12-238.2/100*(Z6-Z9))</f>
        <v>0</v>
      </c>
      <c r="AA38" s="194"/>
      <c r="AB38" s="193">
        <f>VALUE(AB12-238.2/100*(AB6-AB9))</f>
        <v>0</v>
      </c>
      <c r="AC38" s="193"/>
      <c r="AD38" s="193">
        <f>VALUE(AD12-238.2/100*(AD6-AD9))</f>
        <v>0</v>
      </c>
      <c r="AE38" s="193"/>
      <c r="AF38" s="193">
        <f>VALUE(AF12-238.2/100*(AF6-AF9))</f>
        <v>0</v>
      </c>
      <c r="AG38" s="194"/>
      <c r="AH38" s="193">
        <f>VALUE(AH12-238.2/100*(AH6-AH9))</f>
        <v>0</v>
      </c>
      <c r="AI38" s="193"/>
      <c r="AJ38" s="193">
        <f>VALUE(AJ12-238.2/100*(AJ6-AJ9))</f>
        <v>0</v>
      </c>
    </row>
    <row r="39" spans="1:272" ht="14.7" customHeight="1" x14ac:dyDescent="0.3">
      <c r="A39" s="117">
        <v>2.6179999999999999</v>
      </c>
      <c r="B39" s="193">
        <f>VALUE(B12-261.8/100*(B6-B9))</f>
        <v>2682.4028000000012</v>
      </c>
      <c r="C39" s="194"/>
      <c r="D39" s="193">
        <f>VALUE(D12-261.8/100*(D6-D9))</f>
        <v>-1583.1046000000022</v>
      </c>
      <c r="E39" s="193"/>
      <c r="F39" s="193">
        <f>VALUE(F12-261.8/100*(F6-F9))</f>
        <v>11795.336100000002</v>
      </c>
      <c r="G39" s="193"/>
      <c r="H39" s="193">
        <f>VALUE(H12-261.8/100*(H6-H9))</f>
        <v>0</v>
      </c>
      <c r="I39" s="194"/>
      <c r="J39" s="193">
        <f>VALUE(J12-261.8/100*(J6-J9))</f>
        <v>0</v>
      </c>
      <c r="K39" s="193"/>
      <c r="L39" s="193">
        <f>VALUE(L12-261.8/100*(L6-L9))</f>
        <v>0</v>
      </c>
      <c r="M39" s="193"/>
      <c r="N39" s="193">
        <f>VALUE(N12-261.8/100*(N6-N9))</f>
        <v>0</v>
      </c>
      <c r="O39" s="194"/>
      <c r="P39" s="193">
        <f>VALUE(P12-261.8/100*(P6-P9))</f>
        <v>0</v>
      </c>
      <c r="Q39" s="193"/>
      <c r="R39" s="193">
        <f>VALUE(R12-261.8/100*(R6-R9))</f>
        <v>0</v>
      </c>
      <c r="S39" s="193"/>
      <c r="T39" s="193">
        <f>VALUE(T12-261.8/100*(T6-T9))</f>
        <v>0</v>
      </c>
      <c r="U39" s="194"/>
      <c r="V39" s="193">
        <f>VALUE(V12-261.8/100*(V6-V9))</f>
        <v>0</v>
      </c>
      <c r="W39" s="193"/>
      <c r="X39" s="193">
        <f>VALUE(X12-261.8/100*(X6-X9))</f>
        <v>0</v>
      </c>
      <c r="Y39" s="193"/>
      <c r="Z39" s="193">
        <f>VALUE(Z12-261.8/100*(Z6-Z9))</f>
        <v>0</v>
      </c>
      <c r="AA39" s="194"/>
      <c r="AB39" s="193">
        <f>VALUE(AB12-261.8/100*(AB6-AB9))</f>
        <v>0</v>
      </c>
      <c r="AC39" s="193"/>
      <c r="AD39" s="193">
        <f>VALUE(AD12-261.8/100*(AD6-AD9))</f>
        <v>0</v>
      </c>
      <c r="AE39" s="193"/>
      <c r="AF39" s="193">
        <f>VALUE(AF12-261.8/100*(AF6-AF9))</f>
        <v>0</v>
      </c>
      <c r="AG39" s="194"/>
      <c r="AH39" s="193">
        <f>VALUE(AH12-261.8/100*(AH6-AH9))</f>
        <v>0</v>
      </c>
      <c r="AI39" s="193"/>
      <c r="AJ39" s="193">
        <f>VALUE(AJ12-261.8/100*(AJ6-AJ9))</f>
        <v>0</v>
      </c>
    </row>
    <row r="40" spans="1:272" ht="14.7" customHeight="1" x14ac:dyDescent="0.3">
      <c r="A40" s="117">
        <v>3</v>
      </c>
      <c r="B40" s="193">
        <f>VALUE(B12-300/100*(B6-B9))</f>
        <v>3073.8000000000011</v>
      </c>
      <c r="C40" s="194"/>
      <c r="D40" s="193">
        <f>VALUE(D12-300/100*(D6-D9))</f>
        <v>-1814.1000000000022</v>
      </c>
      <c r="E40" s="193"/>
      <c r="F40" s="193">
        <f>VALUE(F12-300/100*(F6-F9))</f>
        <v>11883.750000000002</v>
      </c>
      <c r="G40" s="193"/>
      <c r="H40" s="193">
        <f>VALUE(H12-300/100*(H6-H9))</f>
        <v>0</v>
      </c>
      <c r="I40" s="194"/>
      <c r="J40" s="193">
        <f>VALUE(J12-300/100*(J6-J9))</f>
        <v>0</v>
      </c>
      <c r="K40" s="193"/>
      <c r="L40" s="193">
        <f>VALUE(L12-300/100*(L6-L9))</f>
        <v>0</v>
      </c>
      <c r="M40" s="193"/>
      <c r="N40" s="193">
        <f>VALUE(N12-300/100*(N6-N9))</f>
        <v>0</v>
      </c>
      <c r="O40" s="194"/>
      <c r="P40" s="193">
        <f>VALUE(P12-300/100*(P6-P9))</f>
        <v>0</v>
      </c>
      <c r="Q40" s="193"/>
      <c r="R40" s="193">
        <f>VALUE(R12-300/100*(R6-R9))</f>
        <v>0</v>
      </c>
      <c r="S40" s="193"/>
      <c r="T40" s="193">
        <f>VALUE(T12-300/100*(T6-T9))</f>
        <v>0</v>
      </c>
      <c r="U40" s="194"/>
      <c r="V40" s="193">
        <f>VALUE(V12-300/100*(V6-V9))</f>
        <v>0</v>
      </c>
      <c r="W40" s="193"/>
      <c r="X40" s="193">
        <f>VALUE(X12-300/100*(X6-X9))</f>
        <v>0</v>
      </c>
      <c r="Y40" s="193"/>
      <c r="Z40" s="193">
        <f>VALUE(Z12-300/100*(Z6-Z9))</f>
        <v>0</v>
      </c>
      <c r="AA40" s="194"/>
      <c r="AB40" s="193">
        <f>VALUE(AB12-300/100*(AB6-AB9))</f>
        <v>0</v>
      </c>
      <c r="AC40" s="193"/>
      <c r="AD40" s="193">
        <f>VALUE(AD12-300/100*(AD6-AD9))</f>
        <v>0</v>
      </c>
      <c r="AE40" s="193"/>
      <c r="AF40" s="193">
        <f>VALUE(AF12-300/100*(AF6-AF9))</f>
        <v>0</v>
      </c>
      <c r="AG40" s="194"/>
      <c r="AH40" s="193">
        <f>VALUE(AH12-300/100*(AH6-AH9))</f>
        <v>0</v>
      </c>
      <c r="AI40" s="193"/>
      <c r="AJ40" s="193">
        <f>VALUE(AJ12-300/100*(AJ6-AJ9))</f>
        <v>0</v>
      </c>
    </row>
    <row r="41" spans="1:272" ht="14.7" customHeight="1" x14ac:dyDescent="0.3">
      <c r="A41" s="116">
        <v>3.2360000000000002</v>
      </c>
      <c r="B41" s="190">
        <f>VALUE(B12-323.6/100*(B6-B9))</f>
        <v>3315.6056000000012</v>
      </c>
      <c r="C41" s="167"/>
      <c r="D41" s="190">
        <f>VALUE(D12-323.6/100*(D6-D9))</f>
        <v>-1956.8092000000024</v>
      </c>
      <c r="E41" s="191"/>
      <c r="F41" s="190">
        <f>VALUE(F12-323.6/100*(F6-F9))</f>
        <v>11938.372200000002</v>
      </c>
      <c r="G41" s="190"/>
      <c r="H41" s="190">
        <f>VALUE(H12-323.6/100*(H6-H9))</f>
        <v>0</v>
      </c>
      <c r="I41" s="167"/>
      <c r="J41" s="190">
        <f>VALUE(J12-323.6/100*(J6-J9))</f>
        <v>0</v>
      </c>
      <c r="K41" s="191"/>
      <c r="L41" s="190">
        <f>VALUE(L12-323.6/100*(L6-L9))</f>
        <v>0</v>
      </c>
      <c r="M41" s="190"/>
      <c r="N41" s="190">
        <f>VALUE(N12-323.6/100*(N6-N9))</f>
        <v>0</v>
      </c>
      <c r="O41" s="167"/>
      <c r="P41" s="190">
        <f>VALUE(P12-323.6/100*(P6-P9))</f>
        <v>0</v>
      </c>
      <c r="Q41" s="191"/>
      <c r="R41" s="190">
        <f>VALUE(R12-323.6/100*(R6-R9))</f>
        <v>0</v>
      </c>
      <c r="S41" s="190"/>
      <c r="T41" s="190">
        <f>VALUE(T12-323.6/100*(T6-T9))</f>
        <v>0</v>
      </c>
      <c r="U41" s="167"/>
      <c r="V41" s="190">
        <f>VALUE(V12-323.6/100*(V6-V9))</f>
        <v>0</v>
      </c>
      <c r="W41" s="191"/>
      <c r="X41" s="190">
        <f>VALUE(X12-323.6/100*(X6-X9))</f>
        <v>0</v>
      </c>
      <c r="Y41" s="190"/>
      <c r="Z41" s="190">
        <f>VALUE(Z12-323.6/100*(Z6-Z9))</f>
        <v>0</v>
      </c>
      <c r="AA41" s="167"/>
      <c r="AB41" s="190">
        <f>VALUE(AB12-323.6/100*(AB6-AB9))</f>
        <v>0</v>
      </c>
      <c r="AC41" s="191"/>
      <c r="AD41" s="190">
        <f>VALUE(AD12-323.6/100*(AD6-AD9))</f>
        <v>0</v>
      </c>
      <c r="AE41" s="190"/>
      <c r="AF41" s="190">
        <f>VALUE(AF12-323.6/100*(AF6-AF9))</f>
        <v>0</v>
      </c>
      <c r="AG41" s="167"/>
      <c r="AH41" s="190">
        <f>VALUE(AH12-323.6/100*(AH6-AH9))</f>
        <v>0</v>
      </c>
      <c r="AI41" s="191"/>
      <c r="AJ41" s="190">
        <f>VALUE(AJ12-323.6/100*(AJ6-AJ9))</f>
        <v>0</v>
      </c>
    </row>
    <row r="42" spans="1:272" ht="14.7" customHeight="1" x14ac:dyDescent="0.3">
      <c r="A42" s="117">
        <v>3.3820000000000001</v>
      </c>
      <c r="B42" s="193">
        <f>VALUE(B12-338.2/100*(B6-B9))</f>
        <v>3465.197200000001</v>
      </c>
      <c r="C42" s="194"/>
      <c r="D42" s="193">
        <f>VALUE(D12-338.2/100*(D6-D9))</f>
        <v>-2045.0954000000022</v>
      </c>
      <c r="E42" s="193"/>
      <c r="F42" s="193">
        <f>VALUE(F12-338.2/100*(F6-F9))</f>
        <v>11972.163900000001</v>
      </c>
      <c r="G42" s="193"/>
      <c r="H42" s="193">
        <f>VALUE(H12-338.2/100*(H6-H9))</f>
        <v>0</v>
      </c>
      <c r="I42" s="194"/>
      <c r="J42" s="193">
        <f>VALUE(J12-338.2/100*(J6-J9))</f>
        <v>0</v>
      </c>
      <c r="K42" s="193"/>
      <c r="L42" s="193">
        <f>VALUE(L12-338.2/100*(L6-L9))</f>
        <v>0</v>
      </c>
      <c r="M42" s="193"/>
      <c r="N42" s="193">
        <f>VALUE(N12-338.2/100*(N6-N9))</f>
        <v>0</v>
      </c>
      <c r="O42" s="194"/>
      <c r="P42" s="193">
        <f>VALUE(P12-338.2/100*(P6-P9))</f>
        <v>0</v>
      </c>
      <c r="Q42" s="193"/>
      <c r="R42" s="193">
        <f>VALUE(R12-338.2/100*(R6-R9))</f>
        <v>0</v>
      </c>
      <c r="S42" s="193"/>
      <c r="T42" s="193">
        <f>VALUE(T12-338.2/100*(T6-T9))</f>
        <v>0</v>
      </c>
      <c r="U42" s="194"/>
      <c r="V42" s="193">
        <f>VALUE(V12-338.2/100*(V6-V9))</f>
        <v>0</v>
      </c>
      <c r="W42" s="193"/>
      <c r="X42" s="193">
        <f>VALUE(X12-338.2/100*(X6-X9))</f>
        <v>0</v>
      </c>
      <c r="Y42" s="193"/>
      <c r="Z42" s="193">
        <f>VALUE(Z12-338.2/100*(Z6-Z9))</f>
        <v>0</v>
      </c>
      <c r="AA42" s="194"/>
      <c r="AB42" s="193">
        <f>VALUE(AB12-338.2/100*(AB6-AB9))</f>
        <v>0</v>
      </c>
      <c r="AC42" s="193"/>
      <c r="AD42" s="193">
        <f>VALUE(AD12-338.2/100*(AD6-AD9))</f>
        <v>0</v>
      </c>
      <c r="AE42" s="193"/>
      <c r="AF42" s="193">
        <f>VALUE(AF12-338.2/100*(AF6-AF9))</f>
        <v>0</v>
      </c>
      <c r="AG42" s="194"/>
      <c r="AH42" s="193">
        <f>VALUE(AH12-338.2/100*(AH6-AH9))</f>
        <v>0</v>
      </c>
      <c r="AI42" s="193"/>
      <c r="AJ42" s="193">
        <f>VALUE(AJ12-338.2/100*(AJ6-AJ9))</f>
        <v>0</v>
      </c>
    </row>
    <row r="43" spans="1:272" ht="14.7" customHeight="1" x14ac:dyDescent="0.3">
      <c r="A43" s="117">
        <v>3.6179999999999999</v>
      </c>
      <c r="B43" s="193">
        <f>VALUE(B12-361.8/100*(B6-B9))</f>
        <v>3707.0028000000016</v>
      </c>
      <c r="C43" s="194"/>
      <c r="D43" s="193">
        <f>VALUE(D12-361.8/100*(D6-D9))</f>
        <v>-2187.8046000000027</v>
      </c>
      <c r="E43" s="193"/>
      <c r="F43" s="193">
        <f>VALUE(F12-361.8/100*(F6-F9))</f>
        <v>12026.786100000003</v>
      </c>
      <c r="G43" s="193"/>
      <c r="H43" s="193">
        <f>VALUE(H12-361.8/100*(H6-H9))</f>
        <v>0</v>
      </c>
      <c r="I43" s="194"/>
      <c r="J43" s="193">
        <f>VALUE(J12-361.8/100*(J6-J9))</f>
        <v>0</v>
      </c>
      <c r="K43" s="193"/>
      <c r="L43" s="193">
        <f>VALUE(L12-361.8/100*(L6-L9))</f>
        <v>0</v>
      </c>
      <c r="M43" s="193"/>
      <c r="N43" s="193">
        <f>VALUE(N12-361.8/100*(N6-N9))</f>
        <v>0</v>
      </c>
      <c r="O43" s="194"/>
      <c r="P43" s="193">
        <f>VALUE(P12-361.8/100*(P6-P9))</f>
        <v>0</v>
      </c>
      <c r="Q43" s="193"/>
      <c r="R43" s="193">
        <f>VALUE(R12-361.8/100*(R6-R9))</f>
        <v>0</v>
      </c>
      <c r="S43" s="193"/>
      <c r="T43" s="193">
        <f>VALUE(T12-361.8/100*(T6-T9))</f>
        <v>0</v>
      </c>
      <c r="U43" s="194"/>
      <c r="V43" s="193">
        <f>VALUE(V12-361.8/100*(V6-V9))</f>
        <v>0</v>
      </c>
      <c r="W43" s="193"/>
      <c r="X43" s="193">
        <f>VALUE(X12-361.8/100*(X6-X9))</f>
        <v>0</v>
      </c>
      <c r="Y43" s="193"/>
      <c r="Z43" s="193">
        <f>VALUE(Z12-361.8/100*(Z6-Z9))</f>
        <v>0</v>
      </c>
      <c r="AA43" s="194"/>
      <c r="AB43" s="193">
        <f>VALUE(AB12-361.8/100*(AB6-AB9))</f>
        <v>0</v>
      </c>
      <c r="AC43" s="193"/>
      <c r="AD43" s="193">
        <f>VALUE(AD12-361.8/100*(AD6-AD9))</f>
        <v>0</v>
      </c>
      <c r="AE43" s="193"/>
      <c r="AF43" s="193">
        <f>VALUE(AF12-361.8/100*(AF6-AF9))</f>
        <v>0</v>
      </c>
      <c r="AG43" s="194"/>
      <c r="AH43" s="193">
        <f>VALUE(AH12-361.8/100*(AH6-AH9))</f>
        <v>0</v>
      </c>
      <c r="AI43" s="193"/>
      <c r="AJ43" s="193">
        <f>VALUE(AJ12-361.8/100*(AJ6-AJ9))</f>
        <v>0</v>
      </c>
    </row>
    <row r="44" spans="1:272" ht="14.7" customHeight="1" x14ac:dyDescent="0.3">
      <c r="A44" s="117">
        <v>4</v>
      </c>
      <c r="B44" s="193">
        <f>VALUE(B12-400/100*(B6-B9))</f>
        <v>4098.4000000000015</v>
      </c>
      <c r="C44" s="194"/>
      <c r="D44" s="193">
        <f>VALUE(D12-400/100*(D6-D9))</f>
        <v>-2418.8000000000029</v>
      </c>
      <c r="E44" s="193"/>
      <c r="F44" s="193">
        <f>VALUE(F12-400/100*(F6-F9))</f>
        <v>12115.200000000003</v>
      </c>
      <c r="G44" s="193"/>
      <c r="H44" s="193">
        <f>VALUE(H12-400/100*(H6-H9))</f>
        <v>0</v>
      </c>
      <c r="I44" s="194"/>
      <c r="J44" s="193">
        <f>VALUE(J12-400/100*(J6-J9))</f>
        <v>0</v>
      </c>
      <c r="K44" s="193"/>
      <c r="L44" s="193">
        <f>VALUE(L12-400/100*(L6-L9))</f>
        <v>0</v>
      </c>
      <c r="M44" s="193"/>
      <c r="N44" s="193">
        <f>VALUE(N12-400/100*(N6-N9))</f>
        <v>0</v>
      </c>
      <c r="O44" s="194"/>
      <c r="P44" s="193">
        <f>VALUE(P12-400/100*(P6-P9))</f>
        <v>0</v>
      </c>
      <c r="Q44" s="193"/>
      <c r="R44" s="193">
        <f>VALUE(R12-400/100*(R6-R9))</f>
        <v>0</v>
      </c>
      <c r="S44" s="193"/>
      <c r="T44" s="193">
        <f>VALUE(T12-400/100*(T6-T9))</f>
        <v>0</v>
      </c>
      <c r="U44" s="194"/>
      <c r="V44" s="193">
        <f>VALUE(V12-400/100*(V6-V9))</f>
        <v>0</v>
      </c>
      <c r="W44" s="193"/>
      <c r="X44" s="193">
        <f>VALUE(X12-400/100*(X6-X9))</f>
        <v>0</v>
      </c>
      <c r="Y44" s="193"/>
      <c r="Z44" s="193">
        <f>VALUE(Z12-400/100*(Z6-Z9))</f>
        <v>0</v>
      </c>
      <c r="AA44" s="194"/>
      <c r="AB44" s="193">
        <f>VALUE(AB12-400/100*(AB6-AB9))</f>
        <v>0</v>
      </c>
      <c r="AC44" s="193"/>
      <c r="AD44" s="193">
        <f>VALUE(AD12-400/100*(AD6-AD9))</f>
        <v>0</v>
      </c>
      <c r="AE44" s="193"/>
      <c r="AF44" s="193">
        <f>VALUE(AF12-400/100*(AF6-AF9))</f>
        <v>0</v>
      </c>
      <c r="AG44" s="194"/>
      <c r="AH44" s="193">
        <f>VALUE(AH12-400/100*(AH6-AH9))</f>
        <v>0</v>
      </c>
      <c r="AI44" s="193"/>
      <c r="AJ44" s="193">
        <f>VALUE(AJ12-400/100*(AJ6-AJ9))</f>
        <v>0</v>
      </c>
    </row>
    <row r="45" spans="1:272" ht="14.7" customHeight="1" x14ac:dyDescent="0.3">
      <c r="A45" s="116">
        <v>4.2359999999999998</v>
      </c>
      <c r="B45" s="190">
        <f>VALUE(B12-423.6/100*(B6-B9))</f>
        <v>4340.2056000000021</v>
      </c>
      <c r="C45" s="167"/>
      <c r="D45" s="190">
        <f>VALUE(D12-423.6/100*(D6-D9))</f>
        <v>-2561.5092000000036</v>
      </c>
      <c r="E45" s="191"/>
      <c r="F45" s="190">
        <f>VALUE(F12-423.6/100*(F6-F9))</f>
        <v>12169.822200000002</v>
      </c>
      <c r="G45" s="190"/>
      <c r="H45" s="190">
        <f>VALUE(H12-423.6/100*(H6-H9))</f>
        <v>0</v>
      </c>
      <c r="I45" s="167"/>
      <c r="J45" s="190">
        <f>VALUE(J12-423.6/100*(J6-J9))</f>
        <v>0</v>
      </c>
      <c r="K45" s="191"/>
      <c r="L45" s="190">
        <f>VALUE(L12-423.6/100*(L6-L9))</f>
        <v>0</v>
      </c>
      <c r="M45" s="190"/>
      <c r="N45" s="190">
        <f>VALUE(N12-423.6/100*(N6-N9))</f>
        <v>0</v>
      </c>
      <c r="O45" s="167"/>
      <c r="P45" s="190">
        <f>VALUE(P12-423.6/100*(P6-P9))</f>
        <v>0</v>
      </c>
      <c r="Q45" s="191"/>
      <c r="R45" s="190">
        <f>VALUE(R12-423.6/100*(R6-R9))</f>
        <v>0</v>
      </c>
      <c r="S45" s="190"/>
      <c r="T45" s="190">
        <f>VALUE(T12-423.6/100*(T6-T9))</f>
        <v>0</v>
      </c>
      <c r="U45" s="167"/>
      <c r="V45" s="190">
        <f>VALUE(V12-423.6/100*(V6-V9))</f>
        <v>0</v>
      </c>
      <c r="W45" s="191"/>
      <c r="X45" s="190">
        <f>VALUE(X12-423.6/100*(X6-X9))</f>
        <v>0</v>
      </c>
      <c r="Y45" s="190"/>
      <c r="Z45" s="190">
        <f>VALUE(Z12-423.6/100*(Z6-Z9))</f>
        <v>0</v>
      </c>
      <c r="AA45" s="167"/>
      <c r="AB45" s="190">
        <f>VALUE(AB12-423.6/100*(AB6-AB9))</f>
        <v>0</v>
      </c>
      <c r="AC45" s="191"/>
      <c r="AD45" s="190">
        <f>VALUE(AD12-423.6/100*(AD6-AD9))</f>
        <v>0</v>
      </c>
      <c r="AE45" s="190"/>
      <c r="AF45" s="190">
        <f>VALUE(AF12-423.6/100*(AF6-AF9))</f>
        <v>0</v>
      </c>
      <c r="AG45" s="167"/>
      <c r="AH45" s="190">
        <f>VALUE(AH12-423.6/100*(AH6-AH9))</f>
        <v>0</v>
      </c>
      <c r="AI45" s="191"/>
      <c r="AJ45" s="190">
        <f>VALUE(AJ12-423.6/100*(AJ6-AJ9))</f>
        <v>0</v>
      </c>
    </row>
    <row r="46" spans="1:272" ht="14.7" customHeight="1" x14ac:dyDescent="0.3">
      <c r="A46" s="116">
        <v>4.3819999999999997</v>
      </c>
      <c r="B46" s="190">
        <f>VALUE(B12-438.2/100*(B6-B9))</f>
        <v>4489.7972000000009</v>
      </c>
      <c r="C46" s="167"/>
      <c r="D46" s="190">
        <f>VALUE(D12-438.2/100*(D6-D9))</f>
        <v>-2649.7954000000032</v>
      </c>
      <c r="E46" s="191"/>
      <c r="F46" s="190">
        <f>VALUE(F12-438.2/100*(F6-F9))</f>
        <v>12203.613900000002</v>
      </c>
      <c r="G46" s="190"/>
      <c r="H46" s="190">
        <f>VALUE(H12-438.2/100*(H6-H9))</f>
        <v>0</v>
      </c>
      <c r="I46" s="167"/>
      <c r="J46" s="190">
        <f>VALUE(J12-438.2/100*(J6-J9))</f>
        <v>0</v>
      </c>
      <c r="K46" s="191"/>
      <c r="L46" s="190">
        <f>VALUE(L12-438.2/100*(L6-L9))</f>
        <v>0</v>
      </c>
      <c r="M46" s="190"/>
      <c r="N46" s="190">
        <f>VALUE(N12-438.2/100*(N6-N9))</f>
        <v>0</v>
      </c>
      <c r="O46" s="167"/>
      <c r="P46" s="190">
        <f>VALUE(P12-438.2/100*(P6-P9))</f>
        <v>0</v>
      </c>
      <c r="Q46" s="191"/>
      <c r="R46" s="190">
        <f>VALUE(R12-438.2/100*(R6-R9))</f>
        <v>0</v>
      </c>
      <c r="S46" s="190"/>
      <c r="T46" s="190">
        <f>VALUE(T12-438.2/100*(T6-T9))</f>
        <v>0</v>
      </c>
      <c r="U46" s="167"/>
      <c r="V46" s="190">
        <f>VALUE(V12-438.2/100*(V6-V9))</f>
        <v>0</v>
      </c>
      <c r="W46" s="191"/>
      <c r="X46" s="190">
        <f>VALUE(X12-438.2/100*(X6-X9))</f>
        <v>0</v>
      </c>
      <c r="Y46" s="190"/>
      <c r="Z46" s="190">
        <f>VALUE(Z12-438.2/100*(Z6-Z9))</f>
        <v>0</v>
      </c>
      <c r="AA46" s="167"/>
      <c r="AB46" s="190">
        <f>VALUE(AB12-438.2/100*(AB6-AB9))</f>
        <v>0</v>
      </c>
      <c r="AC46" s="191"/>
      <c r="AD46" s="190">
        <f>VALUE(AD12-438.2/100*(AD6-AD9))</f>
        <v>0</v>
      </c>
      <c r="AE46" s="190"/>
      <c r="AF46" s="190">
        <f>VALUE(AF12-438.2/100*(AF6-AF9))</f>
        <v>0</v>
      </c>
      <c r="AG46" s="167"/>
      <c r="AH46" s="190">
        <f>VALUE(AH12-438.2/100*(AH6-AH9))</f>
        <v>0</v>
      </c>
      <c r="AI46" s="191"/>
      <c r="AJ46" s="190">
        <f>VALUE(AJ12-438.2/100*(AJ6-AJ9))</f>
        <v>0</v>
      </c>
    </row>
    <row r="47" spans="1:272" ht="14.7" customHeight="1" x14ac:dyDescent="0.3">
      <c r="A47" s="116">
        <v>4.6180000000000003</v>
      </c>
      <c r="B47" s="190">
        <f>VALUE(B12-461.8/100*(B6-B9))</f>
        <v>4731.6028000000024</v>
      </c>
      <c r="C47" s="167"/>
      <c r="D47" s="190">
        <f>VALUE(D12-461.8/100*(D6-D9))</f>
        <v>-2792.5046000000034</v>
      </c>
      <c r="E47" s="191"/>
      <c r="F47" s="190">
        <f>VALUE(F12-461.8/100*(F6-F9))</f>
        <v>12258.236100000004</v>
      </c>
      <c r="G47" s="190"/>
      <c r="H47" s="190">
        <f>VALUE(H12-461.8/100*(H6-H9))</f>
        <v>0</v>
      </c>
      <c r="I47" s="167"/>
      <c r="J47" s="190">
        <f>VALUE(J12-461.8/100*(J6-J9))</f>
        <v>0</v>
      </c>
      <c r="K47" s="191"/>
      <c r="L47" s="190">
        <f>VALUE(L12-461.8/100*(L6-L9))</f>
        <v>0</v>
      </c>
      <c r="M47" s="190"/>
      <c r="N47" s="190">
        <f>VALUE(N12-461.8/100*(N6-N9))</f>
        <v>0</v>
      </c>
      <c r="O47" s="167"/>
      <c r="P47" s="190">
        <f>VALUE(P12-461.8/100*(P6-P9))</f>
        <v>0</v>
      </c>
      <c r="Q47" s="191"/>
      <c r="R47" s="190">
        <f>VALUE(R12-461.8/100*(R6-R9))</f>
        <v>0</v>
      </c>
      <c r="S47" s="190"/>
      <c r="T47" s="190">
        <f>VALUE(T12-461.8/100*(T6-T9))</f>
        <v>0</v>
      </c>
      <c r="U47" s="167"/>
      <c r="V47" s="190">
        <f>VALUE(V12-461.8/100*(V6-V9))</f>
        <v>0</v>
      </c>
      <c r="W47" s="191"/>
      <c r="X47" s="190">
        <f>VALUE(X12-461.8/100*(X6-X9))</f>
        <v>0</v>
      </c>
      <c r="Y47" s="190"/>
      <c r="Z47" s="190">
        <f>VALUE(Z12-461.8/100*(Z6-Z9))</f>
        <v>0</v>
      </c>
      <c r="AA47" s="167"/>
      <c r="AB47" s="190">
        <f>VALUE(AB12-461.8/100*(AB6-AB9))</f>
        <v>0</v>
      </c>
      <c r="AC47" s="191"/>
      <c r="AD47" s="190">
        <f>VALUE(AD12-461.8/100*(AD6-AD9))</f>
        <v>0</v>
      </c>
      <c r="AE47" s="190"/>
      <c r="AF47" s="190">
        <f>VALUE(AF12-461.8/100*(AF6-AF9))</f>
        <v>0</v>
      </c>
      <c r="AG47" s="167"/>
      <c r="AH47" s="190">
        <f>VALUE(AH12-461.8/100*(AH6-AH9))</f>
        <v>0</v>
      </c>
      <c r="AI47" s="191"/>
      <c r="AJ47" s="190">
        <f>VALUE(AJ12-461.8/100*(AJ6-AJ9))</f>
        <v>0</v>
      </c>
    </row>
    <row r="48" spans="1:272" ht="14.7" customHeight="1" x14ac:dyDescent="0.3">
      <c r="A48" s="116">
        <v>5</v>
      </c>
      <c r="B48" s="190">
        <f>VALUE(B12-500/100*(B6-B9))</f>
        <v>5123.0000000000018</v>
      </c>
      <c r="C48" s="167"/>
      <c r="D48" s="190">
        <f>VALUE(D12-500/100*(D6-D9))</f>
        <v>-3023.5000000000036</v>
      </c>
      <c r="E48" s="191"/>
      <c r="F48" s="190">
        <f>VALUE(F12-500/100*(F6-F9))</f>
        <v>12346.650000000003</v>
      </c>
      <c r="G48" s="190"/>
      <c r="H48" s="190">
        <f>VALUE(H12-500/100*(H6-H9))</f>
        <v>0</v>
      </c>
      <c r="I48" s="167"/>
      <c r="J48" s="190">
        <f>VALUE(J12-500/100*(J6-J9))</f>
        <v>0</v>
      </c>
      <c r="K48" s="191"/>
      <c r="L48" s="190">
        <f>VALUE(L12-500/100*(L6-L9))</f>
        <v>0</v>
      </c>
      <c r="M48" s="190"/>
      <c r="N48" s="190">
        <f>VALUE(N12-500/100*(N6-N9))</f>
        <v>0</v>
      </c>
      <c r="O48" s="167"/>
      <c r="P48" s="190">
        <f>VALUE(P12-500/100*(P6-P9))</f>
        <v>0</v>
      </c>
      <c r="Q48" s="191"/>
      <c r="R48" s="190">
        <f>VALUE(R12-500/100*(R6-R9))</f>
        <v>0</v>
      </c>
      <c r="S48" s="190"/>
      <c r="T48" s="190">
        <f>VALUE(T12-500/100*(T6-T9))</f>
        <v>0</v>
      </c>
      <c r="U48" s="167"/>
      <c r="V48" s="190">
        <f>VALUE(V12-500/100*(V6-V9))</f>
        <v>0</v>
      </c>
      <c r="W48" s="191"/>
      <c r="X48" s="190">
        <f>VALUE(X12-500/100*(X6-X9))</f>
        <v>0</v>
      </c>
      <c r="Y48" s="190"/>
      <c r="Z48" s="190">
        <f>VALUE(Z12-500/100*(Z6-Z9))</f>
        <v>0</v>
      </c>
      <c r="AA48" s="167"/>
      <c r="AB48" s="190">
        <f>VALUE(AB12-500/100*(AB6-AB9))</f>
        <v>0</v>
      </c>
      <c r="AC48" s="191"/>
      <c r="AD48" s="190">
        <f>VALUE(AD12-500/100*(AD6-AD9))</f>
        <v>0</v>
      </c>
      <c r="AE48" s="190"/>
      <c r="AF48" s="190">
        <f>VALUE(AF12-500/100*(AF6-AF9))</f>
        <v>0</v>
      </c>
      <c r="AG48" s="167"/>
      <c r="AH48" s="190">
        <f>VALUE(AH12-500/100*(AH6-AH9))</f>
        <v>0</v>
      </c>
      <c r="AI48" s="191"/>
      <c r="AJ48" s="190">
        <f>VALUE(AJ12-500/100*(AJ6-AJ9))</f>
        <v>0</v>
      </c>
    </row>
    <row r="49" spans="1:36" ht="14.7" customHeight="1" x14ac:dyDescent="0.3">
      <c r="A49" s="116">
        <v>5.2359999999999998</v>
      </c>
      <c r="B49" s="190">
        <f>VALUE(B12-523.6/100*(B6-B9))</f>
        <v>5364.8056000000024</v>
      </c>
      <c r="C49" s="167"/>
      <c r="D49" s="190">
        <f>VALUE(D12-523.6/100*(D6-D9))</f>
        <v>-3166.2092000000043</v>
      </c>
      <c r="E49" s="191"/>
      <c r="F49" s="190">
        <f>VALUE(F12-523.6/100*(F6-F9))</f>
        <v>12401.272200000003</v>
      </c>
      <c r="G49" s="190"/>
      <c r="H49" s="190">
        <f>VALUE(H12-523.6/100*(H6-H9))</f>
        <v>0</v>
      </c>
      <c r="I49" s="167"/>
      <c r="J49" s="190">
        <f>VALUE(J12-523.6/100*(J6-J9))</f>
        <v>0</v>
      </c>
      <c r="K49" s="191"/>
      <c r="L49" s="190">
        <f>VALUE(L12-523.6/100*(L6-L9))</f>
        <v>0</v>
      </c>
      <c r="M49" s="190"/>
      <c r="N49" s="190">
        <f>VALUE(N12-523.6/100*(N6-N9))</f>
        <v>0</v>
      </c>
      <c r="O49" s="167"/>
      <c r="P49" s="190">
        <f>VALUE(P12-523.6/100*(P6-P9))</f>
        <v>0</v>
      </c>
      <c r="Q49" s="191"/>
      <c r="R49" s="190">
        <f>VALUE(R12-523.6/100*(R6-R9))</f>
        <v>0</v>
      </c>
      <c r="S49" s="190"/>
      <c r="T49" s="190">
        <f>VALUE(T12-523.6/100*(T6-T9))</f>
        <v>0</v>
      </c>
      <c r="U49" s="167"/>
      <c r="V49" s="190">
        <f>VALUE(V12-523.6/100*(V6-V9))</f>
        <v>0</v>
      </c>
      <c r="W49" s="191"/>
      <c r="X49" s="190">
        <f>VALUE(X12-523.6/100*(X6-X9))</f>
        <v>0</v>
      </c>
      <c r="Y49" s="190"/>
      <c r="Z49" s="190">
        <f>VALUE(Z12-523.6/100*(Z6-Z9))</f>
        <v>0</v>
      </c>
      <c r="AA49" s="167"/>
      <c r="AB49" s="190">
        <f>VALUE(AB12-523.6/100*(AB6-AB9))</f>
        <v>0</v>
      </c>
      <c r="AC49" s="191"/>
      <c r="AD49" s="190">
        <f>VALUE(AD12-523.6/100*(AD6-AD9))</f>
        <v>0</v>
      </c>
      <c r="AE49" s="190"/>
      <c r="AF49" s="190">
        <f>VALUE(AF12-523.6/100*(AF6-AF9))</f>
        <v>0</v>
      </c>
      <c r="AG49" s="167"/>
      <c r="AH49" s="190">
        <f>VALUE(AH12-523.6/100*(AH6-AH9))</f>
        <v>0</v>
      </c>
      <c r="AI49" s="191"/>
      <c r="AJ49" s="190">
        <f>VALUE(AJ12-523.6/100*(AJ6-AJ9))</f>
        <v>0</v>
      </c>
    </row>
    <row r="50" spans="1:36" ht="14.7" customHeight="1" x14ac:dyDescent="0.3">
      <c r="A50" s="116">
        <v>5.3819999999999997</v>
      </c>
      <c r="B50" s="190">
        <f>VALUE(B12-538.2/100*(B6-B9))</f>
        <v>5514.3972000000022</v>
      </c>
      <c r="C50" s="167"/>
      <c r="D50" s="190">
        <f>VALUE(D12-538.2/100*(D6-D9))</f>
        <v>-3254.4954000000043</v>
      </c>
      <c r="E50" s="191"/>
      <c r="F50" s="190">
        <f>VALUE(F12-538.2/100*(F6-F9))</f>
        <v>12435.063900000005</v>
      </c>
      <c r="G50" s="190"/>
      <c r="H50" s="190">
        <f>VALUE(H12-538.2/100*(H6-H9))</f>
        <v>0</v>
      </c>
      <c r="I50" s="167"/>
      <c r="J50" s="190">
        <f>VALUE(J12-538.2/100*(J6-J9))</f>
        <v>0</v>
      </c>
      <c r="K50" s="191"/>
      <c r="L50" s="190">
        <f>VALUE(L12-538.2/100*(L6-L9))</f>
        <v>0</v>
      </c>
      <c r="M50" s="190"/>
      <c r="N50" s="190">
        <f>VALUE(N12-538.2/100*(N6-N9))</f>
        <v>0</v>
      </c>
      <c r="O50" s="167"/>
      <c r="P50" s="190">
        <f>VALUE(P12-538.2/100*(P6-P9))</f>
        <v>0</v>
      </c>
      <c r="Q50" s="191"/>
      <c r="R50" s="190">
        <f>VALUE(R12-538.2/100*(R6-R9))</f>
        <v>0</v>
      </c>
      <c r="S50" s="190"/>
      <c r="T50" s="190">
        <f>VALUE(T12-538.2/100*(T6-T9))</f>
        <v>0</v>
      </c>
      <c r="U50" s="167"/>
      <c r="V50" s="190">
        <f>VALUE(V12-538.2/100*(V6-V9))</f>
        <v>0</v>
      </c>
      <c r="W50" s="191"/>
      <c r="X50" s="190">
        <f>VALUE(X12-538.2/100*(X6-X9))</f>
        <v>0</v>
      </c>
      <c r="Y50" s="190"/>
      <c r="Z50" s="190">
        <f>VALUE(Z12-538.2/100*(Z6-Z9))</f>
        <v>0</v>
      </c>
      <c r="AA50" s="167"/>
      <c r="AB50" s="190">
        <f>VALUE(AB12-538.2/100*(AB6-AB9))</f>
        <v>0</v>
      </c>
      <c r="AC50" s="191"/>
      <c r="AD50" s="190">
        <f>VALUE(AD12-538.2/100*(AD6-AD9))</f>
        <v>0</v>
      </c>
      <c r="AE50" s="190"/>
      <c r="AF50" s="190">
        <f>VALUE(AF12-538.2/100*(AF6-AF9))</f>
        <v>0</v>
      </c>
      <c r="AG50" s="167"/>
      <c r="AH50" s="190">
        <f>VALUE(AH12-538.2/100*(AH6-AH9))</f>
        <v>0</v>
      </c>
      <c r="AI50" s="191"/>
      <c r="AJ50" s="190">
        <f>VALUE(AJ12-538.2/100*(AJ6-AJ9))</f>
        <v>0</v>
      </c>
    </row>
    <row r="51" spans="1:36" ht="14.7" customHeight="1" x14ac:dyDescent="0.3">
      <c r="A51" s="116">
        <v>5.6180000000000003</v>
      </c>
      <c r="B51" s="190">
        <f>VALUE(B12-561.8/100*(B6-B9))</f>
        <v>5756.2028000000018</v>
      </c>
      <c r="C51" s="167"/>
      <c r="D51" s="190">
        <f>VALUE(D12-561.8/100*(D6-D9))</f>
        <v>-3397.2046000000037</v>
      </c>
      <c r="E51" s="191"/>
      <c r="F51" s="190">
        <f>VALUE(F12-561.8/100*(F6-F9))</f>
        <v>12489.686100000003</v>
      </c>
      <c r="G51" s="190"/>
      <c r="H51" s="190">
        <f>VALUE(H12-561.8/100*(H6-H9))</f>
        <v>0</v>
      </c>
      <c r="I51" s="167"/>
      <c r="J51" s="190">
        <f>VALUE(J12-561.8/100*(J6-J9))</f>
        <v>0</v>
      </c>
      <c r="K51" s="191"/>
      <c r="L51" s="190">
        <f>VALUE(L12-561.8/100*(L6-L9))</f>
        <v>0</v>
      </c>
      <c r="M51" s="190"/>
      <c r="N51" s="190">
        <f>VALUE(N12-561.8/100*(N6-N9))</f>
        <v>0</v>
      </c>
      <c r="O51" s="167"/>
      <c r="P51" s="190">
        <f>VALUE(P12-561.8/100*(P6-P9))</f>
        <v>0</v>
      </c>
      <c r="Q51" s="191"/>
      <c r="R51" s="190">
        <f>VALUE(R12-561.8/100*(R6-R9))</f>
        <v>0</v>
      </c>
      <c r="S51" s="190"/>
      <c r="T51" s="190">
        <f>VALUE(T12-561.8/100*(T6-T9))</f>
        <v>0</v>
      </c>
      <c r="U51" s="167"/>
      <c r="V51" s="190">
        <f>VALUE(V12-561.8/100*(V6-V9))</f>
        <v>0</v>
      </c>
      <c r="W51" s="191"/>
      <c r="X51" s="190">
        <f>VALUE(X12-561.8/100*(X6-X9))</f>
        <v>0</v>
      </c>
      <c r="Y51" s="190"/>
      <c r="Z51" s="190">
        <f>VALUE(Z12-561.8/100*(Z6-Z9))</f>
        <v>0</v>
      </c>
      <c r="AA51" s="167"/>
      <c r="AB51" s="190">
        <f>VALUE(AB12-561.8/100*(AB6-AB9))</f>
        <v>0</v>
      </c>
      <c r="AC51" s="191"/>
      <c r="AD51" s="190">
        <f>VALUE(AD12-561.8/100*(AD6-AD9))</f>
        <v>0</v>
      </c>
      <c r="AE51" s="190"/>
      <c r="AF51" s="190">
        <f>VALUE(AF12-561.8/100*(AF6-AF9))</f>
        <v>0</v>
      </c>
      <c r="AG51" s="167"/>
      <c r="AH51" s="190">
        <f>VALUE(AH12-561.8/100*(AH6-AH9))</f>
        <v>0</v>
      </c>
      <c r="AI51" s="191"/>
      <c r="AJ51" s="190">
        <f>VALUE(AJ12-561.8/100*(AJ6-AJ9))</f>
        <v>0</v>
      </c>
    </row>
  </sheetData>
  <pageMargins left="0.7" right="0.7" top="0.75" bottom="0.75" header="0.3" footer="0.3"/>
  <pageSetup orientation="portrait" r:id="rId1"/>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R6"/>
  <sheetViews>
    <sheetView showGridLines="0" zoomScaleNormal="100" workbookViewId="0">
      <selection activeCell="A8" sqref="A8"/>
    </sheetView>
  </sheetViews>
  <sheetFormatPr defaultColWidth="8.77734375" defaultRowHeight="14.7" customHeight="1" x14ac:dyDescent="0.3"/>
  <cols>
    <col min="1" max="1" width="112.77734375" style="91" customWidth="1"/>
    <col min="2" max="252" width="8.77734375" style="91" customWidth="1"/>
  </cols>
  <sheetData>
    <row r="1" spans="1:1" ht="100.8" x14ac:dyDescent="0.3">
      <c r="A1" s="218" t="s">
        <v>76</v>
      </c>
    </row>
    <row r="2" spans="1:1" ht="14.7" customHeight="1" x14ac:dyDescent="0.3">
      <c r="A2" t="s">
        <v>77</v>
      </c>
    </row>
    <row r="3" spans="1:1" ht="14.7" customHeight="1" x14ac:dyDescent="0.3">
      <c r="A3" t="s">
        <v>78</v>
      </c>
    </row>
    <row r="4" spans="1:1" ht="14.7" customHeight="1" x14ac:dyDescent="0.3">
      <c r="A4" t="s">
        <v>79</v>
      </c>
    </row>
    <row r="5" spans="1:1" ht="14.7" customHeight="1" x14ac:dyDescent="0.3">
      <c r="A5" s="217"/>
    </row>
    <row r="6" spans="1:1" ht="14.7" customHeight="1" x14ac:dyDescent="0.3">
      <c r="A6"/>
    </row>
  </sheetData>
  <pageMargins left="0.7" right="0.7" top="0.75" bottom="0.75" header="0.3" footer="0.3"/>
  <pageSetup orientation="portrait" r:id="rId1"/>
  <headerFooter>
    <oddFooter>&amp;C&amp;"Helvetica Neue,Regular"&amp;12&amp;K000000&amp;P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U50"/>
  <sheetViews>
    <sheetView showGridLines="0" zoomScaleNormal="100" workbookViewId="0">
      <selection activeCell="A29" sqref="A29"/>
    </sheetView>
  </sheetViews>
  <sheetFormatPr defaultColWidth="8.77734375" defaultRowHeight="14.7" customHeight="1" x14ac:dyDescent="0.3"/>
  <cols>
    <col min="1" max="1" width="22" style="99" customWidth="1"/>
    <col min="2" max="2" width="12.77734375" style="99" customWidth="1"/>
    <col min="3" max="3" width="5.77734375" style="99" customWidth="1"/>
    <col min="4" max="4" width="12.77734375" style="99" customWidth="1"/>
    <col min="5" max="5" width="5.77734375" style="99" customWidth="1"/>
    <col min="6" max="6" width="12.77734375" style="99" customWidth="1"/>
    <col min="7" max="7" width="5.77734375" style="99" customWidth="1"/>
    <col min="8" max="8" width="12.77734375" style="99" customWidth="1"/>
    <col min="9" max="9" width="5.77734375" style="99" customWidth="1"/>
    <col min="10" max="10" width="12.77734375" style="99" customWidth="1"/>
    <col min="11" max="11" width="5.77734375" style="99" customWidth="1"/>
    <col min="12" max="12" width="12.77734375" style="99" customWidth="1"/>
    <col min="13" max="13" width="5.77734375" style="99" customWidth="1"/>
    <col min="14" max="14" width="12.77734375" style="99" customWidth="1"/>
    <col min="15" max="15" width="5.77734375" style="99" customWidth="1"/>
    <col min="16" max="16" width="12.77734375" style="99" customWidth="1"/>
    <col min="17" max="17" width="5.77734375" style="99" customWidth="1"/>
    <col min="18" max="18" width="12.77734375" style="99" customWidth="1"/>
    <col min="19" max="19" width="5.77734375" style="99" customWidth="1"/>
    <col min="20" max="255" width="8.77734375" style="99" customWidth="1"/>
    <col min="256" max="16384" width="8.77734375" style="93"/>
  </cols>
  <sheetData>
    <row r="1" spans="1:20" ht="14.7" customHeight="1" x14ac:dyDescent="0.3">
      <c r="A1" s="126"/>
      <c r="B1" s="137"/>
      <c r="C1" s="126"/>
      <c r="D1" s="137"/>
      <c r="E1" s="126"/>
      <c r="F1" s="137"/>
      <c r="G1" s="137"/>
      <c r="H1" s="137"/>
      <c r="I1" s="126"/>
      <c r="J1" s="137"/>
      <c r="K1" s="126"/>
      <c r="L1" s="137"/>
      <c r="M1" s="137"/>
      <c r="N1" s="137"/>
      <c r="O1" s="126"/>
      <c r="P1" s="137"/>
      <c r="Q1" s="126"/>
      <c r="R1" s="137"/>
      <c r="S1" s="137"/>
    </row>
    <row r="2" spans="1:20" ht="23.7" customHeight="1" x14ac:dyDescent="0.4">
      <c r="A2" s="138" t="s">
        <v>63</v>
      </c>
      <c r="B2" s="139"/>
      <c r="C2" s="139"/>
      <c r="D2" s="139"/>
      <c r="E2" s="139"/>
      <c r="F2" s="139"/>
      <c r="G2" s="139"/>
      <c r="H2" s="139"/>
      <c r="I2" s="139"/>
      <c r="J2" s="139"/>
      <c r="K2" s="139"/>
      <c r="L2" s="139"/>
      <c r="M2" s="139"/>
      <c r="N2" s="139"/>
      <c r="O2" s="139"/>
      <c r="P2" s="139"/>
      <c r="Q2" s="139"/>
      <c r="R2" s="139"/>
      <c r="S2" s="139"/>
    </row>
    <row r="3" spans="1:20" ht="14.7" customHeight="1" x14ac:dyDescent="0.3">
      <c r="A3" s="126"/>
      <c r="B3" s="137"/>
      <c r="C3" s="126"/>
      <c r="D3" s="137"/>
      <c r="E3" s="126"/>
      <c r="F3" s="137"/>
      <c r="G3" s="137"/>
      <c r="H3" s="137"/>
      <c r="I3" s="126"/>
      <c r="J3" s="137"/>
      <c r="K3" s="126"/>
      <c r="L3" s="137"/>
      <c r="M3" s="137"/>
      <c r="N3" s="137"/>
      <c r="O3" s="126"/>
      <c r="P3" s="137"/>
      <c r="Q3" s="126"/>
      <c r="R3" s="137"/>
      <c r="S3" s="137"/>
    </row>
    <row r="4" spans="1:20" ht="14.7" customHeight="1" x14ac:dyDescent="0.3">
      <c r="A4" s="126"/>
      <c r="B4" s="157" t="s">
        <v>52</v>
      </c>
      <c r="C4" s="158"/>
      <c r="D4" s="140" t="s">
        <v>53</v>
      </c>
      <c r="E4" s="158"/>
      <c r="F4" s="141" t="s">
        <v>54</v>
      </c>
      <c r="G4" s="141"/>
      <c r="H4" s="157" t="s">
        <v>52</v>
      </c>
      <c r="I4" s="158"/>
      <c r="J4" s="140" t="s">
        <v>53</v>
      </c>
      <c r="K4" s="158"/>
      <c r="L4" s="141" t="s">
        <v>54</v>
      </c>
      <c r="M4" s="141"/>
      <c r="N4" s="157" t="s">
        <v>52</v>
      </c>
      <c r="O4" s="158"/>
      <c r="P4" s="140" t="s">
        <v>53</v>
      </c>
      <c r="Q4" s="158"/>
      <c r="R4" s="141" t="s">
        <v>54</v>
      </c>
      <c r="S4" s="141"/>
    </row>
    <row r="5" spans="1:20" ht="15" customHeight="1" thickBot="1" x14ac:dyDescent="0.35">
      <c r="A5" s="126"/>
      <c r="B5" s="137"/>
      <c r="C5" s="126"/>
      <c r="D5" s="137"/>
      <c r="E5" s="126"/>
      <c r="F5" s="137"/>
      <c r="G5" s="137"/>
      <c r="H5" s="137"/>
      <c r="I5" s="126"/>
      <c r="J5" s="137"/>
      <c r="K5" s="126"/>
      <c r="L5" s="137"/>
      <c r="M5" s="137"/>
      <c r="N5" s="137"/>
      <c r="O5" s="126"/>
      <c r="P5" s="137"/>
      <c r="Q5" s="126"/>
      <c r="R5" s="137"/>
      <c r="S5" s="137"/>
    </row>
    <row r="6" spans="1:20" ht="15" customHeight="1" thickBot="1" x14ac:dyDescent="0.35">
      <c r="A6" s="142" t="s">
        <v>55</v>
      </c>
      <c r="B6" s="143">
        <v>0</v>
      </c>
      <c r="C6" s="98"/>
      <c r="D6" s="144">
        <v>6825.8</v>
      </c>
      <c r="E6" s="96"/>
      <c r="F6" s="145">
        <v>6825.8</v>
      </c>
      <c r="G6" s="97"/>
      <c r="H6" s="143">
        <v>10004.549999999999</v>
      </c>
      <c r="I6" s="98"/>
      <c r="J6" s="144">
        <v>10004.549999999999</v>
      </c>
      <c r="K6" s="96"/>
      <c r="L6" s="144">
        <v>10004.549999999999</v>
      </c>
      <c r="M6" s="97"/>
      <c r="N6" s="143">
        <v>11108.3</v>
      </c>
      <c r="O6" s="98"/>
      <c r="P6" s="144">
        <v>10585.65</v>
      </c>
      <c r="Q6" s="96"/>
      <c r="R6" s="145"/>
      <c r="S6" s="97"/>
    </row>
    <row r="7" spans="1:20" ht="14.7" customHeight="1" x14ac:dyDescent="0.3">
      <c r="A7" s="126"/>
      <c r="B7" s="146"/>
      <c r="C7" s="126"/>
      <c r="D7" s="147"/>
      <c r="E7" s="126"/>
      <c r="F7" s="148"/>
      <c r="G7" s="137"/>
      <c r="H7" s="146"/>
      <c r="I7" s="126"/>
      <c r="J7" s="147"/>
      <c r="K7" s="126"/>
      <c r="L7" s="148"/>
      <c r="M7" s="137"/>
      <c r="N7" s="146"/>
      <c r="O7" s="126"/>
      <c r="P7" s="147"/>
      <c r="Q7" s="126"/>
      <c r="R7" s="148"/>
      <c r="S7" s="137"/>
    </row>
    <row r="8" spans="1:20" ht="15" customHeight="1" thickBot="1" x14ac:dyDescent="0.35">
      <c r="A8" s="126"/>
      <c r="B8" s="149"/>
      <c r="C8" s="126"/>
      <c r="D8" s="150"/>
      <c r="E8" s="126"/>
      <c r="F8" s="151"/>
      <c r="G8" s="137"/>
      <c r="H8" s="149"/>
      <c r="I8" s="126"/>
      <c r="J8" s="150"/>
      <c r="K8" s="126"/>
      <c r="L8" s="151"/>
      <c r="M8" s="137"/>
      <c r="N8" s="149"/>
      <c r="O8" s="126"/>
      <c r="P8" s="150"/>
      <c r="Q8" s="126"/>
      <c r="R8" s="151"/>
      <c r="S8" s="137"/>
    </row>
    <row r="9" spans="1:20" ht="15" customHeight="1" thickBot="1" x14ac:dyDescent="0.35">
      <c r="A9" s="142" t="s">
        <v>56</v>
      </c>
      <c r="B9" s="143">
        <v>9119</v>
      </c>
      <c r="C9" s="98"/>
      <c r="D9" s="144">
        <v>12103.05</v>
      </c>
      <c r="E9" s="96"/>
      <c r="F9" s="145">
        <v>11171.55</v>
      </c>
      <c r="G9" s="97"/>
      <c r="H9" s="143">
        <v>10985.15</v>
      </c>
      <c r="I9" s="98"/>
      <c r="J9" s="144">
        <v>11856.15</v>
      </c>
      <c r="K9" s="96"/>
      <c r="L9" s="145">
        <v>12103.05</v>
      </c>
      <c r="M9" s="97"/>
      <c r="N9" s="143">
        <v>12103.05</v>
      </c>
      <c r="O9" s="98"/>
      <c r="P9" s="144">
        <v>12103.05</v>
      </c>
      <c r="Q9" s="96"/>
      <c r="R9" s="144"/>
      <c r="S9" s="97"/>
    </row>
    <row r="10" spans="1:20" ht="14.7" customHeight="1" x14ac:dyDescent="0.3">
      <c r="A10" s="126"/>
      <c r="B10" s="146"/>
      <c r="C10" s="126"/>
      <c r="D10" s="147"/>
      <c r="E10" s="126"/>
      <c r="F10" s="148"/>
      <c r="G10" s="137"/>
      <c r="H10" s="146"/>
      <c r="I10" s="126"/>
      <c r="J10" s="147"/>
      <c r="K10" s="126"/>
      <c r="L10" s="148"/>
      <c r="M10" s="137"/>
      <c r="N10" s="146"/>
      <c r="O10" s="126"/>
      <c r="P10" s="147"/>
      <c r="Q10" s="126"/>
      <c r="R10" s="148"/>
      <c r="S10" s="137"/>
    </row>
    <row r="11" spans="1:20" ht="15" customHeight="1" thickBot="1" x14ac:dyDescent="0.35">
      <c r="A11" s="126"/>
      <c r="B11" s="149"/>
      <c r="C11" s="126"/>
      <c r="D11" s="150"/>
      <c r="E11" s="126"/>
      <c r="F11" s="151"/>
      <c r="G11" s="137"/>
      <c r="H11" s="149"/>
      <c r="I11" s="126"/>
      <c r="J11" s="150"/>
      <c r="K11" s="126"/>
      <c r="L11" s="151"/>
      <c r="M11" s="137"/>
      <c r="N11" s="149"/>
      <c r="O11" s="126"/>
      <c r="P11" s="150"/>
      <c r="Q11" s="126"/>
      <c r="R11" s="151"/>
      <c r="S11" s="137"/>
    </row>
    <row r="12" spans="1:20" ht="15" customHeight="1" thickBot="1" x14ac:dyDescent="0.35">
      <c r="A12" s="142" t="s">
        <v>57</v>
      </c>
      <c r="B12" s="143">
        <v>6825.8</v>
      </c>
      <c r="C12" s="98"/>
      <c r="D12" s="144"/>
      <c r="E12" s="96"/>
      <c r="F12" s="145">
        <v>10004.549999999999</v>
      </c>
      <c r="G12" s="97"/>
      <c r="H12" s="143">
        <v>10585.65</v>
      </c>
      <c r="I12" s="98"/>
      <c r="J12" s="144">
        <v>11108.3</v>
      </c>
      <c r="K12" s="96"/>
      <c r="L12" s="145"/>
      <c r="M12" s="97"/>
      <c r="N12" s="200"/>
      <c r="O12" s="98"/>
      <c r="P12" s="144"/>
      <c r="Q12" s="96"/>
      <c r="R12" s="145"/>
      <c r="S12" s="97"/>
      <c r="T12" s="99" t="s">
        <v>58</v>
      </c>
    </row>
    <row r="13" spans="1:20" ht="14.7" customHeight="1" x14ac:dyDescent="0.3">
      <c r="A13" s="126"/>
      <c r="B13" s="137"/>
      <c r="C13" s="126"/>
      <c r="D13" s="137"/>
      <c r="E13" s="126"/>
      <c r="F13" s="137"/>
      <c r="G13" s="137"/>
      <c r="H13" s="137"/>
      <c r="I13" s="126"/>
      <c r="J13" s="137"/>
      <c r="K13" s="126"/>
      <c r="L13" s="137"/>
      <c r="M13" s="137"/>
      <c r="N13" s="137"/>
      <c r="O13" s="126"/>
      <c r="P13" s="137"/>
      <c r="Q13" s="126"/>
      <c r="R13" s="137"/>
      <c r="S13" s="137"/>
    </row>
    <row r="14" spans="1:20" ht="14.7" customHeight="1" x14ac:dyDescent="0.3">
      <c r="A14" s="126"/>
      <c r="B14" s="137"/>
      <c r="C14" s="126"/>
      <c r="D14" s="137"/>
      <c r="E14" s="126"/>
      <c r="F14" s="137"/>
      <c r="G14" s="137"/>
      <c r="H14" s="137"/>
      <c r="I14" s="126"/>
      <c r="J14" s="137"/>
      <c r="K14" s="126"/>
      <c r="L14" s="137"/>
      <c r="M14" s="137"/>
      <c r="N14" s="137"/>
      <c r="O14" s="126"/>
      <c r="P14" s="137"/>
      <c r="Q14" s="126"/>
      <c r="R14" s="137"/>
      <c r="S14" s="137"/>
    </row>
    <row r="15" spans="1:20" ht="14.7" customHeight="1" x14ac:dyDescent="0.3">
      <c r="A15" s="152" t="s">
        <v>59</v>
      </c>
      <c r="B15" s="159"/>
      <c r="C15" s="126"/>
      <c r="D15" s="137"/>
      <c r="E15" s="126"/>
      <c r="F15" s="137"/>
      <c r="G15" s="137"/>
      <c r="H15" s="159"/>
      <c r="I15" s="126"/>
      <c r="J15" s="137"/>
      <c r="K15" s="126"/>
      <c r="L15" s="137"/>
      <c r="M15" s="137"/>
      <c r="N15" s="159"/>
      <c r="O15" s="126"/>
      <c r="P15" s="137"/>
      <c r="Q15" s="126"/>
      <c r="R15" s="137"/>
      <c r="S15" s="137"/>
    </row>
    <row r="16" spans="1:20" ht="14.7" customHeight="1" x14ac:dyDescent="0.3">
      <c r="A16" s="160">
        <v>0.23599999999999999</v>
      </c>
      <c r="B16" s="121">
        <f>VALUE(23.6/100*(B6-B9)+B9)</f>
        <v>6966.9159999999993</v>
      </c>
      <c r="C16" s="122"/>
      <c r="D16" s="121">
        <f>VALUE(23.6/100*(D6-D9)+D9)</f>
        <v>10857.618999999999</v>
      </c>
      <c r="E16" s="121"/>
      <c r="F16" s="121">
        <f>VALUE(23.6/100*(F6-F9)+F9)</f>
        <v>10145.953</v>
      </c>
      <c r="G16" s="121"/>
      <c r="H16" s="121">
        <f>VALUE(23.6/100*(H6-H9)+H9)</f>
        <v>10753.7284</v>
      </c>
      <c r="I16" s="122"/>
      <c r="J16" s="121">
        <f>VALUE(23.6/100*(J6-J9)+J9)</f>
        <v>11419.172399999999</v>
      </c>
      <c r="K16" s="121"/>
      <c r="L16" s="121">
        <f>VALUE(23.6/100*(L6-L9)+L9)</f>
        <v>11607.804</v>
      </c>
      <c r="M16" s="121"/>
      <c r="N16" s="121">
        <f>VALUE(23.6/100*(N6-N9)+N9)</f>
        <v>11868.288999999999</v>
      </c>
      <c r="O16" s="122"/>
      <c r="P16" s="121">
        <f>VALUE(23.6/100*(P6-P9)+P9)</f>
        <v>11744.943599999999</v>
      </c>
      <c r="Q16" s="121"/>
      <c r="R16" s="121">
        <f>VALUE(23.6/100*(R6-R9)+R9)</f>
        <v>0</v>
      </c>
      <c r="S16" s="121"/>
    </row>
    <row r="17" spans="1:19" ht="14.7" customHeight="1" x14ac:dyDescent="0.3">
      <c r="A17" s="161">
        <v>0.38200000000000001</v>
      </c>
      <c r="B17" s="123">
        <f>38.2/100*(B6-B9)+B9</f>
        <v>5635.5419999999995</v>
      </c>
      <c r="C17" s="124"/>
      <c r="D17" s="123">
        <f>VALUE(38.2/100*(D6-D9)+D9)</f>
        <v>10087.1405</v>
      </c>
      <c r="E17" s="123"/>
      <c r="F17" s="123">
        <f>VALUE(38.2/100*(F6-F9)+F9)</f>
        <v>9511.4735000000001</v>
      </c>
      <c r="G17" s="123"/>
      <c r="H17" s="123">
        <f>38.2/100*(H6-H9)+H9</f>
        <v>10610.560799999999</v>
      </c>
      <c r="I17" s="124"/>
      <c r="J17" s="123">
        <f>VALUE(38.2/100*(J6-J9)+J9)</f>
        <v>11148.8388</v>
      </c>
      <c r="K17" s="123"/>
      <c r="L17" s="206">
        <f>VALUE(38.2/100*(L6-L9)+L9)</f>
        <v>11301.422999999999</v>
      </c>
      <c r="M17" s="123"/>
      <c r="N17" s="123">
        <f>38.2/100*(N6-N9)+N9</f>
        <v>11723.055499999999</v>
      </c>
      <c r="O17" s="124"/>
      <c r="P17" s="206">
        <f>VALUE(38.2/100*(P6-P9)+P9)</f>
        <v>11523.403199999999</v>
      </c>
      <c r="Q17" s="123"/>
      <c r="R17" s="123">
        <f>VALUE(38.2/100*(R6-R9)+R9)</f>
        <v>0</v>
      </c>
      <c r="S17" s="123"/>
    </row>
    <row r="18" spans="1:19" ht="14.7" customHeight="1" x14ac:dyDescent="0.3">
      <c r="A18" s="160">
        <v>0.5</v>
      </c>
      <c r="B18" s="121">
        <f>VALUE(50/100*(B6-B9)+B9)</f>
        <v>4559.5</v>
      </c>
      <c r="C18" s="122"/>
      <c r="D18" s="121">
        <f>VALUE(50/100*(D6-D9)+D9)</f>
        <v>9464.4249999999993</v>
      </c>
      <c r="E18" s="121"/>
      <c r="F18" s="121">
        <f>VALUE(50/100*(F6-F9)+F9)</f>
        <v>8998.6749999999993</v>
      </c>
      <c r="G18" s="121"/>
      <c r="H18" s="121">
        <f>VALUE(50/100*(H6-H9)+H9)</f>
        <v>10494.849999999999</v>
      </c>
      <c r="I18" s="122"/>
      <c r="J18" s="121">
        <f>VALUE(50/100*(J6-J9)+J9)</f>
        <v>10930.349999999999</v>
      </c>
      <c r="K18" s="121"/>
      <c r="L18" s="121">
        <f>VALUE(50/100*(L6-L9)+L9)</f>
        <v>11053.8</v>
      </c>
      <c r="M18" s="121"/>
      <c r="N18" s="121">
        <f>VALUE(50/100*(N6-N9)+N9)</f>
        <v>11605.674999999999</v>
      </c>
      <c r="O18" s="122"/>
      <c r="P18" s="121">
        <f>VALUE(50/100*(P6-P9)+P9)</f>
        <v>11344.349999999999</v>
      </c>
      <c r="Q18" s="121"/>
      <c r="R18" s="121">
        <f>VALUE(50/100*(R6-R9)+R9)</f>
        <v>0</v>
      </c>
      <c r="S18" s="121"/>
    </row>
    <row r="19" spans="1:19" ht="14.7" customHeight="1" x14ac:dyDescent="0.3">
      <c r="A19" s="160">
        <v>0.61799999999999999</v>
      </c>
      <c r="B19" s="121">
        <f>VALUE(61.8/100*(B6-B9)+B9)</f>
        <v>3483.4579999999996</v>
      </c>
      <c r="C19" s="122"/>
      <c r="D19" s="121">
        <f>VALUE(61.8/100*(D6-D9)+D9)</f>
        <v>8841.7095000000008</v>
      </c>
      <c r="E19" s="121"/>
      <c r="F19" s="121">
        <f>VALUE(61.8/100*(F6-F9)+F9)</f>
        <v>8485.8765000000003</v>
      </c>
      <c r="G19" s="121"/>
      <c r="H19" s="121">
        <f>VALUE(61.8/100*(H6-H9)+H9)</f>
        <v>10379.1392</v>
      </c>
      <c r="I19" s="122"/>
      <c r="J19" s="121">
        <f>VALUE(61.8/100*(J6-J9)+J9)</f>
        <v>10711.861199999999</v>
      </c>
      <c r="K19" s="121"/>
      <c r="L19" s="121">
        <f>VALUE(61.8/100*(L6-L9)+L9)</f>
        <v>10806.177</v>
      </c>
      <c r="M19" s="121"/>
      <c r="N19" s="121">
        <f>VALUE(61.8/100*(N6-N9)+N9)</f>
        <v>11488.2945</v>
      </c>
      <c r="O19" s="122"/>
      <c r="P19" s="121">
        <f>VALUE(61.8/100*(P6-P9)+P9)</f>
        <v>11165.2968</v>
      </c>
      <c r="Q19" s="121"/>
      <c r="R19" s="121">
        <f>VALUE(61.8/100*(R6-R9)+R9)</f>
        <v>0</v>
      </c>
      <c r="S19" s="121"/>
    </row>
    <row r="20" spans="1:19" ht="14.7" customHeight="1" x14ac:dyDescent="0.3">
      <c r="A20" s="162">
        <v>0.70699999999999996</v>
      </c>
      <c r="B20" s="125">
        <f>VALUE(70.7/100*(B6-B9)+B9)</f>
        <v>2671.8669999999993</v>
      </c>
      <c r="C20" s="126"/>
      <c r="D20" s="125">
        <f>VALUE(70.7/100*(D6-D9)+D9)</f>
        <v>8372.0342500000006</v>
      </c>
      <c r="E20" s="127"/>
      <c r="F20" s="125">
        <f>VALUE(70.7/100*(F6-F9)+F9)</f>
        <v>8099.1047499999995</v>
      </c>
      <c r="G20" s="125"/>
      <c r="H20" s="125">
        <f>VALUE(70.7/100*(H6-H9)+H9)</f>
        <v>10291.8658</v>
      </c>
      <c r="I20" s="126"/>
      <c r="J20" s="125">
        <f>VALUE(70.7/100*(J6-J9)+J9)</f>
        <v>10547.068799999999</v>
      </c>
      <c r="K20" s="127"/>
      <c r="L20" s="125">
        <f>VALUE(70.7/100*(L6-L9)+L9)</f>
        <v>10619.410499999998</v>
      </c>
      <c r="M20" s="125"/>
      <c r="N20" s="125">
        <f>VALUE(70.7/100*(N6-N9)+N9)</f>
        <v>11399.76175</v>
      </c>
      <c r="O20" s="126"/>
      <c r="P20" s="125">
        <f>VALUE(70.7/100*(P6-P9)+P9)</f>
        <v>11030.2482</v>
      </c>
      <c r="Q20" s="127"/>
      <c r="R20" s="125">
        <f>VALUE(70.7/100*(R6-R9)+R9)</f>
        <v>0</v>
      </c>
      <c r="S20" s="125"/>
    </row>
    <row r="21" spans="1:19" ht="14.7" customHeight="1" x14ac:dyDescent="0.3">
      <c r="A21" s="160">
        <v>0.78600000000000003</v>
      </c>
      <c r="B21" s="121">
        <f>VALUE(78.6/100*(B6-B9)+B9)</f>
        <v>1951.4660000000003</v>
      </c>
      <c r="C21" s="122"/>
      <c r="D21" s="121">
        <f>VALUE(78.6/100*(D6-D9)+D9)</f>
        <v>7955.1315000000004</v>
      </c>
      <c r="E21" s="121"/>
      <c r="F21" s="121">
        <f>VALUE(78.6/100*(F6-F9)+F9)</f>
        <v>7755.790500000001</v>
      </c>
      <c r="G21" s="121"/>
      <c r="H21" s="121">
        <f>VALUE(78.6/100*(H6-H9)+H9)</f>
        <v>10214.3984</v>
      </c>
      <c r="I21" s="122"/>
      <c r="J21" s="121">
        <f>VALUE(78.6/100*(J6-J9)+J9)</f>
        <v>10400.7924</v>
      </c>
      <c r="K21" s="121"/>
      <c r="L21" s="121">
        <f>VALUE(78.6/100*(L6-L9)+L9)</f>
        <v>10453.628999999999</v>
      </c>
      <c r="M21" s="121"/>
      <c r="N21" s="121">
        <f>VALUE(78.6/100*(N6-N9)+N9)</f>
        <v>11321.1765</v>
      </c>
      <c r="O21" s="122"/>
      <c r="P21" s="121">
        <f>VALUE(78.6/100*(P6-P9)+P9)</f>
        <v>10910.373599999999</v>
      </c>
      <c r="Q21" s="121"/>
      <c r="R21" s="121">
        <f>VALUE(78.6/100*(R6-R9)+R9)</f>
        <v>0</v>
      </c>
      <c r="S21" s="121"/>
    </row>
    <row r="22" spans="1:19" ht="14.7" customHeight="1" x14ac:dyDescent="0.3">
      <c r="A22" s="162">
        <v>1</v>
      </c>
      <c r="B22" s="125">
        <f>VALUE(100/100*(B6-B9)+B9)</f>
        <v>0</v>
      </c>
      <c r="C22" s="126"/>
      <c r="D22" s="125">
        <f>VALUE(100/100*(D6-D9)+D9)</f>
        <v>6825.8</v>
      </c>
      <c r="E22" s="127"/>
      <c r="F22" s="125">
        <f>VALUE(100/100*(F6-F9)+F9)</f>
        <v>6825.8</v>
      </c>
      <c r="G22" s="125"/>
      <c r="H22" s="125">
        <f>VALUE(100/100*(H6-H9)+H9)</f>
        <v>10004.549999999999</v>
      </c>
      <c r="I22" s="126"/>
      <c r="J22" s="125">
        <f>VALUE(100/100*(J6-J9)+J9)</f>
        <v>10004.549999999999</v>
      </c>
      <c r="K22" s="127"/>
      <c r="L22" s="125">
        <f>VALUE(100/100*(L6-L9)+L9)</f>
        <v>10004.549999999999</v>
      </c>
      <c r="M22" s="125"/>
      <c r="N22" s="125">
        <f>VALUE(100/100*(N6-N9)+N9)</f>
        <v>11108.3</v>
      </c>
      <c r="O22" s="126"/>
      <c r="P22" s="125">
        <f>VALUE(100/100*(P6-P9)+P9)</f>
        <v>10585.65</v>
      </c>
      <c r="Q22" s="127"/>
      <c r="R22" s="125">
        <f>VALUE(100/100*(R6-R9)+R9)</f>
        <v>0</v>
      </c>
      <c r="S22" s="125"/>
    </row>
    <row r="23" spans="1:19" ht="14.7" customHeight="1" x14ac:dyDescent="0.3">
      <c r="A23" s="126"/>
      <c r="B23" s="125"/>
      <c r="C23" s="126"/>
      <c r="D23" s="125"/>
      <c r="E23" s="127"/>
      <c r="F23" s="125"/>
      <c r="G23" s="125"/>
      <c r="H23" s="125"/>
      <c r="I23" s="126"/>
      <c r="J23" s="125"/>
      <c r="K23" s="127"/>
      <c r="L23" s="125"/>
      <c r="M23" s="125"/>
      <c r="N23" s="125"/>
      <c r="O23" s="126"/>
      <c r="P23" s="125"/>
      <c r="Q23" s="127"/>
      <c r="R23" s="125"/>
      <c r="S23" s="125"/>
    </row>
    <row r="24" spans="1:19" ht="14.7" customHeight="1" x14ac:dyDescent="0.3">
      <c r="A24" s="128" t="s">
        <v>60</v>
      </c>
      <c r="B24" s="125"/>
      <c r="C24" s="126"/>
      <c r="D24" s="125"/>
      <c r="E24" s="127"/>
      <c r="F24" s="125"/>
      <c r="G24" s="125"/>
      <c r="H24" s="125"/>
      <c r="I24" s="126"/>
      <c r="J24" s="125"/>
      <c r="K24" s="127"/>
      <c r="L24" s="125"/>
      <c r="M24" s="125"/>
      <c r="N24" s="125"/>
      <c r="O24" s="126"/>
      <c r="P24" s="125"/>
      <c r="Q24" s="127"/>
      <c r="R24" s="125"/>
      <c r="S24" s="125"/>
    </row>
    <row r="25" spans="1:19" ht="14.7" customHeight="1" x14ac:dyDescent="0.3">
      <c r="A25" s="163">
        <v>0.38200000000000001</v>
      </c>
      <c r="B25" s="129">
        <f>VALUE(B12-38.2/100*(B6-B9))</f>
        <v>10309.258</v>
      </c>
      <c r="C25" s="130"/>
      <c r="D25" s="129">
        <f>VALUE(D12-38.2/100*(D6-D9))</f>
        <v>2015.9094999999998</v>
      </c>
      <c r="E25" s="129"/>
      <c r="F25" s="129">
        <f>VALUE(F12-38.2/100*(F6-F9))</f>
        <v>11664.626499999998</v>
      </c>
      <c r="G25" s="129"/>
      <c r="H25" s="129">
        <f>VALUE(H12-38.2/100*(H6-H9))</f>
        <v>10960.2392</v>
      </c>
      <c r="I25" s="130"/>
      <c r="J25" s="129">
        <f>VALUE(J12-38.2/100*(J6-J9))</f>
        <v>11815.611199999999</v>
      </c>
      <c r="K25" s="129"/>
      <c r="L25" s="131">
        <f>VALUE(L12-38.2/100*(L6-L9))</f>
        <v>801.62700000000007</v>
      </c>
      <c r="M25" s="129"/>
      <c r="N25" s="129">
        <f>VALUE(N12-38.2/100*(N6-N9))</f>
        <v>379.99450000000002</v>
      </c>
      <c r="O25" s="130"/>
      <c r="P25" s="129">
        <f>VALUE(P12-38.2/100*(P6-P9))</f>
        <v>579.64679999999987</v>
      </c>
      <c r="Q25" s="129"/>
      <c r="R25" s="129">
        <f>VALUE(R12-38.2/100*(R6-R9))</f>
        <v>0</v>
      </c>
      <c r="S25" s="129"/>
    </row>
    <row r="26" spans="1:19" ht="14.7" customHeight="1" x14ac:dyDescent="0.3">
      <c r="A26" s="163">
        <v>0.5</v>
      </c>
      <c r="B26" s="129">
        <f>VALUE(B12-50/100*(B6-B9))</f>
        <v>11385.3</v>
      </c>
      <c r="C26" s="130"/>
      <c r="D26" s="129">
        <f>VALUE(D12-50/100*(D6-D9))</f>
        <v>2638.6249999999995</v>
      </c>
      <c r="E26" s="129"/>
      <c r="F26" s="129">
        <f>VALUE(F12-50/100*(F6-F9))</f>
        <v>12177.424999999999</v>
      </c>
      <c r="G26" s="129"/>
      <c r="H26" s="129">
        <f>VALUE(H12-50/100*(H6-H9))</f>
        <v>11075.95</v>
      </c>
      <c r="I26" s="130"/>
      <c r="J26" s="129">
        <f>VALUE(J12-50/100*(J6-J9))</f>
        <v>12034.099999999999</v>
      </c>
      <c r="K26" s="129"/>
      <c r="L26" s="129">
        <f>VALUE(L12-50/100*(L6-L9))</f>
        <v>1049.25</v>
      </c>
      <c r="M26" s="129"/>
      <c r="N26" s="129">
        <f>VALUE(N12-50/100*(N6-N9))</f>
        <v>497.375</v>
      </c>
      <c r="O26" s="130"/>
      <c r="P26" s="129">
        <f>VALUE(P12-50/100*(P6-P9))</f>
        <v>758.69999999999982</v>
      </c>
      <c r="Q26" s="129"/>
      <c r="R26" s="129">
        <f>VALUE(R12-50/100*(R6-R9))</f>
        <v>0</v>
      </c>
      <c r="S26" s="129"/>
    </row>
    <row r="27" spans="1:19" ht="14.7" customHeight="1" x14ac:dyDescent="0.3">
      <c r="A27" s="164">
        <v>0.61799999999999999</v>
      </c>
      <c r="B27" s="132">
        <f>VALUE(B12-61.8/100*(B6-B9))</f>
        <v>12461.342000000001</v>
      </c>
      <c r="C27" s="133"/>
      <c r="D27" s="132">
        <f>VALUE(D12-61.8/100*(D6-D9))</f>
        <v>3261.3404999999993</v>
      </c>
      <c r="E27" s="132"/>
      <c r="F27" s="132">
        <f>VALUE(F12-61.8/100*(F6-F9))</f>
        <v>12690.223499999998</v>
      </c>
      <c r="G27" s="132"/>
      <c r="H27" s="132">
        <f>VALUE(H12-61.8/100*(H6-H9))</f>
        <v>11191.6608</v>
      </c>
      <c r="I27" s="133"/>
      <c r="J27" s="132">
        <f>VALUE(J12-61.8/100*(J6-J9))</f>
        <v>12252.5888</v>
      </c>
      <c r="K27" s="132"/>
      <c r="L27" s="132">
        <f>VALUE(L12-61.8/100*(L6-L9))</f>
        <v>1296.873</v>
      </c>
      <c r="M27" s="132"/>
      <c r="N27" s="132">
        <f>VALUE(N12-61.8/100*(N6-N9))</f>
        <v>614.75549999999998</v>
      </c>
      <c r="O27" s="133"/>
      <c r="P27" s="132">
        <f>VALUE(P12-61.8/100*(P6-P9))</f>
        <v>937.75319999999977</v>
      </c>
      <c r="Q27" s="132"/>
      <c r="R27" s="132">
        <f>VALUE(R12-61.8/100*(R6-R9))</f>
        <v>0</v>
      </c>
      <c r="S27" s="132"/>
    </row>
    <row r="28" spans="1:19" ht="14.7" customHeight="1" x14ac:dyDescent="0.3">
      <c r="A28" s="162">
        <v>0.70699999999999996</v>
      </c>
      <c r="B28" s="125">
        <f>VALUE(B12-70.07/100*(B6-B9))</f>
        <v>13215.4833</v>
      </c>
      <c r="C28" s="126"/>
      <c r="D28" s="125">
        <f>VALUE(D12-70.07/100*(D6-D9))</f>
        <v>3697.7690749999988</v>
      </c>
      <c r="E28" s="127"/>
      <c r="F28" s="125">
        <f>VALUE(F12-70.07/100*(F6-F9))</f>
        <v>13049.617024999998</v>
      </c>
      <c r="G28" s="125"/>
      <c r="H28" s="125">
        <f>VALUE(H12-70.07/100*(H6-H9))</f>
        <v>11272.75642</v>
      </c>
      <c r="I28" s="126"/>
      <c r="J28" s="125">
        <f>VALUE(J12-70.07/100*(J6-J9))</f>
        <v>12405.716119999999</v>
      </c>
      <c r="K28" s="127"/>
      <c r="L28" s="125">
        <f>VALUE(L12-70.07/100*(L6-L9))</f>
        <v>1470.4189499999998</v>
      </c>
      <c r="M28" s="125"/>
      <c r="N28" s="125">
        <f>VALUE(N12-70.07/100*(N6-N9))</f>
        <v>697.02132499999993</v>
      </c>
      <c r="O28" s="126"/>
      <c r="P28" s="125">
        <f>VALUE(P12-70.07/100*(P6-P9))</f>
        <v>1063.2421799999995</v>
      </c>
      <c r="Q28" s="127"/>
      <c r="R28" s="125">
        <f>VALUE(R12-70.07/100*(R6-R9))</f>
        <v>0</v>
      </c>
      <c r="S28" s="125"/>
    </row>
    <row r="29" spans="1:19" ht="14.7" customHeight="1" x14ac:dyDescent="0.3">
      <c r="A29" s="163">
        <v>1</v>
      </c>
      <c r="B29" s="129">
        <f>VALUE(B12-100/100*(B6-B9))</f>
        <v>15944.8</v>
      </c>
      <c r="C29" s="130"/>
      <c r="D29" s="129">
        <f>VALUE(D12-100/100*(D6-D9))</f>
        <v>5277.2499999999991</v>
      </c>
      <c r="E29" s="129"/>
      <c r="F29" s="129">
        <f>VALUE(F12-100/100*(F6-F9))</f>
        <v>14350.3</v>
      </c>
      <c r="G29" s="129"/>
      <c r="H29" s="129">
        <f>VALUE(H12-100/100*(H6-H9))</f>
        <v>11566.25</v>
      </c>
      <c r="I29" s="130"/>
      <c r="J29" s="129">
        <f>VALUE(J12-100/100*(J6-J9))</f>
        <v>12959.9</v>
      </c>
      <c r="K29" s="129"/>
      <c r="L29" s="129">
        <f>VALUE(L12-100/100*(L6-L9))</f>
        <v>2098.5</v>
      </c>
      <c r="M29" s="129"/>
      <c r="N29" s="129">
        <f>VALUE(N12-100/100*(N6-N9))</f>
        <v>994.75</v>
      </c>
      <c r="O29" s="130"/>
      <c r="P29" s="129">
        <f>VALUE(P12-100/100*(P6-P9))</f>
        <v>1517.3999999999996</v>
      </c>
      <c r="Q29" s="129"/>
      <c r="R29" s="129">
        <f>VALUE(R12-100/100*(R6-R9))</f>
        <v>0</v>
      </c>
      <c r="S29" s="129"/>
    </row>
    <row r="30" spans="1:19" ht="14.7" customHeight="1" x14ac:dyDescent="0.3">
      <c r="A30" s="165">
        <v>1.236</v>
      </c>
      <c r="B30" s="134">
        <f>VALUE(B12-123.6/100*(B6-B9))</f>
        <v>18096.884000000002</v>
      </c>
      <c r="C30" s="135"/>
      <c r="D30" s="134">
        <f>VALUE(D12-123.6/100*(D6-D9))</f>
        <v>6522.6809999999987</v>
      </c>
      <c r="E30" s="134"/>
      <c r="F30" s="134">
        <f>VALUE(F12-123.6/100*(F6-F9))</f>
        <v>15375.896999999997</v>
      </c>
      <c r="G30" s="134"/>
      <c r="H30" s="134">
        <f>VALUE(H12-123.6/100*(H6-H9))</f>
        <v>11797.6716</v>
      </c>
      <c r="I30" s="135"/>
      <c r="J30" s="134">
        <f>VALUE(J12-123.6/100*(J6-J9))</f>
        <v>13396.8776</v>
      </c>
      <c r="K30" s="134"/>
      <c r="L30" s="134">
        <f>VALUE(L12-123.6/100*(L6-L9))</f>
        <v>2593.7460000000001</v>
      </c>
      <c r="M30" s="134"/>
      <c r="N30" s="134">
        <f>VALUE(N12-123.6/100*(N6-N9))</f>
        <v>1229.511</v>
      </c>
      <c r="O30" s="135"/>
      <c r="P30" s="134">
        <f>VALUE(P12-123.6/100*(P6-P9))</f>
        <v>1875.5063999999995</v>
      </c>
      <c r="Q30" s="134"/>
      <c r="R30" s="134">
        <f>VALUE(R12-123.6/100*(R6-R9))</f>
        <v>0</v>
      </c>
      <c r="S30" s="134"/>
    </row>
    <row r="31" spans="1:19" ht="14.7" customHeight="1" x14ac:dyDescent="0.3">
      <c r="A31" s="162">
        <v>1.3819999999999999</v>
      </c>
      <c r="B31" s="125">
        <f>VALUE(B12-138.2/100*(B6-B9))</f>
        <v>19428.257999999998</v>
      </c>
      <c r="C31" s="126"/>
      <c r="D31" s="125">
        <f>VALUE(D12-138.2/100*(D6-D9))</f>
        <v>7293.1594999999979</v>
      </c>
      <c r="E31" s="127"/>
      <c r="F31" s="125">
        <f>VALUE(F12-138.2/100*(F6-F9))</f>
        <v>16010.376499999998</v>
      </c>
      <c r="G31" s="125"/>
      <c r="H31" s="125">
        <f>VALUE(H12-138.2/100*(H6-H9))</f>
        <v>11940.8392</v>
      </c>
      <c r="I31" s="126"/>
      <c r="J31" s="125">
        <f>VALUE(J12-138.2/100*(J6-J9))</f>
        <v>13667.2112</v>
      </c>
      <c r="K31" s="127"/>
      <c r="L31" s="125">
        <f>VALUE(L12-138.2/100*(L6-L9))</f>
        <v>2900.127</v>
      </c>
      <c r="M31" s="125"/>
      <c r="N31" s="125">
        <f>VALUE(N12-138.2/100*(N6-N9))</f>
        <v>1374.7444999999998</v>
      </c>
      <c r="O31" s="126"/>
      <c r="P31" s="125">
        <f>VALUE(P12-138.2/100*(P6-P9))</f>
        <v>2097.0467999999992</v>
      </c>
      <c r="Q31" s="127"/>
      <c r="R31" s="125">
        <f>VALUE(R12-138.2/100*(R6-R9))</f>
        <v>0</v>
      </c>
      <c r="S31" s="125"/>
    </row>
    <row r="32" spans="1:19" ht="14.7" customHeight="1" x14ac:dyDescent="0.3">
      <c r="A32" s="162">
        <v>1.5</v>
      </c>
      <c r="B32" s="125">
        <f>VALUE(B12-150/100*(B6-B9))</f>
        <v>20504.3</v>
      </c>
      <c r="C32" s="126"/>
      <c r="D32" s="125">
        <f>VALUE(D12-150/100*(D6-D9))</f>
        <v>7915.8749999999982</v>
      </c>
      <c r="E32" s="127"/>
      <c r="F32" s="125">
        <f>VALUE(F12-150/100*(F6-F9))</f>
        <v>16523.174999999996</v>
      </c>
      <c r="G32" s="125"/>
      <c r="H32" s="125">
        <f>VALUE(H12-150/100*(H6-H9))</f>
        <v>12056.55</v>
      </c>
      <c r="I32" s="126"/>
      <c r="J32" s="125">
        <f>VALUE(J12-150/100*(J6-J9))</f>
        <v>13885.7</v>
      </c>
      <c r="K32" s="127"/>
      <c r="L32" s="125">
        <f>VALUE(L12-150/100*(L6-L9))</f>
        <v>3147.75</v>
      </c>
      <c r="M32" s="125"/>
      <c r="N32" s="125">
        <f>VALUE(N12-150/100*(N6-N9))</f>
        <v>1492.125</v>
      </c>
      <c r="O32" s="126"/>
      <c r="P32" s="125">
        <f>VALUE(P12-150/100*(P6-P9))</f>
        <v>2276.0999999999995</v>
      </c>
      <c r="Q32" s="127"/>
      <c r="R32" s="125">
        <f>VALUE(R12-150/100*(R6-R9))</f>
        <v>0</v>
      </c>
      <c r="S32" s="125"/>
    </row>
    <row r="33" spans="1:19" ht="14.7" customHeight="1" x14ac:dyDescent="0.3">
      <c r="A33" s="164">
        <v>1.6180000000000001</v>
      </c>
      <c r="B33" s="132">
        <f>VALUE(B12-161.8/100*(B6-B9))</f>
        <v>21580.342000000001</v>
      </c>
      <c r="C33" s="133"/>
      <c r="D33" s="132">
        <f>VALUE(D12-161.8/100*(D6-D9))</f>
        <v>8538.5904999999984</v>
      </c>
      <c r="E33" s="132"/>
      <c r="F33" s="132">
        <f>VALUE(F12-161.8/100*(F6-F9))</f>
        <v>17035.9735</v>
      </c>
      <c r="G33" s="132"/>
      <c r="H33" s="132">
        <f>VALUE(H12-161.8/100*(H6-H9))</f>
        <v>12172.2608</v>
      </c>
      <c r="I33" s="133"/>
      <c r="J33" s="132">
        <f>VALUE(J12-161.8/100*(J6-J9))</f>
        <v>14104.1888</v>
      </c>
      <c r="K33" s="132"/>
      <c r="L33" s="132">
        <f>VALUE(L12-161.8/100*(L6-L9))</f>
        <v>3395.373</v>
      </c>
      <c r="M33" s="132"/>
      <c r="N33" s="132">
        <f>VALUE(N12-161.8/100*(N6-N9))</f>
        <v>1609.5055000000002</v>
      </c>
      <c r="O33" s="133"/>
      <c r="P33" s="132">
        <f>VALUE(P12-161.8/100*(P6-P9))</f>
        <v>2455.1531999999997</v>
      </c>
      <c r="Q33" s="132"/>
      <c r="R33" s="132">
        <f>VALUE(R12-161.8/100*(R6-R9))</f>
        <v>0</v>
      </c>
      <c r="S33" s="132"/>
    </row>
    <row r="34" spans="1:19" ht="14.7" customHeight="1" x14ac:dyDescent="0.3">
      <c r="A34" s="162">
        <v>1.7070000000000001</v>
      </c>
      <c r="B34" s="125">
        <f>VALUE(B12-170.07/100*(B6-B9))</f>
        <v>22334.4833</v>
      </c>
      <c r="C34" s="126"/>
      <c r="D34" s="125">
        <f>VALUE(D12-170.07/100*(D6-D9))</f>
        <v>8975.0190749999983</v>
      </c>
      <c r="E34" s="127"/>
      <c r="F34" s="125">
        <f>VALUE(F12-170.07/100*(F6-F9))</f>
        <v>17395.367024999996</v>
      </c>
      <c r="G34" s="125"/>
      <c r="H34" s="125">
        <f>VALUE(H12-170.07/100*(H6-H9))</f>
        <v>12253.35642</v>
      </c>
      <c r="I34" s="126"/>
      <c r="J34" s="125">
        <f>VALUE(J12-170.07/100*(J6-J9))</f>
        <v>14257.31612</v>
      </c>
      <c r="K34" s="127"/>
      <c r="L34" s="125">
        <f>VALUE(L12-170.07/100*(L6-L9))</f>
        <v>3568.9189499999998</v>
      </c>
      <c r="M34" s="125"/>
      <c r="N34" s="125">
        <f>VALUE(N12-170.07/100*(N6-N9))</f>
        <v>1691.7713249999999</v>
      </c>
      <c r="O34" s="126"/>
      <c r="P34" s="125">
        <f>VALUE(P12-170.07/100*(P6-P9))</f>
        <v>2580.6421799999994</v>
      </c>
      <c r="Q34" s="127"/>
      <c r="R34" s="125">
        <f>VALUE(R12-170.07/100*(R6-R9))</f>
        <v>0</v>
      </c>
      <c r="S34" s="125"/>
    </row>
    <row r="35" spans="1:19" ht="14.7" customHeight="1" x14ac:dyDescent="0.3">
      <c r="A35" s="163">
        <v>2</v>
      </c>
      <c r="B35" s="129">
        <f>VALUE(B12-200/100*(B6-B9))</f>
        <v>25063.8</v>
      </c>
      <c r="C35" s="130"/>
      <c r="D35" s="129">
        <f>VALUE(D12-200/100*(D6-D9))</f>
        <v>10554.499999999998</v>
      </c>
      <c r="E35" s="129"/>
      <c r="F35" s="129">
        <f>VALUE(F12-200/100*(F6-F9))</f>
        <v>18696.049999999996</v>
      </c>
      <c r="G35" s="129"/>
      <c r="H35" s="129">
        <f>VALUE(H12-200/100*(H6-H9))</f>
        <v>12546.85</v>
      </c>
      <c r="I35" s="130"/>
      <c r="J35" s="129">
        <f>VALUE(J12-200/100*(J6-J9))</f>
        <v>14811.5</v>
      </c>
      <c r="K35" s="129"/>
      <c r="L35" s="129">
        <f>VALUE(L12-200/100*(L6-L9))</f>
        <v>4197</v>
      </c>
      <c r="M35" s="129"/>
      <c r="N35" s="129">
        <f>VALUE(N12-200/100*(N6-N9))</f>
        <v>1989.5</v>
      </c>
      <c r="O35" s="130"/>
      <c r="P35" s="129">
        <f>VALUE(P12-200/100*(P6-P9))</f>
        <v>3034.7999999999993</v>
      </c>
      <c r="Q35" s="129"/>
      <c r="R35" s="129">
        <f>VALUE(R12-200/100*(R6-R9))</f>
        <v>0</v>
      </c>
      <c r="S35" s="129"/>
    </row>
    <row r="36" spans="1:19" ht="14.7" customHeight="1" x14ac:dyDescent="0.3">
      <c r="A36" s="162">
        <v>2.2360000000000002</v>
      </c>
      <c r="B36" s="125">
        <f>VALUE(B12-223.6/100*(B6-B9))</f>
        <v>27215.883999999998</v>
      </c>
      <c r="C36" s="126"/>
      <c r="D36" s="125">
        <f>VALUE(D12-223.6/100*(D6-D9))</f>
        <v>11799.930999999997</v>
      </c>
      <c r="E36" s="127"/>
      <c r="F36" s="125">
        <f>VALUE(F12-223.6/100*(F6-F9))</f>
        <v>19721.646999999997</v>
      </c>
      <c r="G36" s="125"/>
      <c r="H36" s="125">
        <f>VALUE(H12-223.6/100*(H6-H9))</f>
        <v>12778.2716</v>
      </c>
      <c r="I36" s="126"/>
      <c r="J36" s="125">
        <f>VALUE(J12-223.6/100*(J6-J9))</f>
        <v>15248.477599999998</v>
      </c>
      <c r="K36" s="127"/>
      <c r="L36" s="125">
        <f>VALUE(L12-223.6/100*(L6-L9))</f>
        <v>4692.2459999999992</v>
      </c>
      <c r="M36" s="125"/>
      <c r="N36" s="125">
        <f>VALUE(N12-223.6/100*(N6-N9))</f>
        <v>2224.261</v>
      </c>
      <c r="O36" s="126"/>
      <c r="P36" s="125">
        <f>VALUE(P12-223.6/100*(P6-P9))</f>
        <v>3392.9063999999989</v>
      </c>
      <c r="Q36" s="127"/>
      <c r="R36" s="125">
        <f>VALUE(R12-223.6/100*(R6-R9))</f>
        <v>0</v>
      </c>
      <c r="S36" s="125"/>
    </row>
    <row r="37" spans="1:19" ht="14.7" customHeight="1" x14ac:dyDescent="0.3">
      <c r="A37" s="163">
        <v>2.3820000000000001</v>
      </c>
      <c r="B37" s="129">
        <f>VALUE(B12-238.2/100*(B6-B9))</f>
        <v>28547.257999999998</v>
      </c>
      <c r="C37" s="130"/>
      <c r="D37" s="129">
        <f>VALUE(D12-238.2/100*(D6-D9))</f>
        <v>12570.409499999996</v>
      </c>
      <c r="E37" s="129"/>
      <c r="F37" s="129">
        <f>VALUE(F12-238.2/100*(F6-F9))</f>
        <v>20356.126499999995</v>
      </c>
      <c r="G37" s="129"/>
      <c r="H37" s="129">
        <f>VALUE(H12-238.2/100*(H6-H9))</f>
        <v>12921.439200000001</v>
      </c>
      <c r="I37" s="130"/>
      <c r="J37" s="129">
        <f>VALUE(J12-238.2/100*(J6-J9))</f>
        <v>15518.8112</v>
      </c>
      <c r="K37" s="129"/>
      <c r="L37" s="129">
        <f>VALUE(L12-238.2/100*(L6-L9))</f>
        <v>4998.6269999999995</v>
      </c>
      <c r="M37" s="129"/>
      <c r="N37" s="129">
        <f>VALUE(N12-238.2/100*(N6-N9))</f>
        <v>2369.4944999999998</v>
      </c>
      <c r="O37" s="130"/>
      <c r="P37" s="129">
        <f>VALUE(P12-238.2/100*(P6-P9))</f>
        <v>3614.4467999999988</v>
      </c>
      <c r="Q37" s="129"/>
      <c r="R37" s="129">
        <f>VALUE(R12-238.2/100*(R6-R9))</f>
        <v>0</v>
      </c>
      <c r="S37" s="129"/>
    </row>
    <row r="38" spans="1:19" ht="14.7" customHeight="1" x14ac:dyDescent="0.3">
      <c r="A38" s="163">
        <v>2.6179999999999999</v>
      </c>
      <c r="B38" s="129">
        <f>VALUE(B12-261.8/100*(B6-B9))</f>
        <v>30699.342000000001</v>
      </c>
      <c r="C38" s="130"/>
      <c r="D38" s="129">
        <f>VALUE(D12-261.8/100*(D6-D9))</f>
        <v>13815.8405</v>
      </c>
      <c r="E38" s="129"/>
      <c r="F38" s="129">
        <f>VALUE(F12-261.8/100*(F6-F9))</f>
        <v>21381.7235</v>
      </c>
      <c r="G38" s="129"/>
      <c r="H38" s="129">
        <f>VALUE(H12-261.8/100*(H6-H9))</f>
        <v>13152.8608</v>
      </c>
      <c r="I38" s="130"/>
      <c r="J38" s="129">
        <f>VALUE(J12-261.8/100*(J6-J9))</f>
        <v>15955.788800000002</v>
      </c>
      <c r="K38" s="129"/>
      <c r="L38" s="129">
        <f>VALUE(L12-261.8/100*(L6-L9))</f>
        <v>5493.8730000000005</v>
      </c>
      <c r="M38" s="129"/>
      <c r="N38" s="129">
        <f>VALUE(N12-261.8/100*(N6-N9))</f>
        <v>2604.2555000000002</v>
      </c>
      <c r="O38" s="130"/>
      <c r="P38" s="129">
        <f>VALUE(P12-261.8/100*(P6-P9))</f>
        <v>3972.5531999999994</v>
      </c>
      <c r="Q38" s="129"/>
      <c r="R38" s="129">
        <f>VALUE(R12-261.8/100*(R6-R9))</f>
        <v>0</v>
      </c>
      <c r="S38" s="129"/>
    </row>
    <row r="39" spans="1:19" ht="14.7" customHeight="1" x14ac:dyDescent="0.3">
      <c r="A39" s="163">
        <v>3</v>
      </c>
      <c r="B39" s="129">
        <f>VALUE(B12-300/100*(B6-B9))</f>
        <v>34182.800000000003</v>
      </c>
      <c r="C39" s="130"/>
      <c r="D39" s="129">
        <f>VALUE(D12-300/100*(D6-D9))</f>
        <v>15831.749999999996</v>
      </c>
      <c r="E39" s="129"/>
      <c r="F39" s="129">
        <f>VALUE(F12-300/100*(F6-F9))</f>
        <v>23041.799999999996</v>
      </c>
      <c r="G39" s="129"/>
      <c r="H39" s="129">
        <f>VALUE(H12-300/100*(H6-H9))</f>
        <v>13527.45</v>
      </c>
      <c r="I39" s="130"/>
      <c r="J39" s="129">
        <f>VALUE(J12-300/100*(J6-J9))</f>
        <v>16663.099999999999</v>
      </c>
      <c r="K39" s="129"/>
      <c r="L39" s="129">
        <f>VALUE(L12-300/100*(L6-L9))</f>
        <v>6295.5</v>
      </c>
      <c r="M39" s="129"/>
      <c r="N39" s="129">
        <f>VALUE(N12-300/100*(N6-N9))</f>
        <v>2984.25</v>
      </c>
      <c r="O39" s="130"/>
      <c r="P39" s="129">
        <f>VALUE(P12-300/100*(P6-P9))</f>
        <v>4552.1999999999989</v>
      </c>
      <c r="Q39" s="129"/>
      <c r="R39" s="129">
        <f>VALUE(R12-300/100*(R6-R9))</f>
        <v>0</v>
      </c>
      <c r="S39" s="129"/>
    </row>
    <row r="40" spans="1:19" ht="14.7" customHeight="1" x14ac:dyDescent="0.3">
      <c r="A40" s="162">
        <v>3.2360000000000002</v>
      </c>
      <c r="B40" s="125">
        <f>VALUE(B12-323.6/100*(B6-B9))</f>
        <v>36334.884000000005</v>
      </c>
      <c r="C40" s="126"/>
      <c r="D40" s="125">
        <f>VALUE(D12-323.6/100*(D6-D9))</f>
        <v>17077.180999999997</v>
      </c>
      <c r="E40" s="127"/>
      <c r="F40" s="125">
        <f>VALUE(F12-323.6/100*(F6-F9))</f>
        <v>24067.396999999997</v>
      </c>
      <c r="G40" s="125"/>
      <c r="H40" s="125">
        <f>VALUE(H12-323.6/100*(H6-H9))</f>
        <v>13758.8716</v>
      </c>
      <c r="I40" s="126"/>
      <c r="J40" s="125">
        <f>VALUE(J12-323.6/100*(J6-J9))</f>
        <v>17100.077600000001</v>
      </c>
      <c r="K40" s="127"/>
      <c r="L40" s="125">
        <f>VALUE(L12-323.6/100*(L6-L9))</f>
        <v>6790.7460000000001</v>
      </c>
      <c r="M40" s="125"/>
      <c r="N40" s="125">
        <f>VALUE(N12-323.6/100*(N6-N9))</f>
        <v>3219.0110000000004</v>
      </c>
      <c r="O40" s="126"/>
      <c r="P40" s="125">
        <f>VALUE(P12-323.6/100*(P6-P9))</f>
        <v>4910.3063999999995</v>
      </c>
      <c r="Q40" s="127"/>
      <c r="R40" s="125">
        <f>VALUE(R12-323.6/100*(R6-R9))</f>
        <v>0</v>
      </c>
      <c r="S40" s="125"/>
    </row>
    <row r="41" spans="1:19" ht="14.7" customHeight="1" x14ac:dyDescent="0.3">
      <c r="A41" s="163">
        <v>3.3820000000000001</v>
      </c>
      <c r="B41" s="129">
        <f>VALUE(B12-338.2/100*(B6-B9))</f>
        <v>37666.258000000002</v>
      </c>
      <c r="C41" s="130"/>
      <c r="D41" s="129">
        <f>VALUE(D12-338.2/100*(D6-D9))</f>
        <v>17847.659499999994</v>
      </c>
      <c r="E41" s="129"/>
      <c r="F41" s="129">
        <f>VALUE(F12-338.2/100*(F6-F9))</f>
        <v>24701.876499999995</v>
      </c>
      <c r="G41" s="129"/>
      <c r="H41" s="129">
        <f>VALUE(H12-338.2/100*(H6-H9))</f>
        <v>13902.039200000001</v>
      </c>
      <c r="I41" s="130"/>
      <c r="J41" s="129">
        <f>VALUE(J12-338.2/100*(J6-J9))</f>
        <v>17370.411199999999</v>
      </c>
      <c r="K41" s="129"/>
      <c r="L41" s="129">
        <f>VALUE(L12-338.2/100*(L6-L9))</f>
        <v>7097.1269999999995</v>
      </c>
      <c r="M41" s="129"/>
      <c r="N41" s="129">
        <f>VALUE(N12-338.2/100*(N6-N9))</f>
        <v>3364.2444999999998</v>
      </c>
      <c r="O41" s="130"/>
      <c r="P41" s="129">
        <f>VALUE(P12-338.2/100*(P6-P9))</f>
        <v>5131.8467999999984</v>
      </c>
      <c r="Q41" s="129"/>
      <c r="R41" s="129">
        <f>VALUE(R12-338.2/100*(R6-R9))</f>
        <v>0</v>
      </c>
      <c r="S41" s="129"/>
    </row>
    <row r="42" spans="1:19" ht="14.7" customHeight="1" x14ac:dyDescent="0.3">
      <c r="A42" s="163">
        <v>3.6179999999999999</v>
      </c>
      <c r="B42" s="129">
        <f>VALUE(B12-361.8/100*(B6-B9))</f>
        <v>39818.342000000004</v>
      </c>
      <c r="C42" s="130"/>
      <c r="D42" s="129">
        <f>VALUE(D12-361.8/100*(D6-D9))</f>
        <v>19093.090499999998</v>
      </c>
      <c r="E42" s="129"/>
      <c r="F42" s="129">
        <f>VALUE(F12-361.8/100*(F6-F9))</f>
        <v>25727.4735</v>
      </c>
      <c r="G42" s="129"/>
      <c r="H42" s="129">
        <f>VALUE(H12-361.8/100*(H6-H9))</f>
        <v>14133.460800000001</v>
      </c>
      <c r="I42" s="130"/>
      <c r="J42" s="129">
        <f>VALUE(J12-361.8/100*(J6-J9))</f>
        <v>17807.388800000001</v>
      </c>
      <c r="K42" s="129"/>
      <c r="L42" s="129">
        <f>VALUE(L12-361.8/100*(L6-L9))</f>
        <v>7592.3730000000005</v>
      </c>
      <c r="M42" s="129"/>
      <c r="N42" s="129">
        <f>VALUE(N12-361.8/100*(N6-N9))</f>
        <v>3599.0055000000002</v>
      </c>
      <c r="O42" s="130"/>
      <c r="P42" s="129">
        <f>VALUE(P12-361.8/100*(P6-P9))</f>
        <v>5489.953199999999</v>
      </c>
      <c r="Q42" s="129"/>
      <c r="R42" s="129">
        <f>VALUE(R12-361.8/100*(R6-R9))</f>
        <v>0</v>
      </c>
      <c r="S42" s="129"/>
    </row>
    <row r="43" spans="1:19" ht="14.7" customHeight="1" x14ac:dyDescent="0.3">
      <c r="A43" s="163">
        <v>4</v>
      </c>
      <c r="B43" s="129">
        <f>VALUE(B12-400/100*(B6-B9))</f>
        <v>43301.8</v>
      </c>
      <c r="C43" s="130"/>
      <c r="D43" s="129">
        <f>VALUE(D12-400/100*(D6-D9))</f>
        <v>21108.999999999996</v>
      </c>
      <c r="E43" s="129"/>
      <c r="F43" s="129">
        <f>VALUE(F12-400/100*(F6-F9))</f>
        <v>27387.549999999996</v>
      </c>
      <c r="G43" s="129"/>
      <c r="H43" s="129">
        <f>VALUE(H12-400/100*(H6-H9))</f>
        <v>14508.050000000001</v>
      </c>
      <c r="I43" s="130"/>
      <c r="J43" s="129">
        <f>VALUE(J12-400/100*(J6-J9))</f>
        <v>18514.7</v>
      </c>
      <c r="K43" s="129"/>
      <c r="L43" s="129">
        <f>VALUE(L12-400/100*(L6-L9))</f>
        <v>8394</v>
      </c>
      <c r="M43" s="129"/>
      <c r="N43" s="129">
        <f>VALUE(N12-400/100*(N6-N9))</f>
        <v>3979</v>
      </c>
      <c r="O43" s="130"/>
      <c r="P43" s="129">
        <f>VALUE(P12-400/100*(P6-P9))</f>
        <v>6069.5999999999985</v>
      </c>
      <c r="Q43" s="129"/>
      <c r="R43" s="129">
        <f>VALUE(R12-400/100*(R6-R9))</f>
        <v>0</v>
      </c>
      <c r="S43" s="129"/>
    </row>
    <row r="44" spans="1:19" ht="14.7" customHeight="1" x14ac:dyDescent="0.3">
      <c r="A44" s="162">
        <v>4.2359999999999998</v>
      </c>
      <c r="B44" s="125">
        <f>VALUE(B12-423.6/100*(B6-B9))</f>
        <v>45453.884000000005</v>
      </c>
      <c r="C44" s="126"/>
      <c r="D44" s="125">
        <f>VALUE(D12-423.6/100*(D6-D9))</f>
        <v>22354.431</v>
      </c>
      <c r="E44" s="127"/>
      <c r="F44" s="125">
        <f>VALUE(F12-423.6/100*(F6-F9))</f>
        <v>28413.146999999997</v>
      </c>
      <c r="G44" s="125"/>
      <c r="H44" s="125">
        <f>VALUE(H12-423.6/100*(H6-H9))</f>
        <v>14739.471600000001</v>
      </c>
      <c r="I44" s="126"/>
      <c r="J44" s="125">
        <f>VALUE(J12-423.6/100*(J6-J9))</f>
        <v>18951.677600000003</v>
      </c>
      <c r="K44" s="127"/>
      <c r="L44" s="125">
        <f>VALUE(L12-423.6/100*(L6-L9))</f>
        <v>8889.246000000001</v>
      </c>
      <c r="M44" s="125"/>
      <c r="N44" s="125">
        <f>VALUE(N12-423.6/100*(N6-N9))</f>
        <v>4213.7610000000004</v>
      </c>
      <c r="O44" s="126"/>
      <c r="P44" s="125">
        <f>VALUE(P12-423.6/100*(P6-P9))</f>
        <v>6427.7063999999991</v>
      </c>
      <c r="Q44" s="127"/>
      <c r="R44" s="125">
        <f>VALUE(R12-423.6/100*(R6-R9))</f>
        <v>0</v>
      </c>
      <c r="S44" s="125"/>
    </row>
    <row r="45" spans="1:19" ht="14.7" customHeight="1" x14ac:dyDescent="0.3">
      <c r="A45" s="162">
        <v>4.3819999999999997</v>
      </c>
      <c r="B45" s="125">
        <f>VALUE(B12-438.2/100*(B6-B9))</f>
        <v>46785.258000000002</v>
      </c>
      <c r="C45" s="126"/>
      <c r="D45" s="125">
        <f>VALUE(D12-438.2/100*(D6-D9))</f>
        <v>23124.909499999994</v>
      </c>
      <c r="E45" s="127"/>
      <c r="F45" s="125">
        <f>VALUE(F12-438.2/100*(F6-F9))</f>
        <v>29047.626499999995</v>
      </c>
      <c r="G45" s="125"/>
      <c r="H45" s="125">
        <f>VALUE(H12-438.2/100*(H6-H9))</f>
        <v>14882.639200000001</v>
      </c>
      <c r="I45" s="126"/>
      <c r="J45" s="125">
        <f>VALUE(J12-438.2/100*(J6-J9))</f>
        <v>19222.011200000001</v>
      </c>
      <c r="K45" s="127"/>
      <c r="L45" s="125">
        <f>VALUE(L12-438.2/100*(L6-L9))</f>
        <v>9195.6269999999986</v>
      </c>
      <c r="M45" s="125"/>
      <c r="N45" s="125">
        <f>VALUE(N12-438.2/100*(N6-N9))</f>
        <v>4358.9944999999998</v>
      </c>
      <c r="O45" s="126"/>
      <c r="P45" s="125">
        <f>VALUE(P12-438.2/100*(P6-P9))</f>
        <v>6649.2467999999981</v>
      </c>
      <c r="Q45" s="127"/>
      <c r="R45" s="125">
        <f>VALUE(R12-438.2/100*(R6-R9))</f>
        <v>0</v>
      </c>
      <c r="S45" s="125"/>
    </row>
    <row r="46" spans="1:19" ht="14.7" customHeight="1" x14ac:dyDescent="0.3">
      <c r="A46" s="162">
        <v>4.6180000000000003</v>
      </c>
      <c r="B46" s="125">
        <f>VALUE(B12-461.8/100*(B6-B9))</f>
        <v>48937.342000000004</v>
      </c>
      <c r="C46" s="126"/>
      <c r="D46" s="125">
        <f>VALUE(D12-461.8/100*(D6-D9))</f>
        <v>24370.340499999998</v>
      </c>
      <c r="E46" s="127"/>
      <c r="F46" s="125">
        <f>VALUE(F12-461.8/100*(F6-F9))</f>
        <v>30073.223499999996</v>
      </c>
      <c r="G46" s="125"/>
      <c r="H46" s="125">
        <f>VALUE(H12-461.8/100*(H6-H9))</f>
        <v>15114.060800000003</v>
      </c>
      <c r="I46" s="126"/>
      <c r="J46" s="125">
        <f>VALUE(J12-461.8/100*(J6-J9))</f>
        <v>19658.988799999999</v>
      </c>
      <c r="K46" s="127"/>
      <c r="L46" s="125">
        <f>VALUE(L12-461.8/100*(L6-L9))</f>
        <v>9690.8730000000014</v>
      </c>
      <c r="M46" s="125"/>
      <c r="N46" s="125">
        <f>VALUE(N12-461.8/100*(N6-N9))</f>
        <v>4593.7555000000002</v>
      </c>
      <c r="O46" s="126"/>
      <c r="P46" s="125">
        <f>VALUE(P12-461.8/100*(P6-P9))</f>
        <v>7007.3531999999987</v>
      </c>
      <c r="Q46" s="127"/>
      <c r="R46" s="125">
        <f>VALUE(R12-461.8/100*(R6-R9))</f>
        <v>0</v>
      </c>
      <c r="S46" s="125"/>
    </row>
    <row r="47" spans="1:19" ht="14.7" customHeight="1" x14ac:dyDescent="0.3">
      <c r="A47" s="162">
        <v>5</v>
      </c>
      <c r="B47" s="125">
        <f>VALUE(B12-500/100*(B6-B9))</f>
        <v>52420.800000000003</v>
      </c>
      <c r="C47" s="126"/>
      <c r="D47" s="125">
        <f>VALUE(D12-500/100*(D6-D9))</f>
        <v>26386.249999999996</v>
      </c>
      <c r="E47" s="127"/>
      <c r="F47" s="125">
        <f>VALUE(F12-500/100*(F6-F9))</f>
        <v>31733.299999999996</v>
      </c>
      <c r="G47" s="125"/>
      <c r="H47" s="125">
        <f>VALUE(H12-500/100*(H6-H9))</f>
        <v>15488.650000000001</v>
      </c>
      <c r="I47" s="126"/>
      <c r="J47" s="125">
        <f>VALUE(J12-500/100*(J6-J9))</f>
        <v>20366.300000000003</v>
      </c>
      <c r="K47" s="127"/>
      <c r="L47" s="125">
        <f>VALUE(L12-500/100*(L6-L9))</f>
        <v>10492.5</v>
      </c>
      <c r="M47" s="125"/>
      <c r="N47" s="125">
        <f>VALUE(N12-500/100*(N6-N9))</f>
        <v>4973.75</v>
      </c>
      <c r="O47" s="126"/>
      <c r="P47" s="125">
        <f>VALUE(P12-500/100*(P6-P9))</f>
        <v>7586.9999999999982</v>
      </c>
      <c r="Q47" s="127"/>
      <c r="R47" s="125">
        <f>VALUE(R12-500/100*(R6-R9))</f>
        <v>0</v>
      </c>
      <c r="S47" s="125"/>
    </row>
    <row r="48" spans="1:19" ht="14.7" customHeight="1" x14ac:dyDescent="0.3">
      <c r="A48" s="162">
        <v>5.2359999999999998</v>
      </c>
      <c r="B48" s="125">
        <f>VALUE(B12-523.6/100*(B6-B9))</f>
        <v>54572.884000000005</v>
      </c>
      <c r="C48" s="126"/>
      <c r="D48" s="125">
        <f>VALUE(D12-523.6/100*(D6-D9))</f>
        <v>27631.681</v>
      </c>
      <c r="E48" s="127"/>
      <c r="F48" s="125">
        <f>VALUE(F12-523.6/100*(F6-F9))</f>
        <v>32758.896999999997</v>
      </c>
      <c r="G48" s="125"/>
      <c r="H48" s="125">
        <f>VALUE(H12-523.6/100*(H6-H9))</f>
        <v>15720.071600000003</v>
      </c>
      <c r="I48" s="126"/>
      <c r="J48" s="125">
        <f>VALUE(J12-523.6/100*(J6-J9))</f>
        <v>20803.277600000001</v>
      </c>
      <c r="K48" s="127"/>
      <c r="L48" s="125">
        <f>VALUE(L12-523.6/100*(L6-L9))</f>
        <v>10987.746000000001</v>
      </c>
      <c r="M48" s="125"/>
      <c r="N48" s="125">
        <f>VALUE(N12-523.6/100*(N6-N9))</f>
        <v>5208.5110000000004</v>
      </c>
      <c r="O48" s="126"/>
      <c r="P48" s="125">
        <f>VALUE(P12-523.6/100*(P6-P9))</f>
        <v>7945.1063999999988</v>
      </c>
      <c r="Q48" s="127"/>
      <c r="R48" s="125">
        <f>VALUE(R12-523.6/100*(R6-R9))</f>
        <v>0</v>
      </c>
      <c r="S48" s="125"/>
    </row>
    <row r="49" spans="1:19" ht="14.7" customHeight="1" x14ac:dyDescent="0.3">
      <c r="A49" s="162">
        <v>5.3819999999999997</v>
      </c>
      <c r="B49" s="125">
        <f>VALUE(B12-538.2/100*(B6-B9))</f>
        <v>55904.258000000009</v>
      </c>
      <c r="C49" s="126"/>
      <c r="D49" s="125">
        <f>VALUE(D12-538.2/100*(D6-D9))</f>
        <v>28402.159499999998</v>
      </c>
      <c r="E49" s="127"/>
      <c r="F49" s="125">
        <f>VALUE(F12-538.2/100*(F6-F9))</f>
        <v>33393.376499999998</v>
      </c>
      <c r="G49" s="125"/>
      <c r="H49" s="125">
        <f>VALUE(H12-538.2/100*(H6-H9))</f>
        <v>15863.239200000002</v>
      </c>
      <c r="I49" s="126"/>
      <c r="J49" s="125">
        <f>VALUE(J12-538.2/100*(J6-J9))</f>
        <v>21073.611200000003</v>
      </c>
      <c r="K49" s="127"/>
      <c r="L49" s="125">
        <f>VALUE(L12-538.2/100*(L6-L9))</f>
        <v>11294.127</v>
      </c>
      <c r="M49" s="125"/>
      <c r="N49" s="125">
        <f>VALUE(N12-538.2/100*(N6-N9))</f>
        <v>5353.7445000000007</v>
      </c>
      <c r="O49" s="126"/>
      <c r="P49" s="125">
        <f>VALUE(P12-538.2/100*(P6-P9))</f>
        <v>8166.6467999999986</v>
      </c>
      <c r="Q49" s="127"/>
      <c r="R49" s="125">
        <f>VALUE(R12-538.2/100*(R6-R9))</f>
        <v>0</v>
      </c>
      <c r="S49" s="125"/>
    </row>
    <row r="50" spans="1:19" ht="14.7" customHeight="1" x14ac:dyDescent="0.3">
      <c r="A50" s="162">
        <v>5.6180000000000003</v>
      </c>
      <c r="B50" s="125">
        <f>VALUE(B12-561.8/100*(B6-B9))</f>
        <v>58056.341999999997</v>
      </c>
      <c r="C50" s="126"/>
      <c r="D50" s="125">
        <f>VALUE(D12-561.8/100*(D6-D9))</f>
        <v>29647.590499999991</v>
      </c>
      <c r="E50" s="127"/>
      <c r="F50" s="125">
        <f>VALUE(F12-561.8/100*(F6-F9))</f>
        <v>34418.973499999993</v>
      </c>
      <c r="G50" s="125"/>
      <c r="H50" s="125">
        <f>VALUE(H12-561.8/100*(H6-H9))</f>
        <v>16094.660800000001</v>
      </c>
      <c r="I50" s="126"/>
      <c r="J50" s="125">
        <f>VALUE(J12-561.8/100*(J6-J9))</f>
        <v>21510.588799999998</v>
      </c>
      <c r="K50" s="127"/>
      <c r="L50" s="125">
        <f>VALUE(L12-561.8/100*(L6-L9))</f>
        <v>11789.373</v>
      </c>
      <c r="M50" s="125"/>
      <c r="N50" s="125">
        <f>VALUE(N12-561.8/100*(N6-N9))</f>
        <v>5588.5054999999993</v>
      </c>
      <c r="O50" s="126"/>
      <c r="P50" s="125">
        <f>VALUE(P12-561.8/100*(P6-P9))</f>
        <v>8524.7531999999974</v>
      </c>
      <c r="Q50" s="127"/>
      <c r="R50" s="125">
        <f>VALUE(R12-561.8/100*(R6-R9))</f>
        <v>0</v>
      </c>
      <c r="S50" s="125"/>
    </row>
  </sheetData>
  <pageMargins left="0.7" right="0.7" top="0.75" bottom="0.75" header="0.3" footer="0.3"/>
  <pageSetup orientation="portrait" r:id="rId1"/>
  <headerFooter>
    <oddFooter>&amp;C&amp;"Helvetica Neue,Regular"&amp;12&amp;K000000&amp;P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L51"/>
  <sheetViews>
    <sheetView showGridLines="0" topLeftCell="Q1" zoomScaleNormal="100" workbookViewId="0">
      <selection activeCell="L9" sqref="L9"/>
    </sheetView>
  </sheetViews>
  <sheetFormatPr defaultColWidth="8.77734375" defaultRowHeight="14.7" customHeight="1" x14ac:dyDescent="0.3"/>
  <cols>
    <col min="1" max="1" width="22" style="112" customWidth="1"/>
    <col min="2" max="2" width="12.77734375" style="112" customWidth="1"/>
    <col min="3" max="3" width="5.77734375" style="112" customWidth="1"/>
    <col min="4" max="4" width="12.77734375" style="112" customWidth="1"/>
    <col min="5" max="5" width="5.77734375" style="112" customWidth="1"/>
    <col min="6" max="6" width="12.77734375" style="112" customWidth="1"/>
    <col min="7" max="7" width="5.77734375" style="112" customWidth="1"/>
    <col min="8" max="8" width="12.77734375" style="112" customWidth="1"/>
    <col min="9" max="9" width="5.77734375" style="112" customWidth="1"/>
    <col min="10" max="10" width="12.77734375" style="112" customWidth="1"/>
    <col min="11" max="11" width="5.77734375" style="112" customWidth="1"/>
    <col min="12" max="12" width="12.77734375" style="112" customWidth="1"/>
    <col min="13" max="13" width="5.77734375" style="112" customWidth="1"/>
    <col min="14" max="14" width="12.77734375" style="112" customWidth="1"/>
    <col min="15" max="15" width="5.77734375" style="112" customWidth="1"/>
    <col min="16" max="16" width="12.77734375" style="112" customWidth="1"/>
    <col min="17" max="17" width="5.77734375" style="112" customWidth="1"/>
    <col min="18" max="18" width="12.77734375" style="112" customWidth="1"/>
    <col min="19" max="19" width="5.77734375" style="112" customWidth="1"/>
    <col min="20" max="20" width="12.77734375" style="112" customWidth="1"/>
    <col min="21" max="21" width="5.77734375" style="112" customWidth="1"/>
    <col min="22" max="22" width="12.77734375" style="112" customWidth="1"/>
    <col min="23" max="23" width="5.77734375" style="112" customWidth="1"/>
    <col min="24" max="24" width="12.77734375" style="112" customWidth="1"/>
    <col min="25" max="25" width="5.77734375" style="112" customWidth="1"/>
    <col min="26" max="26" width="12.77734375" style="112" customWidth="1"/>
    <col min="27" max="27" width="5.77734375" style="112" customWidth="1"/>
    <col min="28" max="28" width="12.77734375" style="112" customWidth="1"/>
    <col min="29" max="29" width="5.77734375" style="112" customWidth="1"/>
    <col min="30" max="30" width="12.77734375" style="112" customWidth="1"/>
    <col min="31" max="31" width="5.77734375" style="112" customWidth="1"/>
    <col min="32" max="32" width="12.77734375" style="112" customWidth="1"/>
    <col min="33" max="33" width="5.77734375" style="112" customWidth="1"/>
    <col min="34" max="34" width="12.77734375" style="112" customWidth="1"/>
    <col min="35" max="35" width="5.77734375" style="112" customWidth="1"/>
    <col min="36" max="36" width="12.77734375" style="112" customWidth="1"/>
    <col min="37" max="272" width="8.77734375" style="112" customWidth="1"/>
    <col min="273" max="16384" width="8.77734375" style="169"/>
  </cols>
  <sheetData>
    <row r="1" spans="1:36" ht="14.7" customHeight="1" x14ac:dyDescent="0.3">
      <c r="A1" s="167"/>
      <c r="B1" s="168"/>
      <c r="C1" s="167"/>
      <c r="D1" s="168"/>
      <c r="E1" s="167"/>
      <c r="F1" s="168"/>
      <c r="G1" s="168"/>
      <c r="H1" s="168"/>
      <c r="I1" s="167"/>
      <c r="J1" s="168"/>
      <c r="K1" s="167"/>
      <c r="L1" s="168"/>
      <c r="M1" s="168"/>
      <c r="N1" s="168"/>
      <c r="O1" s="167"/>
      <c r="P1" s="168"/>
      <c r="Q1" s="167"/>
      <c r="R1" s="168"/>
      <c r="S1" s="168"/>
      <c r="T1" s="168"/>
      <c r="U1" s="167"/>
      <c r="V1" s="168"/>
      <c r="W1" s="167"/>
      <c r="X1" s="168"/>
      <c r="Y1" s="168"/>
      <c r="Z1" s="168"/>
      <c r="AA1" s="167"/>
      <c r="AB1" s="168"/>
      <c r="AC1" s="167"/>
      <c r="AD1" s="168"/>
      <c r="AE1" s="168"/>
      <c r="AF1" s="168"/>
      <c r="AG1" s="167"/>
      <c r="AH1" s="168"/>
      <c r="AI1" s="167"/>
      <c r="AJ1" s="168"/>
    </row>
    <row r="2" spans="1:36" ht="23.7" customHeight="1" x14ac:dyDescent="0.4">
      <c r="A2" s="170" t="s">
        <v>63</v>
      </c>
      <c r="B2" s="171"/>
      <c r="C2" s="171"/>
      <c r="D2" s="171"/>
      <c r="E2" s="171"/>
      <c r="F2" s="171"/>
      <c r="G2" s="171"/>
      <c r="H2" s="171"/>
      <c r="I2" s="171"/>
      <c r="J2" s="171"/>
      <c r="K2" s="171"/>
      <c r="L2" s="171"/>
      <c r="M2" s="171"/>
      <c r="N2" s="171"/>
      <c r="O2" s="171"/>
      <c r="P2" s="171"/>
      <c r="Q2" s="171"/>
      <c r="R2" s="171"/>
      <c r="S2" s="171"/>
      <c r="T2" s="171"/>
      <c r="U2" s="171"/>
      <c r="V2" s="171"/>
      <c r="W2" s="171"/>
      <c r="X2" s="171"/>
      <c r="Y2" s="171"/>
      <c r="Z2" s="171"/>
      <c r="AA2" s="171"/>
      <c r="AB2" s="171"/>
      <c r="AC2" s="171"/>
      <c r="AD2" s="171"/>
      <c r="AE2" s="171"/>
      <c r="AF2" s="171"/>
      <c r="AG2" s="171"/>
      <c r="AH2" s="171"/>
      <c r="AI2" s="171"/>
      <c r="AJ2" s="171"/>
    </row>
    <row r="3" spans="1:36" ht="14.7" customHeight="1" x14ac:dyDescent="0.3">
      <c r="A3" s="167"/>
      <c r="B3" s="168"/>
      <c r="C3" s="167"/>
      <c r="D3" s="168"/>
      <c r="E3" s="167"/>
      <c r="F3" s="168"/>
      <c r="G3" s="168"/>
      <c r="H3" s="168"/>
      <c r="I3" s="167"/>
      <c r="J3" s="168"/>
      <c r="K3" s="167"/>
      <c r="L3" s="168"/>
      <c r="M3" s="168"/>
      <c r="N3" s="168"/>
      <c r="O3" s="167"/>
      <c r="P3" s="168"/>
      <c r="Q3" s="167"/>
      <c r="R3" s="168"/>
      <c r="S3" s="168"/>
      <c r="T3" s="168"/>
      <c r="U3" s="167"/>
      <c r="V3" s="168"/>
      <c r="W3" s="167"/>
      <c r="X3" s="168"/>
      <c r="Y3" s="168"/>
      <c r="Z3" s="168"/>
      <c r="AA3" s="167"/>
      <c r="AB3" s="168"/>
      <c r="AC3" s="167"/>
      <c r="AD3" s="168"/>
      <c r="AE3" s="168"/>
      <c r="AF3" s="168"/>
      <c r="AG3" s="167"/>
      <c r="AH3" s="168"/>
      <c r="AI3" s="167"/>
      <c r="AJ3" s="168"/>
    </row>
    <row r="4" spans="1:36" ht="14.7" customHeight="1" x14ac:dyDescent="0.3">
      <c r="A4" s="167"/>
      <c r="B4" s="172" t="s">
        <v>52</v>
      </c>
      <c r="C4" s="108"/>
      <c r="D4" s="173" t="s">
        <v>53</v>
      </c>
      <c r="E4" s="108"/>
      <c r="F4" s="174" t="s">
        <v>54</v>
      </c>
      <c r="G4" s="174"/>
      <c r="H4" s="172" t="s">
        <v>52</v>
      </c>
      <c r="I4" s="108"/>
      <c r="J4" s="173" t="s">
        <v>53</v>
      </c>
      <c r="K4" s="108"/>
      <c r="L4" s="174" t="s">
        <v>54</v>
      </c>
      <c r="M4" s="174"/>
      <c r="N4" s="172" t="s">
        <v>52</v>
      </c>
      <c r="O4" s="108"/>
      <c r="P4" s="173" t="s">
        <v>53</v>
      </c>
      <c r="Q4" s="108"/>
      <c r="R4" s="174" t="s">
        <v>54</v>
      </c>
      <c r="S4" s="174"/>
      <c r="T4" s="172" t="s">
        <v>52</v>
      </c>
      <c r="U4" s="108"/>
      <c r="V4" s="173" t="s">
        <v>53</v>
      </c>
      <c r="W4" s="108"/>
      <c r="X4" s="174" t="s">
        <v>54</v>
      </c>
      <c r="Y4" s="174"/>
      <c r="Z4" s="172" t="s">
        <v>52</v>
      </c>
      <c r="AA4" s="108"/>
      <c r="AB4" s="173" t="s">
        <v>53</v>
      </c>
      <c r="AC4" s="108"/>
      <c r="AD4" s="174" t="s">
        <v>54</v>
      </c>
      <c r="AE4" s="174"/>
      <c r="AF4" s="172" t="s">
        <v>52</v>
      </c>
      <c r="AG4" s="108"/>
      <c r="AH4" s="173" t="s">
        <v>53</v>
      </c>
      <c r="AI4" s="108"/>
      <c r="AJ4" s="174" t="s">
        <v>54</v>
      </c>
    </row>
    <row r="5" spans="1:36" ht="15" customHeight="1" thickBot="1" x14ac:dyDescent="0.35">
      <c r="A5" s="167"/>
      <c r="B5" s="168"/>
      <c r="C5" s="167"/>
      <c r="D5" s="168"/>
      <c r="E5" s="167"/>
      <c r="F5" s="168"/>
      <c r="G5" s="168"/>
      <c r="H5" s="168"/>
      <c r="I5" s="167"/>
      <c r="J5" s="168"/>
      <c r="K5" s="167"/>
      <c r="L5" s="168"/>
      <c r="M5" s="168"/>
      <c r="N5" s="168"/>
      <c r="O5" s="167"/>
      <c r="P5" s="168"/>
      <c r="Q5" s="167"/>
      <c r="R5" s="168"/>
      <c r="S5" s="168"/>
      <c r="T5" s="168"/>
      <c r="U5" s="167"/>
      <c r="V5" s="168"/>
      <c r="W5" s="167"/>
      <c r="X5" s="168"/>
      <c r="Y5" s="168"/>
      <c r="Z5" s="168"/>
      <c r="AA5" s="167"/>
      <c r="AB5" s="168"/>
      <c r="AC5" s="167"/>
      <c r="AD5" s="168"/>
      <c r="AE5" s="168"/>
      <c r="AF5" s="168"/>
      <c r="AG5" s="167"/>
      <c r="AH5" s="168"/>
      <c r="AI5" s="167"/>
      <c r="AJ5" s="168"/>
    </row>
    <row r="6" spans="1:36" ht="15" customHeight="1" thickBot="1" x14ac:dyDescent="0.35">
      <c r="A6" s="175" t="s">
        <v>55</v>
      </c>
      <c r="B6" s="176">
        <v>6825.8</v>
      </c>
      <c r="C6" s="110"/>
      <c r="D6" s="177">
        <v>12103.05</v>
      </c>
      <c r="E6" s="111"/>
      <c r="F6" s="178">
        <v>11981.75</v>
      </c>
      <c r="G6" s="109" t="s">
        <v>72</v>
      </c>
      <c r="H6" s="176">
        <v>10782.6</v>
      </c>
      <c r="I6" s="110" t="s">
        <v>72</v>
      </c>
      <c r="J6" s="177">
        <v>11981.75</v>
      </c>
      <c r="K6" s="111" t="s">
        <v>70</v>
      </c>
      <c r="L6" s="178">
        <v>11981.75</v>
      </c>
      <c r="M6" s="109" t="s">
        <v>70</v>
      </c>
      <c r="N6" s="176">
        <v>11141.75</v>
      </c>
      <c r="O6" s="110" t="s">
        <v>71</v>
      </c>
      <c r="P6" s="177">
        <v>11042.6</v>
      </c>
      <c r="Q6" s="111" t="s">
        <v>73</v>
      </c>
      <c r="R6" s="178">
        <v>11141.75</v>
      </c>
      <c r="S6" s="109"/>
      <c r="T6" s="176">
        <v>10746.35</v>
      </c>
      <c r="U6" s="110"/>
      <c r="V6" s="176">
        <v>10816</v>
      </c>
      <c r="W6" s="111"/>
      <c r="X6" s="178">
        <v>10816</v>
      </c>
      <c r="Y6" s="109"/>
      <c r="Z6" s="176">
        <v>10746.35</v>
      </c>
      <c r="AA6" s="110"/>
      <c r="AB6" s="176">
        <v>10746.35</v>
      </c>
      <c r="AC6" s="111"/>
      <c r="AD6" s="178">
        <v>11084.45</v>
      </c>
      <c r="AE6" s="109"/>
      <c r="AF6" s="176">
        <v>11084.45</v>
      </c>
      <c r="AG6" s="110"/>
      <c r="AH6" s="176">
        <v>11052.7</v>
      </c>
      <c r="AI6" s="111"/>
      <c r="AJ6" s="178">
        <v>11016</v>
      </c>
    </row>
    <row r="7" spans="1:36" ht="14.7" customHeight="1" x14ac:dyDescent="0.3">
      <c r="A7" s="167"/>
      <c r="B7" s="179"/>
      <c r="C7" s="167"/>
      <c r="D7" s="180"/>
      <c r="E7" s="167"/>
      <c r="F7" s="181"/>
      <c r="G7" s="168"/>
      <c r="H7" s="179"/>
      <c r="I7" s="167"/>
      <c r="J7" s="180"/>
      <c r="K7" s="167"/>
      <c r="L7" s="181"/>
      <c r="M7" s="168"/>
      <c r="N7" s="179"/>
      <c r="O7" s="167"/>
      <c r="P7" s="180"/>
      <c r="Q7" s="167"/>
      <c r="R7" s="181"/>
      <c r="S7" s="168"/>
      <c r="T7" s="179"/>
      <c r="U7" s="167"/>
      <c r="V7" s="180"/>
      <c r="W7" s="167"/>
      <c r="X7" s="181"/>
      <c r="Y7" s="168"/>
      <c r="Z7" s="179"/>
      <c r="AA7" s="167"/>
      <c r="AB7" s="180"/>
      <c r="AC7" s="167"/>
      <c r="AD7" s="181"/>
      <c r="AE7" s="168"/>
      <c r="AF7" s="179"/>
      <c r="AG7" s="167"/>
      <c r="AH7" s="180"/>
      <c r="AI7" s="167"/>
      <c r="AJ7" s="181"/>
    </row>
    <row r="8" spans="1:36" ht="15" customHeight="1" thickBot="1" x14ac:dyDescent="0.35">
      <c r="A8" s="167"/>
      <c r="B8" s="182"/>
      <c r="C8" s="167"/>
      <c r="D8" s="183"/>
      <c r="E8" s="167"/>
      <c r="F8" s="184"/>
      <c r="G8" s="168"/>
      <c r="H8" s="182"/>
      <c r="I8" s="167"/>
      <c r="J8" s="183"/>
      <c r="K8" s="167"/>
      <c r="L8" s="184"/>
      <c r="M8" s="168"/>
      <c r="N8" s="182"/>
      <c r="O8" s="167"/>
      <c r="P8" s="183"/>
      <c r="Q8" s="167"/>
      <c r="R8" s="184"/>
      <c r="S8" s="168"/>
      <c r="T8" s="182"/>
      <c r="U8" s="167"/>
      <c r="V8" s="183"/>
      <c r="W8" s="167"/>
      <c r="X8" s="184"/>
      <c r="Y8" s="168"/>
      <c r="Z8" s="182"/>
      <c r="AA8" s="167"/>
      <c r="AB8" s="183"/>
      <c r="AC8" s="167"/>
      <c r="AD8" s="184"/>
      <c r="AE8" s="168"/>
      <c r="AF8" s="182"/>
      <c r="AG8" s="167"/>
      <c r="AH8" s="183"/>
      <c r="AI8" s="167"/>
      <c r="AJ8" s="184"/>
    </row>
    <row r="9" spans="1:36" ht="15" customHeight="1" thickBot="1" x14ac:dyDescent="0.35">
      <c r="A9" s="175" t="s">
        <v>56</v>
      </c>
      <c r="B9" s="176">
        <v>11171.55</v>
      </c>
      <c r="C9" s="110"/>
      <c r="D9" s="177">
        <v>10637.15</v>
      </c>
      <c r="E9" s="111"/>
      <c r="F9" s="178">
        <v>11181.45</v>
      </c>
      <c r="G9" s="109"/>
      <c r="H9" s="176">
        <v>11181.45</v>
      </c>
      <c r="I9" s="110"/>
      <c r="J9" s="177">
        <v>11461.45</v>
      </c>
      <c r="K9" s="111"/>
      <c r="L9" s="178">
        <v>10782.6</v>
      </c>
      <c r="M9" s="109"/>
      <c r="N9" s="176">
        <v>10874.8</v>
      </c>
      <c r="O9" s="110"/>
      <c r="P9" s="177">
        <v>10746.35</v>
      </c>
      <c r="Q9" s="111"/>
      <c r="R9" s="177">
        <v>10746.35</v>
      </c>
      <c r="S9" s="109"/>
      <c r="T9" s="176">
        <v>10920.1</v>
      </c>
      <c r="U9" s="110"/>
      <c r="V9" s="177">
        <v>10957.05</v>
      </c>
      <c r="W9" s="111"/>
      <c r="X9" s="177">
        <v>11028.85</v>
      </c>
      <c r="Y9" s="109"/>
      <c r="Z9" s="176">
        <v>10920.1</v>
      </c>
      <c r="AA9" s="110"/>
      <c r="AB9" s="177">
        <v>11081.75</v>
      </c>
      <c r="AC9" s="111"/>
      <c r="AD9" s="177">
        <v>10988.8</v>
      </c>
      <c r="AE9" s="109"/>
      <c r="AF9" s="176">
        <v>10796.5</v>
      </c>
      <c r="AG9" s="110"/>
      <c r="AH9" s="177">
        <v>10796.5</v>
      </c>
      <c r="AI9" s="111"/>
      <c r="AJ9" s="177">
        <v>10796.5</v>
      </c>
    </row>
    <row r="10" spans="1:36" ht="14.7" customHeight="1" x14ac:dyDescent="0.3">
      <c r="A10" s="167"/>
      <c r="B10" s="179"/>
      <c r="C10" s="167"/>
      <c r="D10" s="180"/>
      <c r="E10" s="167"/>
      <c r="F10" s="181"/>
      <c r="G10" s="168"/>
      <c r="H10" s="179"/>
      <c r="I10" s="167"/>
      <c r="J10" s="180"/>
      <c r="K10" s="167"/>
      <c r="L10" s="181"/>
      <c r="M10" s="168"/>
      <c r="N10" s="179"/>
      <c r="O10" s="167"/>
      <c r="P10" s="180"/>
      <c r="Q10" s="167"/>
      <c r="R10" s="181"/>
      <c r="S10" s="168"/>
      <c r="T10" s="179"/>
      <c r="U10" s="167"/>
      <c r="V10" s="180"/>
      <c r="W10" s="167"/>
      <c r="X10" s="181"/>
      <c r="Y10" s="168"/>
      <c r="Z10" s="179"/>
      <c r="AA10" s="167"/>
      <c r="AB10" s="180"/>
      <c r="AC10" s="167"/>
      <c r="AD10" s="181"/>
      <c r="AE10" s="168"/>
      <c r="AF10" s="179"/>
      <c r="AG10" s="167"/>
      <c r="AH10" s="180"/>
      <c r="AI10" s="167"/>
      <c r="AJ10" s="181"/>
    </row>
    <row r="11" spans="1:36" ht="15" customHeight="1" thickBot="1" x14ac:dyDescent="0.35">
      <c r="A11" s="167"/>
      <c r="B11" s="182"/>
      <c r="C11" s="167"/>
      <c r="D11" s="183"/>
      <c r="E11" s="167"/>
      <c r="F11" s="184"/>
      <c r="G11" s="168"/>
      <c r="H11" s="182"/>
      <c r="I11" s="167"/>
      <c r="J11" s="183"/>
      <c r="K11" s="167"/>
      <c r="L11" s="184"/>
      <c r="M11" s="168"/>
      <c r="N11" s="182"/>
      <c r="O11" s="167"/>
      <c r="P11" s="183"/>
      <c r="Q11" s="167"/>
      <c r="R11" s="184"/>
      <c r="S11" s="168"/>
      <c r="T11" s="182"/>
      <c r="U11" s="167"/>
      <c r="V11" s="183"/>
      <c r="W11" s="167"/>
      <c r="X11" s="184"/>
      <c r="Y11" s="168"/>
      <c r="Z11" s="182"/>
      <c r="AA11" s="167"/>
      <c r="AB11" s="183"/>
      <c r="AC11" s="167"/>
      <c r="AD11" s="184"/>
      <c r="AE11" s="168"/>
      <c r="AF11" s="182"/>
      <c r="AG11" s="167"/>
      <c r="AH11" s="183"/>
      <c r="AI11" s="167"/>
      <c r="AJ11" s="184"/>
    </row>
    <row r="12" spans="1:36" ht="15" customHeight="1" thickBot="1" x14ac:dyDescent="0.35">
      <c r="A12" s="175" t="s">
        <v>57</v>
      </c>
      <c r="B12" s="176">
        <v>10004.549999999999</v>
      </c>
      <c r="C12" s="110"/>
      <c r="D12" s="177"/>
      <c r="E12" s="111"/>
      <c r="F12" s="178">
        <v>10637.15</v>
      </c>
      <c r="G12" s="109"/>
      <c r="H12" s="176">
        <v>10637.15</v>
      </c>
      <c r="I12" s="110"/>
      <c r="J12" s="177">
        <v>11706.6</v>
      </c>
      <c r="K12" s="111"/>
      <c r="L12" s="178">
        <v>11141.75</v>
      </c>
      <c r="M12" s="109"/>
      <c r="N12" s="176">
        <v>11042.6</v>
      </c>
      <c r="O12" s="110"/>
      <c r="P12" s="177">
        <v>10920.1</v>
      </c>
      <c r="Q12" s="111"/>
      <c r="R12" s="178">
        <v>10920.1</v>
      </c>
      <c r="S12" s="109"/>
      <c r="T12" s="176">
        <v>10816</v>
      </c>
      <c r="U12" s="110"/>
      <c r="V12" s="177">
        <v>10889.8</v>
      </c>
      <c r="W12" s="111"/>
      <c r="X12" s="178">
        <v>10965.25</v>
      </c>
      <c r="Y12" s="109"/>
      <c r="Z12" s="176">
        <v>10816</v>
      </c>
      <c r="AA12" s="110"/>
      <c r="AB12" s="176">
        <v>10946</v>
      </c>
      <c r="AC12" s="111"/>
      <c r="AD12" s="178"/>
      <c r="AE12" s="109"/>
      <c r="AF12" s="176">
        <v>10890</v>
      </c>
      <c r="AG12" s="110"/>
      <c r="AH12" s="177"/>
      <c r="AI12" s="111"/>
      <c r="AJ12" s="178"/>
    </row>
    <row r="13" spans="1:36" ht="14.7" customHeight="1" x14ac:dyDescent="0.3">
      <c r="A13" s="167"/>
      <c r="B13" s="168"/>
      <c r="C13" s="167"/>
      <c r="D13" s="168"/>
      <c r="E13" s="167"/>
      <c r="F13" s="168"/>
      <c r="G13" s="168"/>
      <c r="H13" s="168"/>
      <c r="I13" s="167"/>
      <c r="J13" s="168"/>
      <c r="K13" s="167"/>
      <c r="L13" s="168"/>
      <c r="M13" s="168"/>
      <c r="N13" s="168"/>
      <c r="O13" s="167"/>
      <c r="P13" s="168"/>
      <c r="Q13" s="167"/>
      <c r="R13" s="168"/>
      <c r="S13" s="168"/>
      <c r="T13" s="168"/>
      <c r="U13" s="167"/>
      <c r="V13" s="168"/>
      <c r="W13" s="167"/>
      <c r="X13" s="168"/>
      <c r="Y13" s="168"/>
      <c r="Z13" s="168"/>
      <c r="AA13" s="167"/>
      <c r="AB13" s="168"/>
      <c r="AC13" s="167"/>
      <c r="AD13" s="168"/>
      <c r="AE13" s="168"/>
      <c r="AF13" s="168"/>
      <c r="AG13" s="167"/>
      <c r="AH13" s="168"/>
      <c r="AI13" s="167"/>
      <c r="AJ13" s="168"/>
    </row>
    <row r="14" spans="1:36" ht="14.7" customHeight="1" x14ac:dyDescent="0.3">
      <c r="A14" s="167"/>
      <c r="B14" s="168"/>
      <c r="C14" s="167"/>
      <c r="D14" s="168"/>
      <c r="E14" s="167"/>
      <c r="F14" s="168"/>
      <c r="G14" s="168"/>
      <c r="H14" s="168"/>
      <c r="I14" s="167"/>
      <c r="J14" s="168"/>
      <c r="K14" s="167"/>
      <c r="L14" s="168"/>
      <c r="M14" s="168"/>
      <c r="N14" s="168"/>
      <c r="O14" s="167"/>
      <c r="P14" s="168"/>
      <c r="Q14" s="167"/>
      <c r="R14" s="168"/>
      <c r="S14" s="168"/>
      <c r="T14" s="168"/>
      <c r="U14" s="167"/>
      <c r="V14" s="168"/>
      <c r="W14" s="167"/>
      <c r="X14" s="168"/>
      <c r="Y14" s="168"/>
      <c r="Z14" s="168"/>
      <c r="AA14" s="167"/>
      <c r="AB14" s="168"/>
      <c r="AC14" s="167"/>
      <c r="AD14" s="168"/>
      <c r="AE14" s="168"/>
      <c r="AF14" s="168"/>
      <c r="AG14" s="167"/>
      <c r="AH14" s="168"/>
      <c r="AI14" s="167"/>
      <c r="AJ14" s="168"/>
    </row>
    <row r="15" spans="1:36" ht="14.7" customHeight="1" x14ac:dyDescent="0.3">
      <c r="A15" s="185" t="s">
        <v>59</v>
      </c>
      <c r="B15" s="113"/>
      <c r="C15" s="167"/>
      <c r="D15" s="168"/>
      <c r="E15" s="167"/>
      <c r="F15" s="168"/>
      <c r="G15" s="168"/>
      <c r="H15" s="113"/>
      <c r="I15" s="167"/>
      <c r="J15" s="168"/>
      <c r="K15" s="167"/>
      <c r="L15" s="168"/>
      <c r="M15" s="168"/>
      <c r="N15" s="113"/>
      <c r="O15" s="167"/>
      <c r="P15" s="168"/>
      <c r="Q15" s="167"/>
      <c r="R15" s="168"/>
      <c r="S15" s="168"/>
      <c r="T15" s="113"/>
      <c r="U15" s="167"/>
      <c r="V15" s="168"/>
      <c r="W15" s="167"/>
      <c r="X15" s="168"/>
      <c r="Y15" s="168"/>
      <c r="Z15" s="113"/>
      <c r="AA15" s="167"/>
      <c r="AB15" s="168"/>
      <c r="AC15" s="167"/>
      <c r="AD15" s="168"/>
      <c r="AE15" s="168"/>
      <c r="AF15" s="113"/>
      <c r="AG15" s="167"/>
      <c r="AH15" s="168"/>
      <c r="AI15" s="167"/>
      <c r="AJ15" s="168"/>
    </row>
    <row r="16" spans="1:36" ht="14.7" customHeight="1" x14ac:dyDescent="0.3">
      <c r="A16" s="114">
        <v>0.23599999999999999</v>
      </c>
      <c r="B16" s="186">
        <f>VALUE(23.6/100*(B6-B9)+B9)</f>
        <v>10145.953</v>
      </c>
      <c r="C16" s="187"/>
      <c r="D16" s="186">
        <f>VALUE(23.6/100*(D6-D9)+D9)</f>
        <v>10983.1024</v>
      </c>
      <c r="E16" s="186"/>
      <c r="F16" s="186">
        <f>VALUE(23.6/100*(F6-F9)+F9)</f>
        <v>11370.320800000001</v>
      </c>
      <c r="G16" s="186"/>
      <c r="H16" s="186">
        <f>VALUE(23.6/100*(H6-H9)+H9)</f>
        <v>11087.321400000001</v>
      </c>
      <c r="I16" s="187"/>
      <c r="J16" s="186">
        <f>VALUE(23.6/100*(J6-J9)+J9)</f>
        <v>11584.240800000001</v>
      </c>
      <c r="K16" s="186"/>
      <c r="L16" s="186">
        <f>VALUE(23.6/100*(L6-L9)+L9)</f>
        <v>11065.599400000001</v>
      </c>
      <c r="M16" s="186"/>
      <c r="N16" s="186">
        <f>VALUE(23.6/100*(N6-N9)+N9)</f>
        <v>10937.8002</v>
      </c>
      <c r="O16" s="187"/>
      <c r="P16" s="186">
        <f>VALUE(23.6/100*(P6-P9)+P9)</f>
        <v>10816.265000000001</v>
      </c>
      <c r="Q16" s="186"/>
      <c r="R16" s="186">
        <f>VALUE(23.6/100*(R6-R9)+R9)</f>
        <v>10839.6644</v>
      </c>
      <c r="S16" s="186"/>
      <c r="T16" s="186">
        <f>VALUE(23.6/100*(T6-T9)+T9)</f>
        <v>10879.095000000001</v>
      </c>
      <c r="U16" s="187"/>
      <c r="V16" s="186">
        <f>VALUE(23.6/100*(V6-V9)+V9)</f>
        <v>10923.762199999999</v>
      </c>
      <c r="W16" s="186"/>
      <c r="X16" s="186">
        <f>VALUE(23.6/100*(X6-X9)+X9)</f>
        <v>10978.617400000001</v>
      </c>
      <c r="Y16" s="186"/>
      <c r="Z16" s="186">
        <f>VALUE(23.6/100*(Z6-Z9)+Z9)</f>
        <v>10879.095000000001</v>
      </c>
      <c r="AA16" s="187"/>
      <c r="AB16" s="186">
        <f>VALUE(23.6/100*(AB6-AB9)+AB9)</f>
        <v>11002.595600000001</v>
      </c>
      <c r="AC16" s="186"/>
      <c r="AD16" s="186">
        <f>VALUE(23.6/100*(AD6-AD9)+AD9)</f>
        <v>11011.3734</v>
      </c>
      <c r="AE16" s="186"/>
      <c r="AF16" s="186">
        <f>VALUE(23.6/100*(AF6-AF9)+AF9)</f>
        <v>10864.456200000001</v>
      </c>
      <c r="AG16" s="187"/>
      <c r="AH16" s="186">
        <f>VALUE(23.6/100*(AH6-AH9)+AH9)</f>
        <v>10856.9632</v>
      </c>
      <c r="AI16" s="186"/>
      <c r="AJ16" s="186">
        <f>VALUE(23.6/100*(AJ6-AJ9)+AJ9)</f>
        <v>10848.302</v>
      </c>
    </row>
    <row r="17" spans="1:36" ht="14.7" customHeight="1" x14ac:dyDescent="0.3">
      <c r="A17" s="115">
        <v>0.38200000000000001</v>
      </c>
      <c r="B17" s="188">
        <f>38.2/100*(B6-B9)+B9</f>
        <v>9511.4735000000001</v>
      </c>
      <c r="C17" s="189"/>
      <c r="D17" s="207">
        <f>VALUE(38.2/100*(D6-D9)+D9)</f>
        <v>11197.123799999999</v>
      </c>
      <c r="E17" s="188"/>
      <c r="F17" s="188">
        <f>VALUE(38.2/100*(F6-F9)+F9)</f>
        <v>11487.1646</v>
      </c>
      <c r="G17" s="188"/>
      <c r="H17" s="188">
        <f>38.2/100*(H6-H9)+H9</f>
        <v>11029.089300000001</v>
      </c>
      <c r="I17" s="189"/>
      <c r="J17" s="188">
        <f>VALUE(38.2/100*(J6-J9)+J9)</f>
        <v>11660.204600000001</v>
      </c>
      <c r="K17" s="188"/>
      <c r="L17" s="188">
        <f>VALUE(38.2/100*(L6-L9)+L9)</f>
        <v>11240.675300000001</v>
      </c>
      <c r="M17" s="188"/>
      <c r="N17" s="188">
        <f>38.2/100*(N6-N9)+N9</f>
        <v>10976.7749</v>
      </c>
      <c r="O17" s="189"/>
      <c r="P17" s="188">
        <f>VALUE(38.2/100*(P6-P9)+P9)</f>
        <v>10859.5175</v>
      </c>
      <c r="Q17" s="188"/>
      <c r="R17" s="188">
        <f>VALUE(38.2/100*(R6-R9)+R9)</f>
        <v>10897.3928</v>
      </c>
      <c r="S17" s="188"/>
      <c r="T17" s="188">
        <f>38.2/100*(T6-T9)+T9</f>
        <v>10853.727500000001</v>
      </c>
      <c r="U17" s="189"/>
      <c r="V17" s="188">
        <f>VALUE(38.2/100*(V6-V9)+V9)</f>
        <v>10903.168899999999</v>
      </c>
      <c r="W17" s="188"/>
      <c r="X17" s="188">
        <f>VALUE(38.2/100*(X6-X9)+X9)</f>
        <v>10947.541300000001</v>
      </c>
      <c r="Y17" s="188"/>
      <c r="Z17" s="188">
        <f>38.2/100*(Z6-Z9)+Z9</f>
        <v>10853.727500000001</v>
      </c>
      <c r="AA17" s="189"/>
      <c r="AB17" s="188">
        <f>VALUE(38.2/100*(AB6-AB9)+AB9)</f>
        <v>10953.627200000001</v>
      </c>
      <c r="AC17" s="188"/>
      <c r="AD17" s="188">
        <f>VALUE(38.2/100*(AD6-AD9)+AD9)</f>
        <v>11025.338299999999</v>
      </c>
      <c r="AE17" s="188"/>
      <c r="AF17" s="188">
        <f>38.2/100*(AF6-AF9)+AF9</f>
        <v>10906.4969</v>
      </c>
      <c r="AG17" s="189"/>
      <c r="AH17" s="188">
        <f>VALUE(38.2/100*(AH6-AH9)+AH9)</f>
        <v>10894.368399999999</v>
      </c>
      <c r="AI17" s="188"/>
      <c r="AJ17" s="188">
        <f>VALUE(38.2/100*(AJ6-AJ9)+AJ9)</f>
        <v>10880.349</v>
      </c>
    </row>
    <row r="18" spans="1:36" ht="14.7" customHeight="1" x14ac:dyDescent="0.3">
      <c r="A18" s="114">
        <v>0.5</v>
      </c>
      <c r="B18" s="186">
        <f>VALUE(50/100*(B6-B9)+B9)</f>
        <v>8998.6749999999993</v>
      </c>
      <c r="C18" s="187"/>
      <c r="D18" s="186">
        <f>VALUE(50/100*(D6-D9)+D9)</f>
        <v>11370.099999999999</v>
      </c>
      <c r="E18" s="186"/>
      <c r="F18" s="186">
        <f>VALUE(50/100*(F6-F9)+F9)</f>
        <v>11581.6</v>
      </c>
      <c r="G18" s="186"/>
      <c r="H18" s="186">
        <f>VALUE(50/100*(H6-H9)+H9)</f>
        <v>10982.025000000001</v>
      </c>
      <c r="I18" s="187"/>
      <c r="J18" s="186">
        <f>VALUE(50/100*(J6-J9)+J9)</f>
        <v>11721.6</v>
      </c>
      <c r="K18" s="186"/>
      <c r="L18" s="186">
        <f>VALUE(50/100*(L6-L9)+L9)</f>
        <v>11382.174999999999</v>
      </c>
      <c r="M18" s="186"/>
      <c r="N18" s="186">
        <f>VALUE(50/100*(N6-N9)+N9)</f>
        <v>11008.275</v>
      </c>
      <c r="O18" s="187"/>
      <c r="P18" s="186">
        <f>VALUE(50/100*(P6-P9)+P9)</f>
        <v>10894.475</v>
      </c>
      <c r="Q18" s="186"/>
      <c r="R18" s="186">
        <f>VALUE(50/100*(R6-R9)+R9)</f>
        <v>10944.05</v>
      </c>
      <c r="S18" s="186"/>
      <c r="T18" s="186">
        <f>VALUE(50/100*(T6-T9)+T9)</f>
        <v>10833.225</v>
      </c>
      <c r="U18" s="187"/>
      <c r="V18" s="186">
        <f>VALUE(50/100*(V6-V9)+V9)</f>
        <v>10886.525</v>
      </c>
      <c r="W18" s="186"/>
      <c r="X18" s="186">
        <f>VALUE(50/100*(X6-X9)+X9)</f>
        <v>10922.424999999999</v>
      </c>
      <c r="Y18" s="186"/>
      <c r="Z18" s="186">
        <f>VALUE(50/100*(Z6-Z9)+Z9)</f>
        <v>10833.225</v>
      </c>
      <c r="AA18" s="187"/>
      <c r="AB18" s="186">
        <f>VALUE(50/100*(AB6-AB9)+AB9)</f>
        <v>10914.05</v>
      </c>
      <c r="AC18" s="186"/>
      <c r="AD18" s="186">
        <f>VALUE(50/100*(AD6-AD9)+AD9)</f>
        <v>11036.625</v>
      </c>
      <c r="AE18" s="186"/>
      <c r="AF18" s="186">
        <f>VALUE(50/100*(AF6-AF9)+AF9)</f>
        <v>10940.475</v>
      </c>
      <c r="AG18" s="187"/>
      <c r="AH18" s="186">
        <f>VALUE(50/100*(AH6-AH9)+AH9)</f>
        <v>10924.6</v>
      </c>
      <c r="AI18" s="186"/>
      <c r="AJ18" s="186">
        <f>VALUE(50/100*(AJ6-AJ9)+AJ9)</f>
        <v>10906.25</v>
      </c>
    </row>
    <row r="19" spans="1:36" ht="14.7" customHeight="1" x14ac:dyDescent="0.3">
      <c r="A19" s="114">
        <v>0.61799999999999999</v>
      </c>
      <c r="B19" s="186">
        <f>VALUE(61.8/100*(B6-B9)+B9)</f>
        <v>8485.8765000000003</v>
      </c>
      <c r="C19" s="187"/>
      <c r="D19" s="186">
        <f>VALUE(61.8/100*(D6-D9)+D9)</f>
        <v>11543.0762</v>
      </c>
      <c r="E19" s="186"/>
      <c r="F19" s="186">
        <f>VALUE(61.8/100*(F6-F9)+F9)</f>
        <v>11676.035400000001</v>
      </c>
      <c r="G19" s="186"/>
      <c r="H19" s="186">
        <f>VALUE(61.8/100*(H6-H9)+H9)</f>
        <v>10934.9607</v>
      </c>
      <c r="I19" s="187"/>
      <c r="J19" s="186">
        <f>VALUE(61.8/100*(J6-J9)+J9)</f>
        <v>11782.9954</v>
      </c>
      <c r="K19" s="186"/>
      <c r="L19" s="186">
        <f>VALUE(61.8/100*(L6-L9)+L9)</f>
        <v>11523.6747</v>
      </c>
      <c r="M19" s="186"/>
      <c r="N19" s="186">
        <f>VALUE(61.8/100*(N6-N9)+N9)</f>
        <v>11039.775099999999</v>
      </c>
      <c r="O19" s="187"/>
      <c r="P19" s="186">
        <f>VALUE(61.8/100*(P6-P9)+P9)</f>
        <v>10929.432500000001</v>
      </c>
      <c r="Q19" s="186"/>
      <c r="R19" s="186">
        <f>VALUE(61.8/100*(R6-R9)+R9)</f>
        <v>10990.707200000001</v>
      </c>
      <c r="S19" s="186"/>
      <c r="T19" s="186">
        <f>VALUE(61.8/100*(T6-T9)+T9)</f>
        <v>10812.7225</v>
      </c>
      <c r="U19" s="187"/>
      <c r="V19" s="186">
        <f>VALUE(61.8/100*(V6-V9)+V9)</f>
        <v>10869.881100000001</v>
      </c>
      <c r="W19" s="186"/>
      <c r="X19" s="186">
        <f>VALUE(61.8/100*(X6-X9)+X9)</f>
        <v>10897.3087</v>
      </c>
      <c r="Y19" s="186"/>
      <c r="Z19" s="186">
        <f>VALUE(61.8/100*(Z6-Z9)+Z9)</f>
        <v>10812.7225</v>
      </c>
      <c r="AA19" s="187"/>
      <c r="AB19" s="186">
        <f>VALUE(61.8/100*(AB6-AB9)+AB9)</f>
        <v>10874.4728</v>
      </c>
      <c r="AC19" s="186"/>
      <c r="AD19" s="186">
        <f>VALUE(61.8/100*(AD6-AD9)+AD9)</f>
        <v>11047.911700000001</v>
      </c>
      <c r="AE19" s="186"/>
      <c r="AF19" s="186">
        <f>VALUE(61.8/100*(AF6-AF9)+AF9)</f>
        <v>10974.453100000001</v>
      </c>
      <c r="AG19" s="187"/>
      <c r="AH19" s="186">
        <f>VALUE(61.8/100*(AH6-AH9)+AH9)</f>
        <v>10954.831600000001</v>
      </c>
      <c r="AI19" s="186"/>
      <c r="AJ19" s="186">
        <f>VALUE(61.8/100*(AJ6-AJ9)+AJ9)</f>
        <v>10932.151</v>
      </c>
    </row>
    <row r="20" spans="1:36" ht="14.7" customHeight="1" x14ac:dyDescent="0.3">
      <c r="A20" s="116">
        <v>0.70699999999999996</v>
      </c>
      <c r="B20" s="190">
        <f>VALUE(70.7/100*(B6-B9)+B9)</f>
        <v>8099.1047499999995</v>
      </c>
      <c r="C20" s="167"/>
      <c r="D20" s="190">
        <f>VALUE(70.7/100*(D6-D9)+D9)</f>
        <v>11673.541299999999</v>
      </c>
      <c r="E20" s="191"/>
      <c r="F20" s="190">
        <f>VALUE(70.7/100*(F6-F9)+F9)</f>
        <v>11747.2621</v>
      </c>
      <c r="G20" s="190"/>
      <c r="H20" s="190">
        <f>VALUE(70.7/100*(H6-H9)+H9)</f>
        <v>10899.46305</v>
      </c>
      <c r="I20" s="167"/>
      <c r="J20" s="190">
        <f>VALUE(70.7/100*(J6-J9)+J9)</f>
        <v>11829.302100000001</v>
      </c>
      <c r="K20" s="191"/>
      <c r="L20" s="190">
        <f>VALUE(70.7/100*(L6-L9)+L9)</f>
        <v>11630.39905</v>
      </c>
      <c r="M20" s="190"/>
      <c r="N20" s="190">
        <f>VALUE(70.7/100*(N6-N9)+N9)</f>
        <v>11063.533649999999</v>
      </c>
      <c r="O20" s="167"/>
      <c r="P20" s="190">
        <f>VALUE(70.7/100*(P6-P9)+P9)</f>
        <v>10955.79875</v>
      </c>
      <c r="Q20" s="191"/>
      <c r="R20" s="190">
        <f>VALUE(70.7/100*(R6-R9)+R9)</f>
        <v>11025.897800000001</v>
      </c>
      <c r="S20" s="190"/>
      <c r="T20" s="190">
        <f>VALUE(70.7/100*(T6-T9)+T9)</f>
        <v>10797.258750000001</v>
      </c>
      <c r="U20" s="167"/>
      <c r="V20" s="190">
        <f>VALUE(70.7/100*(V6-V9)+V9)</f>
        <v>10857.327649999999</v>
      </c>
      <c r="W20" s="191"/>
      <c r="X20" s="190">
        <f>VALUE(70.7/100*(X6-X9)+X9)</f>
        <v>10878.36505</v>
      </c>
      <c r="Y20" s="190"/>
      <c r="Z20" s="190">
        <f>VALUE(70.7/100*(Z6-Z9)+Z9)</f>
        <v>10797.258750000001</v>
      </c>
      <c r="AA20" s="167"/>
      <c r="AB20" s="190">
        <f>VALUE(70.7/100*(AB6-AB9)+AB9)</f>
        <v>10844.6222</v>
      </c>
      <c r="AC20" s="191"/>
      <c r="AD20" s="190">
        <f>VALUE(70.7/100*(AD6-AD9)+AD9)</f>
        <v>11056.42455</v>
      </c>
      <c r="AE20" s="190"/>
      <c r="AF20" s="190">
        <f>VALUE(70.7/100*(AF6-AF9)+AF9)</f>
        <v>11000.08065</v>
      </c>
      <c r="AG20" s="167"/>
      <c r="AH20" s="190">
        <f>VALUE(70.7/100*(AH6-AH9)+AH9)</f>
        <v>10977.633400000001</v>
      </c>
      <c r="AI20" s="191"/>
      <c r="AJ20" s="190">
        <f>VALUE(70.7/100*(AJ6-AJ9)+AJ9)</f>
        <v>10951.6865</v>
      </c>
    </row>
    <row r="21" spans="1:36" ht="14.7" customHeight="1" x14ac:dyDescent="0.3">
      <c r="A21" s="114">
        <v>0.78600000000000003</v>
      </c>
      <c r="B21" s="186">
        <f>VALUE(78.6/100*(B6-B9)+B9)</f>
        <v>7755.790500000001</v>
      </c>
      <c r="C21" s="187"/>
      <c r="D21" s="186">
        <f>VALUE(78.6/100*(D6-D9)+D9)</f>
        <v>11789.347399999999</v>
      </c>
      <c r="E21" s="186"/>
      <c r="F21" s="186">
        <f>VALUE(78.6/100*(F6-F9)+F9)</f>
        <v>11810.4858</v>
      </c>
      <c r="G21" s="186"/>
      <c r="H21" s="186">
        <f>VALUE(78.6/100*(H6-H9)+H9)</f>
        <v>10867.9539</v>
      </c>
      <c r="I21" s="187"/>
      <c r="J21" s="186">
        <f>VALUE(78.6/100*(J6-J9)+J9)</f>
        <v>11870.4058</v>
      </c>
      <c r="K21" s="186"/>
      <c r="L21" s="186">
        <f>VALUE(78.6/100*(L6-L9)+L9)</f>
        <v>11725.1319</v>
      </c>
      <c r="M21" s="186"/>
      <c r="N21" s="186">
        <f>VALUE(78.6/100*(N6-N9)+N9)</f>
        <v>11084.6227</v>
      </c>
      <c r="O21" s="187"/>
      <c r="P21" s="186">
        <f>VALUE(78.6/100*(P6-P9)+P9)</f>
        <v>10979.202499999999</v>
      </c>
      <c r="Q21" s="186"/>
      <c r="R21" s="186">
        <f>VALUE(78.6/100*(R6-R9)+R9)</f>
        <v>11057.134400000001</v>
      </c>
      <c r="S21" s="186"/>
      <c r="T21" s="186">
        <f>VALUE(78.6/100*(T6-T9)+T9)</f>
        <v>10783.532500000001</v>
      </c>
      <c r="U21" s="187"/>
      <c r="V21" s="186">
        <f>VALUE(78.6/100*(V6-V9)+V9)</f>
        <v>10846.1847</v>
      </c>
      <c r="W21" s="186"/>
      <c r="X21" s="186">
        <f>VALUE(78.6/100*(X6-X9)+X9)</f>
        <v>10861.5499</v>
      </c>
      <c r="Y21" s="186"/>
      <c r="Z21" s="186">
        <f>VALUE(78.6/100*(Z6-Z9)+Z9)</f>
        <v>10783.532500000001</v>
      </c>
      <c r="AA21" s="187"/>
      <c r="AB21" s="186">
        <f>VALUE(78.6/100*(AB6-AB9)+AB9)</f>
        <v>10818.125599999999</v>
      </c>
      <c r="AC21" s="186"/>
      <c r="AD21" s="186">
        <f>VALUE(78.6/100*(AD6-AD9)+AD9)</f>
        <v>11063.9809</v>
      </c>
      <c r="AE21" s="186"/>
      <c r="AF21" s="186">
        <f>VALUE(78.6/100*(AF6-AF9)+AF9)</f>
        <v>11022.8287</v>
      </c>
      <c r="AG21" s="187"/>
      <c r="AH21" s="186">
        <f>VALUE(78.6/100*(AH6-AH9)+AH9)</f>
        <v>10997.8732</v>
      </c>
      <c r="AI21" s="186"/>
      <c r="AJ21" s="186">
        <f>VALUE(78.6/100*(AJ6-AJ9)+AJ9)</f>
        <v>10969.027</v>
      </c>
    </row>
    <row r="22" spans="1:36" ht="14.7" customHeight="1" x14ac:dyDescent="0.3">
      <c r="A22" s="116">
        <v>1</v>
      </c>
      <c r="B22" s="190">
        <f>VALUE(100/100*(B6-B9)+B9)</f>
        <v>6825.8</v>
      </c>
      <c r="C22" s="167"/>
      <c r="D22" s="190">
        <f>VALUE(100/100*(D6-D9)+D9)</f>
        <v>12103.05</v>
      </c>
      <c r="E22" s="191"/>
      <c r="F22" s="190">
        <f>VALUE(100/100*(F6-F9)+F9)</f>
        <v>11981.75</v>
      </c>
      <c r="G22" s="190"/>
      <c r="H22" s="190">
        <f>VALUE(100/100*(H6-H9)+H9)</f>
        <v>10782.6</v>
      </c>
      <c r="I22" s="167"/>
      <c r="J22" s="190">
        <f>VALUE(100/100*(J6-J9)+J9)</f>
        <v>11981.75</v>
      </c>
      <c r="K22" s="191"/>
      <c r="L22" s="190">
        <f>VALUE(100/100*(L6-L9)+L9)</f>
        <v>11981.75</v>
      </c>
      <c r="M22" s="190"/>
      <c r="N22" s="190">
        <f>VALUE(100/100*(N6-N9)+N9)</f>
        <v>11141.75</v>
      </c>
      <c r="O22" s="167"/>
      <c r="P22" s="190">
        <f>VALUE(100/100*(P6-P9)+P9)</f>
        <v>11042.6</v>
      </c>
      <c r="Q22" s="191"/>
      <c r="R22" s="190">
        <f>VALUE(100/100*(R6-R9)+R9)</f>
        <v>11141.75</v>
      </c>
      <c r="S22" s="190"/>
      <c r="T22" s="190">
        <f>VALUE(100/100*(T6-T9)+T9)</f>
        <v>10746.35</v>
      </c>
      <c r="U22" s="167"/>
      <c r="V22" s="190">
        <f>VALUE(100/100*(V6-V9)+V9)</f>
        <v>10816</v>
      </c>
      <c r="W22" s="191"/>
      <c r="X22" s="190">
        <f>VALUE(100/100*(X6-X9)+X9)</f>
        <v>10816</v>
      </c>
      <c r="Y22" s="190"/>
      <c r="Z22" s="190">
        <f>VALUE(100/100*(Z6-Z9)+Z9)</f>
        <v>10746.35</v>
      </c>
      <c r="AA22" s="167"/>
      <c r="AB22" s="190">
        <f>VALUE(100/100*(AB6-AB9)+AB9)</f>
        <v>10746.35</v>
      </c>
      <c r="AC22" s="191"/>
      <c r="AD22" s="190">
        <f>VALUE(100/100*(AD6-AD9)+AD9)</f>
        <v>11084.45</v>
      </c>
      <c r="AE22" s="190"/>
      <c r="AF22" s="190">
        <f>VALUE(100/100*(AF6-AF9)+AF9)</f>
        <v>11084.45</v>
      </c>
      <c r="AG22" s="167"/>
      <c r="AH22" s="190">
        <f>VALUE(100/100*(AH6-AH9)+AH9)</f>
        <v>11052.7</v>
      </c>
      <c r="AI22" s="191"/>
      <c r="AJ22" s="190">
        <f>VALUE(100/100*(AJ6-AJ9)+AJ9)</f>
        <v>11016</v>
      </c>
    </row>
    <row r="23" spans="1:36" ht="14.7" customHeight="1" x14ac:dyDescent="0.3">
      <c r="A23" s="119">
        <v>1.236</v>
      </c>
      <c r="B23" s="198">
        <f>VALUE(123.6/100*(B6-B9)+B9)</f>
        <v>5800.2030000000004</v>
      </c>
      <c r="C23" s="198"/>
      <c r="D23" s="198">
        <f t="shared" ref="D23:AJ23" si="0">VALUE(123.6/100*(D6-D9)+D9)</f>
        <v>12449.002399999999</v>
      </c>
      <c r="E23" s="198"/>
      <c r="F23" s="198">
        <f t="shared" si="0"/>
        <v>12170.620800000001</v>
      </c>
      <c r="G23" s="198"/>
      <c r="H23" s="198">
        <f t="shared" si="0"/>
        <v>10688.4714</v>
      </c>
      <c r="I23" s="198"/>
      <c r="J23" s="198">
        <f t="shared" si="0"/>
        <v>12104.540800000001</v>
      </c>
      <c r="K23" s="198"/>
      <c r="L23" s="198">
        <f t="shared" si="0"/>
        <v>12264.749400000001</v>
      </c>
      <c r="M23" s="198"/>
      <c r="N23" s="198">
        <f t="shared" si="0"/>
        <v>11204.7502</v>
      </c>
      <c r="O23" s="198"/>
      <c r="P23" s="198">
        <f t="shared" si="0"/>
        <v>11112.515000000001</v>
      </c>
      <c r="Q23" s="198"/>
      <c r="R23" s="198">
        <f t="shared" si="0"/>
        <v>11235.064399999999</v>
      </c>
      <c r="S23" s="198"/>
      <c r="T23" s="198">
        <f t="shared" si="0"/>
        <v>10705.345000000001</v>
      </c>
      <c r="U23" s="198"/>
      <c r="V23" s="198">
        <f t="shared" si="0"/>
        <v>10782.7122</v>
      </c>
      <c r="W23" s="198"/>
      <c r="X23" s="198">
        <f t="shared" si="0"/>
        <v>10765.767400000001</v>
      </c>
      <c r="Y23" s="198"/>
      <c r="Z23" s="198">
        <f t="shared" si="0"/>
        <v>10705.345000000001</v>
      </c>
      <c r="AA23" s="198"/>
      <c r="AB23" s="198">
        <f t="shared" si="0"/>
        <v>10667.195600000001</v>
      </c>
      <c r="AC23" s="198"/>
      <c r="AD23" s="198">
        <f t="shared" si="0"/>
        <v>11107.023400000002</v>
      </c>
      <c r="AE23" s="198"/>
      <c r="AF23" s="198">
        <f t="shared" si="0"/>
        <v>11152.406200000001</v>
      </c>
      <c r="AG23" s="198"/>
      <c r="AH23" s="198">
        <f t="shared" si="0"/>
        <v>11113.163200000001</v>
      </c>
      <c r="AI23" s="198"/>
      <c r="AJ23" s="198">
        <f t="shared" si="0"/>
        <v>11067.802</v>
      </c>
    </row>
    <row r="24" spans="1:36" ht="14.7" customHeight="1" x14ac:dyDescent="0.3">
      <c r="A24" s="167"/>
      <c r="B24" s="190"/>
      <c r="C24" s="167"/>
      <c r="D24" s="190"/>
      <c r="E24" s="191"/>
      <c r="F24" s="190"/>
      <c r="G24" s="190"/>
      <c r="H24" s="190"/>
      <c r="I24" s="167"/>
      <c r="J24" s="190"/>
      <c r="K24" s="191"/>
      <c r="L24" s="190"/>
      <c r="M24" s="190"/>
      <c r="N24" s="190"/>
      <c r="O24" s="167"/>
      <c r="P24" s="190"/>
      <c r="Q24" s="191"/>
      <c r="R24" s="190"/>
      <c r="S24" s="190"/>
      <c r="T24" s="190"/>
      <c r="U24" s="167"/>
      <c r="V24" s="190"/>
      <c r="W24" s="191"/>
      <c r="X24" s="190"/>
      <c r="Y24" s="190"/>
      <c r="Z24" s="190"/>
      <c r="AA24" s="167"/>
      <c r="AB24" s="190"/>
      <c r="AC24" s="191"/>
      <c r="AD24" s="190"/>
      <c r="AE24" s="190"/>
      <c r="AF24" s="190"/>
      <c r="AG24" s="167"/>
      <c r="AH24" s="190"/>
      <c r="AI24" s="191"/>
      <c r="AJ24" s="190"/>
    </row>
    <row r="25" spans="1:36" ht="14.7" customHeight="1" x14ac:dyDescent="0.3">
      <c r="A25" s="192" t="s">
        <v>60</v>
      </c>
      <c r="B25" s="190"/>
      <c r="C25" s="167"/>
      <c r="D25" s="190"/>
      <c r="E25" s="191"/>
      <c r="F25" s="190"/>
      <c r="G25" s="190"/>
      <c r="H25" s="190"/>
      <c r="I25" s="167"/>
      <c r="J25" s="190"/>
      <c r="K25" s="191"/>
      <c r="L25" s="190"/>
      <c r="M25" s="190"/>
      <c r="N25" s="190"/>
      <c r="O25" s="167"/>
      <c r="P25" s="190"/>
      <c r="Q25" s="191"/>
      <c r="R25" s="190"/>
      <c r="S25" s="190"/>
      <c r="T25" s="190"/>
      <c r="U25" s="167"/>
      <c r="V25" s="190"/>
      <c r="W25" s="191"/>
      <c r="X25" s="190"/>
      <c r="Y25" s="190"/>
      <c r="Z25" s="190"/>
      <c r="AA25" s="167"/>
      <c r="AB25" s="190"/>
      <c r="AC25" s="191"/>
      <c r="AD25" s="190"/>
      <c r="AE25" s="190"/>
      <c r="AF25" s="190"/>
      <c r="AG25" s="167"/>
      <c r="AH25" s="190"/>
      <c r="AI25" s="191"/>
      <c r="AJ25" s="190"/>
    </row>
    <row r="26" spans="1:36" ht="14.7" customHeight="1" x14ac:dyDescent="0.3">
      <c r="A26" s="117">
        <v>0.38200000000000001</v>
      </c>
      <c r="B26" s="193">
        <f>VALUE(B12-38.2/100*(B6-B9))</f>
        <v>11664.626499999998</v>
      </c>
      <c r="C26" s="194"/>
      <c r="D26" s="193">
        <f>VALUE(D12-38.2/100*(D6-D9))</f>
        <v>-559.97379999999987</v>
      </c>
      <c r="E26" s="193"/>
      <c r="F26" s="193">
        <f>VALUE(F12-38.2/100*(F6-F9))</f>
        <v>10331.4354</v>
      </c>
      <c r="G26" s="193"/>
      <c r="H26" s="193">
        <f>VALUE(H12-38.2/100*(H6-H9))</f>
        <v>10789.510699999999</v>
      </c>
      <c r="I26" s="194"/>
      <c r="J26" s="193">
        <f>VALUE(J12-38.2/100*(J6-J9))</f>
        <v>11507.8454</v>
      </c>
      <c r="K26" s="193"/>
      <c r="L26" s="195">
        <f>VALUE(L12-38.2/100*(L6-L9))</f>
        <v>10683.6747</v>
      </c>
      <c r="M26" s="193"/>
      <c r="N26" s="193">
        <f>VALUE(N12-38.2/100*(N6-N9))</f>
        <v>10940.625099999999</v>
      </c>
      <c r="O26" s="194"/>
      <c r="P26" s="193">
        <f>VALUE(P12-38.2/100*(P6-P9))</f>
        <v>10806.932500000001</v>
      </c>
      <c r="Q26" s="193"/>
      <c r="R26" s="193">
        <f>VALUE(R12-38.2/100*(R6-R9))</f>
        <v>10769.057200000001</v>
      </c>
      <c r="S26" s="193"/>
      <c r="T26" s="193">
        <f>VALUE(T12-38.2/100*(T6-T9))</f>
        <v>10882.372499999999</v>
      </c>
      <c r="U26" s="194"/>
      <c r="V26" s="193">
        <f>VALUE(V12-38.2/100*(V6-V9))</f>
        <v>10943.6811</v>
      </c>
      <c r="W26" s="193"/>
      <c r="X26" s="193">
        <f>VALUE(X12-38.2/100*(X6-X9))</f>
        <v>11046.5587</v>
      </c>
      <c r="Y26" s="193"/>
      <c r="Z26" s="193">
        <f>VALUE(Z12-38.2/100*(Z6-Z9))</f>
        <v>10882.372499999999</v>
      </c>
      <c r="AA26" s="194"/>
      <c r="AB26" s="193">
        <f>VALUE(AB12-38.2/100*(AB6-AB9))</f>
        <v>11074.122799999999</v>
      </c>
      <c r="AC26" s="193"/>
      <c r="AD26" s="193">
        <f>VALUE(AD12-38.2/100*(AD6-AD9))</f>
        <v>-36.538300000000554</v>
      </c>
      <c r="AE26" s="193"/>
      <c r="AF26" s="193">
        <f>VALUE(AF12-38.2/100*(AF6-AF9))</f>
        <v>10780.0031</v>
      </c>
      <c r="AG26" s="194"/>
      <c r="AH26" s="193">
        <f>VALUE(AH12-38.2/100*(AH6-AH9))</f>
        <v>-97.868400000000278</v>
      </c>
      <c r="AI26" s="193"/>
      <c r="AJ26" s="193">
        <f>VALUE(AJ12-38.2/100*(AJ6-AJ9))</f>
        <v>-83.849000000000004</v>
      </c>
    </row>
    <row r="27" spans="1:36" ht="14.7" customHeight="1" x14ac:dyDescent="0.3">
      <c r="A27" s="117">
        <v>0.5</v>
      </c>
      <c r="B27" s="193">
        <f>VALUE(B12-50/100*(B6-B9))</f>
        <v>12177.424999999999</v>
      </c>
      <c r="C27" s="194"/>
      <c r="D27" s="193">
        <f>VALUE(D12-50/100*(D6-D9))</f>
        <v>-732.94999999999982</v>
      </c>
      <c r="E27" s="193"/>
      <c r="F27" s="193">
        <f>VALUE(F12-50/100*(F6-F9))</f>
        <v>10237</v>
      </c>
      <c r="G27" s="193"/>
      <c r="H27" s="193">
        <f>VALUE(H12-50/100*(H6-H9))</f>
        <v>10836.575000000001</v>
      </c>
      <c r="I27" s="194"/>
      <c r="J27" s="193">
        <f>VALUE(J12-50/100*(J6-J9))</f>
        <v>11446.45</v>
      </c>
      <c r="K27" s="193"/>
      <c r="L27" s="193">
        <f>VALUE(L12-50/100*(L6-L9))</f>
        <v>10542.174999999999</v>
      </c>
      <c r="M27" s="193"/>
      <c r="N27" s="193">
        <f>VALUE(N12-50/100*(N6-N9))</f>
        <v>10909.125</v>
      </c>
      <c r="O27" s="194"/>
      <c r="P27" s="193">
        <f>VALUE(P12-50/100*(P6-P9))</f>
        <v>10771.975</v>
      </c>
      <c r="Q27" s="193"/>
      <c r="R27" s="193">
        <f>VALUE(R12-50/100*(R6-R9))</f>
        <v>10722.400000000001</v>
      </c>
      <c r="S27" s="193"/>
      <c r="T27" s="193">
        <f>VALUE(T12-50/100*(T6-T9))</f>
        <v>10902.875</v>
      </c>
      <c r="U27" s="194"/>
      <c r="V27" s="193">
        <f>VALUE(V12-50/100*(V6-V9))</f>
        <v>10960.324999999999</v>
      </c>
      <c r="W27" s="193"/>
      <c r="X27" s="193">
        <f>VALUE(X12-50/100*(X6-X9))</f>
        <v>11071.674999999999</v>
      </c>
      <c r="Y27" s="193"/>
      <c r="Z27" s="193">
        <f>VALUE(Z12-50/100*(Z6-Z9))</f>
        <v>10902.875</v>
      </c>
      <c r="AA27" s="194"/>
      <c r="AB27" s="193">
        <f>VALUE(AB12-50/100*(AB6-AB9))</f>
        <v>11113.7</v>
      </c>
      <c r="AC27" s="193"/>
      <c r="AD27" s="193">
        <f>VALUE(AD12-50/100*(AD6-AD9))</f>
        <v>-47.825000000000728</v>
      </c>
      <c r="AE27" s="193"/>
      <c r="AF27" s="193">
        <f>VALUE(AF12-50/100*(AF6-AF9))</f>
        <v>10746.025</v>
      </c>
      <c r="AG27" s="194"/>
      <c r="AH27" s="193">
        <f>VALUE(AH12-50/100*(AH6-AH9))</f>
        <v>-128.10000000000036</v>
      </c>
      <c r="AI27" s="193"/>
      <c r="AJ27" s="193">
        <f>VALUE(AJ12-50/100*(AJ6-AJ9))</f>
        <v>-109.75</v>
      </c>
    </row>
    <row r="28" spans="1:36" ht="14.7" customHeight="1" x14ac:dyDescent="0.3">
      <c r="A28" s="118">
        <v>0.61799999999999999</v>
      </c>
      <c r="B28" s="196">
        <f>VALUE(B12-61.8/100*(B6-B9))</f>
        <v>12690.223499999998</v>
      </c>
      <c r="C28" s="197"/>
      <c r="D28" s="196">
        <f>VALUE(D12-61.8/100*(D6-D9))</f>
        <v>-905.92619999999977</v>
      </c>
      <c r="E28" s="196"/>
      <c r="F28" s="196">
        <f>VALUE(F12-61.8/100*(F6-F9))</f>
        <v>10142.5646</v>
      </c>
      <c r="G28" s="196"/>
      <c r="H28" s="196">
        <f>VALUE(H12-61.8/100*(H6-H9))</f>
        <v>10883.639300000001</v>
      </c>
      <c r="I28" s="197"/>
      <c r="J28" s="196">
        <f>VALUE(J12-61.8/100*(J6-J9))</f>
        <v>11385.054600000001</v>
      </c>
      <c r="K28" s="196"/>
      <c r="L28" s="196">
        <f>VALUE(L12-61.8/100*(L6-L9))</f>
        <v>10400.675300000001</v>
      </c>
      <c r="M28" s="196"/>
      <c r="N28" s="196">
        <f>VALUE(N12-61.8/100*(N6-N9))</f>
        <v>10877.624900000001</v>
      </c>
      <c r="O28" s="197"/>
      <c r="P28" s="196">
        <f>VALUE(P12-61.8/100*(P6-P9))</f>
        <v>10737.0175</v>
      </c>
      <c r="Q28" s="196"/>
      <c r="R28" s="196">
        <f>VALUE(R12-61.8/100*(R6-R9))</f>
        <v>10675.7428</v>
      </c>
      <c r="S28" s="196"/>
      <c r="T28" s="196">
        <f>VALUE(T12-61.8/100*(T6-T9))</f>
        <v>10923.377500000001</v>
      </c>
      <c r="U28" s="197"/>
      <c r="V28" s="196">
        <f>VALUE(V12-61.8/100*(V6-V9))</f>
        <v>10976.968899999998</v>
      </c>
      <c r="W28" s="196"/>
      <c r="X28" s="196">
        <f>VALUE(X12-61.8/100*(X6-X9))</f>
        <v>11096.791300000001</v>
      </c>
      <c r="Y28" s="196"/>
      <c r="Z28" s="196">
        <f>VALUE(Z12-61.8/100*(Z6-Z9))</f>
        <v>10923.377500000001</v>
      </c>
      <c r="AA28" s="197"/>
      <c r="AB28" s="196">
        <f>VALUE(AB12-61.8/100*(AB6-AB9))</f>
        <v>11153.2772</v>
      </c>
      <c r="AC28" s="196"/>
      <c r="AD28" s="196">
        <f>VALUE(AD12-61.8/100*(AD6-AD9))</f>
        <v>-59.111700000000901</v>
      </c>
      <c r="AE28" s="196"/>
      <c r="AF28" s="196">
        <f>VALUE(AF12-61.8/100*(AF6-AF9))</f>
        <v>10712.046899999999</v>
      </c>
      <c r="AG28" s="197"/>
      <c r="AH28" s="196">
        <f>VALUE(AH12-61.8/100*(AH6-AH9))</f>
        <v>-158.33160000000044</v>
      </c>
      <c r="AI28" s="196"/>
      <c r="AJ28" s="196">
        <f>VALUE(AJ12-61.8/100*(AJ6-AJ9))</f>
        <v>-135.65100000000001</v>
      </c>
    </row>
    <row r="29" spans="1:36" ht="14.7" customHeight="1" x14ac:dyDescent="0.3">
      <c r="A29" s="116">
        <v>0.70699999999999996</v>
      </c>
      <c r="B29" s="190">
        <f>VALUE(B12-70.07/100*(B6-B9))</f>
        <v>13049.617024999998</v>
      </c>
      <c r="C29" s="167"/>
      <c r="D29" s="190">
        <f>VALUE(D12-70.07/100*(D6-D9))</f>
        <v>-1027.1561299999996</v>
      </c>
      <c r="E29" s="191"/>
      <c r="F29" s="190">
        <f>VALUE(F12-70.07/100*(F6-F9))</f>
        <v>10076.379790000001</v>
      </c>
      <c r="G29" s="190"/>
      <c r="H29" s="190">
        <f>VALUE(H12-70.07/100*(H6-H9))</f>
        <v>10916.624195</v>
      </c>
      <c r="I29" s="167"/>
      <c r="J29" s="190">
        <f>VALUE(J12-70.07/100*(J6-J9))</f>
        <v>11342.025790000002</v>
      </c>
      <c r="K29" s="191"/>
      <c r="L29" s="190">
        <f>VALUE(L12-70.07/100*(L6-L9))</f>
        <v>10301.505595000001</v>
      </c>
      <c r="M29" s="190"/>
      <c r="N29" s="190">
        <f>VALUE(N12-70.07/100*(N6-N9))</f>
        <v>10855.548134999999</v>
      </c>
      <c r="O29" s="167"/>
      <c r="P29" s="190">
        <f>VALUE(P12-70.07/100*(P6-P9))</f>
        <v>10712.517625</v>
      </c>
      <c r="Q29" s="191"/>
      <c r="R29" s="190">
        <f>VALUE(R12-70.07/100*(R6-R9))</f>
        <v>10643.043220000001</v>
      </c>
      <c r="S29" s="190"/>
      <c r="T29" s="190">
        <f>VALUE(T12-70.07/100*(T6-T9))</f>
        <v>10937.746625</v>
      </c>
      <c r="U29" s="167"/>
      <c r="V29" s="190">
        <f>VALUE(V12-70.07/100*(V6-V9))</f>
        <v>10988.633734999999</v>
      </c>
      <c r="W29" s="191"/>
      <c r="X29" s="190">
        <f>VALUE(X12-70.07/100*(X6-X9))</f>
        <v>11114.393995</v>
      </c>
      <c r="Y29" s="190"/>
      <c r="Z29" s="190">
        <f>VALUE(Z12-70.07/100*(Z6-Z9))</f>
        <v>10937.746625</v>
      </c>
      <c r="AA29" s="167"/>
      <c r="AB29" s="190">
        <f>VALUE(AB12-70.07/100*(AB6-AB9))</f>
        <v>11181.01478</v>
      </c>
      <c r="AC29" s="191"/>
      <c r="AD29" s="190">
        <f>VALUE(AD12-70.07/100*(AD6-AD9))</f>
        <v>-67.021955000001014</v>
      </c>
      <c r="AE29" s="190"/>
      <c r="AF29" s="190">
        <f>VALUE(AF12-70.07/100*(AF6-AF9))</f>
        <v>10688.233435</v>
      </c>
      <c r="AG29" s="167"/>
      <c r="AH29" s="190">
        <f>VALUE(AH12-70.07/100*(AH6-AH9))</f>
        <v>-179.51934000000048</v>
      </c>
      <c r="AI29" s="191"/>
      <c r="AJ29" s="190">
        <f>VALUE(AJ12-70.07/100*(AJ6-AJ9))</f>
        <v>-153.80364999999998</v>
      </c>
    </row>
    <row r="30" spans="1:36" ht="14.7" customHeight="1" x14ac:dyDescent="0.3">
      <c r="A30" s="117">
        <v>1</v>
      </c>
      <c r="B30" s="193">
        <f>VALUE(B12-100/100*(B6-B9))</f>
        <v>14350.3</v>
      </c>
      <c r="C30" s="194"/>
      <c r="D30" s="193">
        <f>VALUE(D12-100/100*(D6-D9))</f>
        <v>-1465.8999999999996</v>
      </c>
      <c r="E30" s="193"/>
      <c r="F30" s="193">
        <f>VALUE(F12-100/100*(F6-F9))</f>
        <v>9836.85</v>
      </c>
      <c r="G30" s="193"/>
      <c r="H30" s="193">
        <f>VALUE(H12-100/100*(H6-H9))</f>
        <v>11036</v>
      </c>
      <c r="I30" s="194"/>
      <c r="J30" s="193">
        <f>VALUE(J12-100/100*(J6-J9))</f>
        <v>11186.300000000001</v>
      </c>
      <c r="K30" s="193"/>
      <c r="L30" s="193">
        <f>VALUE(L12-100/100*(L6-L9))</f>
        <v>9942.6</v>
      </c>
      <c r="M30" s="193"/>
      <c r="N30" s="193">
        <f>VALUE(N12-100/100*(N6-N9))</f>
        <v>10775.65</v>
      </c>
      <c r="O30" s="194"/>
      <c r="P30" s="193">
        <f>VALUE(P12-100/100*(P6-P9))</f>
        <v>10623.85</v>
      </c>
      <c r="Q30" s="193"/>
      <c r="R30" s="193">
        <f>VALUE(R12-100/100*(R6-R9))</f>
        <v>10524.7</v>
      </c>
      <c r="S30" s="193"/>
      <c r="T30" s="193">
        <f>VALUE(T12-100/100*(T6-T9))</f>
        <v>10989.75</v>
      </c>
      <c r="U30" s="194"/>
      <c r="V30" s="193">
        <f>VALUE(V12-100/100*(V6-V9))</f>
        <v>11030.849999999999</v>
      </c>
      <c r="W30" s="193"/>
      <c r="X30" s="193">
        <f>VALUE(X12-100/100*(X6-X9))</f>
        <v>11178.1</v>
      </c>
      <c r="Y30" s="193"/>
      <c r="Z30" s="193">
        <f>VALUE(Z12-100/100*(Z6-Z9))</f>
        <v>10989.75</v>
      </c>
      <c r="AA30" s="194"/>
      <c r="AB30" s="193">
        <f>VALUE(AB12-100/100*(AB6-AB9))</f>
        <v>11281.4</v>
      </c>
      <c r="AC30" s="193"/>
      <c r="AD30" s="193">
        <f>VALUE(AD12-100/100*(AD6-AD9))</f>
        <v>-95.650000000001455</v>
      </c>
      <c r="AE30" s="193"/>
      <c r="AF30" s="193">
        <f>VALUE(AF12-100/100*(AF6-AF9))</f>
        <v>10602.05</v>
      </c>
      <c r="AG30" s="194"/>
      <c r="AH30" s="193">
        <f>VALUE(AH12-100/100*(AH6-AH9))</f>
        <v>-256.20000000000073</v>
      </c>
      <c r="AI30" s="193"/>
      <c r="AJ30" s="193">
        <f>VALUE(AJ12-100/100*(AJ6-AJ9))</f>
        <v>-219.5</v>
      </c>
    </row>
    <row r="31" spans="1:36" ht="14.7" customHeight="1" x14ac:dyDescent="0.3">
      <c r="A31" s="119">
        <v>1.236</v>
      </c>
      <c r="B31" s="198">
        <f>VALUE(B12-123.6/100*(B6-B9))</f>
        <v>15375.896999999997</v>
      </c>
      <c r="C31" s="199"/>
      <c r="D31" s="198">
        <f>VALUE(D12-123.6/100*(D6-D9))</f>
        <v>-1811.8523999999995</v>
      </c>
      <c r="E31" s="198"/>
      <c r="F31" s="198">
        <f>VALUE(F12-123.6/100*(F6-F9))</f>
        <v>9647.9791999999998</v>
      </c>
      <c r="G31" s="198"/>
      <c r="H31" s="198">
        <f>VALUE(H12-123.6/100*(H6-H9))</f>
        <v>11130.1286</v>
      </c>
      <c r="I31" s="199"/>
      <c r="J31" s="198">
        <f>VALUE(J12-123.6/100*(J6-J9))</f>
        <v>11063.5092</v>
      </c>
      <c r="K31" s="198"/>
      <c r="L31" s="198">
        <f>VALUE(L12-123.6/100*(L6-L9))</f>
        <v>9659.6005999999998</v>
      </c>
      <c r="M31" s="198"/>
      <c r="N31" s="198">
        <f>VALUE(N12-123.6/100*(N6-N9))</f>
        <v>10712.649799999999</v>
      </c>
      <c r="O31" s="199"/>
      <c r="P31" s="198">
        <f>VALUE(P12-123.6/100*(P6-P9))</f>
        <v>10553.934999999999</v>
      </c>
      <c r="Q31" s="198"/>
      <c r="R31" s="198">
        <f>VALUE(R12-123.6/100*(R6-R9))</f>
        <v>10431.385600000001</v>
      </c>
      <c r="S31" s="198"/>
      <c r="T31" s="198">
        <f>VALUE(T12-123.6/100*(T6-T9))</f>
        <v>11030.754999999999</v>
      </c>
      <c r="U31" s="199"/>
      <c r="V31" s="198">
        <f>VALUE(V12-123.6/100*(V6-V9))</f>
        <v>11064.137799999999</v>
      </c>
      <c r="W31" s="198"/>
      <c r="X31" s="198">
        <f>VALUE(X12-123.6/100*(X6-X9))</f>
        <v>11228.3326</v>
      </c>
      <c r="Y31" s="198"/>
      <c r="Z31" s="198">
        <f>VALUE(Z12-123.6/100*(Z6-Z9))</f>
        <v>11030.754999999999</v>
      </c>
      <c r="AA31" s="199"/>
      <c r="AB31" s="198">
        <f>VALUE(AB12-123.6/100*(AB6-AB9))</f>
        <v>11360.554399999999</v>
      </c>
      <c r="AC31" s="198"/>
      <c r="AD31" s="198">
        <f>VALUE(AD12-123.6/100*(AD6-AD9))</f>
        <v>-118.2234000000018</v>
      </c>
      <c r="AE31" s="198"/>
      <c r="AF31" s="198">
        <f>VALUE(AF12-123.6/100*(AF6-AF9))</f>
        <v>10534.093799999999</v>
      </c>
      <c r="AG31" s="199"/>
      <c r="AH31" s="198">
        <f>VALUE(AH12-123.6/100*(AH6-AH9))</f>
        <v>-316.66320000000087</v>
      </c>
      <c r="AI31" s="198"/>
      <c r="AJ31" s="198">
        <f>VALUE(AJ12-123.6/100*(AJ6-AJ9))</f>
        <v>-271.30200000000002</v>
      </c>
    </row>
    <row r="32" spans="1:36" ht="14.7" customHeight="1" x14ac:dyDescent="0.3">
      <c r="A32" s="116">
        <v>1.3819999999999999</v>
      </c>
      <c r="B32" s="190">
        <f>VALUE(B12-138.2/100*(B6-B9))</f>
        <v>16010.376499999998</v>
      </c>
      <c r="C32" s="167"/>
      <c r="D32" s="190">
        <f>VALUE(D12-138.2/100*(D6-D9))</f>
        <v>-2025.8737999999994</v>
      </c>
      <c r="E32" s="191"/>
      <c r="F32" s="190">
        <f>VALUE(F12-138.2/100*(F6-F9))</f>
        <v>9531.135400000001</v>
      </c>
      <c r="G32" s="190"/>
      <c r="H32" s="190">
        <f>VALUE(H12-138.2/100*(H6-H9))</f>
        <v>11188.360699999999</v>
      </c>
      <c r="I32" s="167"/>
      <c r="J32" s="190">
        <f>VALUE(J12-138.2/100*(J6-J9))</f>
        <v>10987.545400000001</v>
      </c>
      <c r="K32" s="191"/>
      <c r="L32" s="190">
        <f>VALUE(L12-138.2/100*(L6-L9))</f>
        <v>9484.5246999999999</v>
      </c>
      <c r="M32" s="190"/>
      <c r="N32" s="190">
        <f>VALUE(N12-138.2/100*(N6-N9))</f>
        <v>10673.675099999999</v>
      </c>
      <c r="O32" s="167"/>
      <c r="P32" s="190">
        <f>VALUE(P12-138.2/100*(P6-P9))</f>
        <v>10510.682500000001</v>
      </c>
      <c r="Q32" s="191"/>
      <c r="R32" s="190">
        <f>VALUE(R12-138.2/100*(R6-R9))</f>
        <v>10373.657200000001</v>
      </c>
      <c r="S32" s="190"/>
      <c r="T32" s="190">
        <f>VALUE(T12-138.2/100*(T6-T9))</f>
        <v>11056.122499999999</v>
      </c>
      <c r="U32" s="167"/>
      <c r="V32" s="190">
        <f>VALUE(V12-138.2/100*(V6-V9))</f>
        <v>11084.731099999999</v>
      </c>
      <c r="W32" s="191"/>
      <c r="X32" s="190">
        <f>VALUE(X12-138.2/100*(X6-X9))</f>
        <v>11259.4087</v>
      </c>
      <c r="Y32" s="190"/>
      <c r="Z32" s="190">
        <f>VALUE(Z12-138.2/100*(Z6-Z9))</f>
        <v>11056.122499999999</v>
      </c>
      <c r="AA32" s="167"/>
      <c r="AB32" s="190">
        <f>VALUE(AB12-138.2/100*(AB6-AB9))</f>
        <v>11409.522799999999</v>
      </c>
      <c r="AC32" s="191"/>
      <c r="AD32" s="190">
        <f>VALUE(AD12-138.2/100*(AD6-AD9))</f>
        <v>-132.18830000000199</v>
      </c>
      <c r="AE32" s="190"/>
      <c r="AF32" s="190">
        <f>VALUE(AF12-138.2/100*(AF6-AF9))</f>
        <v>10492.053099999999</v>
      </c>
      <c r="AG32" s="167"/>
      <c r="AH32" s="190">
        <f>VALUE(AH12-138.2/100*(AH6-AH9))</f>
        <v>-354.06840000000096</v>
      </c>
      <c r="AI32" s="191"/>
      <c r="AJ32" s="190">
        <f>VALUE(AJ12-138.2/100*(AJ6-AJ9))</f>
        <v>-303.34899999999999</v>
      </c>
    </row>
    <row r="33" spans="1:272" ht="14.7" customHeight="1" x14ac:dyDescent="0.3">
      <c r="A33" s="116">
        <v>1.5</v>
      </c>
      <c r="B33" s="190">
        <f>VALUE(B12-150/100*(B6-B9))</f>
        <v>16523.174999999996</v>
      </c>
      <c r="C33" s="167"/>
      <c r="D33" s="190">
        <f>VALUE(D12-150/100*(D6-D9))</f>
        <v>-2198.8499999999995</v>
      </c>
      <c r="E33" s="191"/>
      <c r="F33" s="190">
        <f>VALUE(F12-150/100*(F6-F9))</f>
        <v>9436.7000000000007</v>
      </c>
      <c r="G33" s="190"/>
      <c r="H33" s="190">
        <f>VALUE(H12-150/100*(H6-H9))</f>
        <v>11235.424999999999</v>
      </c>
      <c r="I33" s="167"/>
      <c r="J33" s="190">
        <f>VALUE(J12-150/100*(J6-J9))</f>
        <v>10926.150000000001</v>
      </c>
      <c r="K33" s="191"/>
      <c r="L33" s="190">
        <f>VALUE(L12-150/100*(L6-L9))</f>
        <v>9343.0250000000015</v>
      </c>
      <c r="M33" s="190"/>
      <c r="N33" s="190">
        <f>VALUE(N12-150/100*(N6-N9))</f>
        <v>10642.174999999999</v>
      </c>
      <c r="O33" s="167"/>
      <c r="P33" s="190">
        <f>VALUE(P12-150/100*(P6-P9))</f>
        <v>10475.725</v>
      </c>
      <c r="Q33" s="191"/>
      <c r="R33" s="190">
        <f>VALUE(R12-150/100*(R6-R9))</f>
        <v>10327</v>
      </c>
      <c r="S33" s="190"/>
      <c r="T33" s="190">
        <f>VALUE(T12-150/100*(T6-T9))</f>
        <v>11076.625</v>
      </c>
      <c r="U33" s="167"/>
      <c r="V33" s="190">
        <f>VALUE(V12-150/100*(V6-V9))</f>
        <v>11101.374999999998</v>
      </c>
      <c r="W33" s="191"/>
      <c r="X33" s="190">
        <f>VALUE(X12-150/100*(X6-X9))</f>
        <v>11284.525000000001</v>
      </c>
      <c r="Y33" s="190"/>
      <c r="Z33" s="190">
        <f>VALUE(Z12-150/100*(Z6-Z9))</f>
        <v>11076.625</v>
      </c>
      <c r="AA33" s="167"/>
      <c r="AB33" s="190">
        <f>VALUE(AB12-150/100*(AB6-AB9))</f>
        <v>11449.099999999999</v>
      </c>
      <c r="AC33" s="191"/>
      <c r="AD33" s="190">
        <f>VALUE(AD12-150/100*(AD6-AD9))</f>
        <v>-143.47500000000218</v>
      </c>
      <c r="AE33" s="190"/>
      <c r="AF33" s="190">
        <f>VALUE(AF12-150/100*(AF6-AF9))</f>
        <v>10458.074999999999</v>
      </c>
      <c r="AG33" s="167"/>
      <c r="AH33" s="190">
        <f>VALUE(AH12-150/100*(AH6-AH9))</f>
        <v>-384.30000000000109</v>
      </c>
      <c r="AI33" s="191"/>
      <c r="AJ33" s="190">
        <f>VALUE(AJ12-150/100*(AJ6-AJ9))</f>
        <v>-329.25</v>
      </c>
    </row>
    <row r="34" spans="1:272" s="228" customFormat="1" ht="14.7" customHeight="1" x14ac:dyDescent="0.3">
      <c r="A34" s="224">
        <v>1.6180000000000001</v>
      </c>
      <c r="B34" s="225">
        <f>VALUE(B12-161.8/100*(B6-B9))</f>
        <v>17035.9735</v>
      </c>
      <c r="C34" s="226"/>
      <c r="D34" s="225">
        <f>VALUE(D12-161.8/100*(D6-D9))</f>
        <v>-2371.8261999999995</v>
      </c>
      <c r="E34" s="225"/>
      <c r="F34" s="225">
        <f>VALUE(F12-161.8/100*(F6-F9))</f>
        <v>9342.2646000000004</v>
      </c>
      <c r="G34" s="225"/>
      <c r="H34" s="225">
        <f>VALUE(H12-161.8/100*(H6-H9))</f>
        <v>11282.489300000001</v>
      </c>
      <c r="I34" s="226"/>
      <c r="J34" s="225">
        <f>VALUE(J12-161.8/100*(J6-J9))</f>
        <v>10864.754600000002</v>
      </c>
      <c r="K34" s="225"/>
      <c r="L34" s="225">
        <f>VALUE(L12-161.8/100*(L6-L9))</f>
        <v>9201.5253000000012</v>
      </c>
      <c r="M34" s="225"/>
      <c r="N34" s="225">
        <f>VALUE(N12-161.8/100*(N6-N9))</f>
        <v>10610.6749</v>
      </c>
      <c r="O34" s="226"/>
      <c r="P34" s="225">
        <f>VALUE(P12-161.8/100*(P6-P9))</f>
        <v>10440.7675</v>
      </c>
      <c r="Q34" s="225"/>
      <c r="R34" s="225">
        <f>VALUE(R12-161.8/100*(R6-R9))</f>
        <v>10280.3428</v>
      </c>
      <c r="S34" s="225"/>
      <c r="T34" s="225">
        <f>VALUE(T12-161.8/100*(T6-T9))</f>
        <v>11097.127500000001</v>
      </c>
      <c r="U34" s="226"/>
      <c r="V34" s="225">
        <f>VALUE(V12-161.8/100*(V6-V9))</f>
        <v>11118.018899999997</v>
      </c>
      <c r="W34" s="225"/>
      <c r="X34" s="225">
        <f>VALUE(X12-161.8/100*(X6-X9))</f>
        <v>11309.641300000001</v>
      </c>
      <c r="Y34" s="225"/>
      <c r="Z34" s="225">
        <f>VALUE(Z12-161.8/100*(Z6-Z9))</f>
        <v>11097.127500000001</v>
      </c>
      <c r="AA34" s="226"/>
      <c r="AB34" s="225">
        <f>VALUE(AB12-161.8/100*(AB6-AB9))</f>
        <v>11488.6772</v>
      </c>
      <c r="AC34" s="225"/>
      <c r="AD34" s="225">
        <f>VALUE(AD12-161.8/100*(AD6-AD9))</f>
        <v>-154.76170000000238</v>
      </c>
      <c r="AE34" s="225"/>
      <c r="AF34" s="225">
        <f>VALUE(AF12-161.8/100*(AF6-AF9))</f>
        <v>10424.096899999999</v>
      </c>
      <c r="AG34" s="226"/>
      <c r="AH34" s="225">
        <f>VALUE(AH12-161.8/100*(AH6-AH9))</f>
        <v>-414.53160000000122</v>
      </c>
      <c r="AI34" s="225"/>
      <c r="AJ34" s="225">
        <f>VALUE(AJ12-161.8/100*(AJ6-AJ9))</f>
        <v>-355.15100000000001</v>
      </c>
      <c r="AK34" s="227"/>
      <c r="AL34" s="227"/>
      <c r="AM34" s="227"/>
      <c r="AN34" s="227"/>
      <c r="AO34" s="227"/>
      <c r="AP34" s="227"/>
      <c r="AQ34" s="227"/>
      <c r="AR34" s="227"/>
      <c r="AS34" s="227"/>
      <c r="AT34" s="227"/>
      <c r="AU34" s="227"/>
      <c r="AV34" s="227"/>
      <c r="AW34" s="227"/>
      <c r="AX34" s="227"/>
      <c r="AY34" s="227"/>
      <c r="AZ34" s="227"/>
      <c r="BA34" s="227"/>
      <c r="BB34" s="227"/>
      <c r="BC34" s="227"/>
      <c r="BD34" s="227"/>
      <c r="BE34" s="227"/>
      <c r="BF34" s="227"/>
      <c r="BG34" s="227"/>
      <c r="BH34" s="227"/>
      <c r="BI34" s="227"/>
      <c r="BJ34" s="227"/>
      <c r="BK34" s="227"/>
      <c r="BL34" s="227"/>
      <c r="BM34" s="227"/>
      <c r="BN34" s="227"/>
      <c r="BO34" s="227"/>
      <c r="BP34" s="227"/>
      <c r="BQ34" s="227"/>
      <c r="BR34" s="227"/>
      <c r="BS34" s="227"/>
      <c r="BT34" s="227"/>
      <c r="BU34" s="227"/>
      <c r="BV34" s="227"/>
      <c r="BW34" s="227"/>
      <c r="BX34" s="227"/>
      <c r="BY34" s="227"/>
      <c r="BZ34" s="227"/>
      <c r="CA34" s="227"/>
      <c r="CB34" s="227"/>
      <c r="CC34" s="227"/>
      <c r="CD34" s="227"/>
      <c r="CE34" s="227"/>
      <c r="CF34" s="227"/>
      <c r="CG34" s="227"/>
      <c r="CH34" s="227"/>
      <c r="CI34" s="227"/>
      <c r="CJ34" s="227"/>
      <c r="CK34" s="227"/>
      <c r="CL34" s="227"/>
      <c r="CM34" s="227"/>
      <c r="CN34" s="227"/>
      <c r="CO34" s="227"/>
      <c r="CP34" s="227"/>
      <c r="CQ34" s="227"/>
      <c r="CR34" s="227"/>
      <c r="CS34" s="227"/>
      <c r="CT34" s="227"/>
      <c r="CU34" s="227"/>
      <c r="CV34" s="227"/>
      <c r="CW34" s="227"/>
      <c r="CX34" s="227"/>
      <c r="CY34" s="227"/>
      <c r="CZ34" s="227"/>
      <c r="DA34" s="227"/>
      <c r="DB34" s="227"/>
      <c r="DC34" s="227"/>
      <c r="DD34" s="227"/>
      <c r="DE34" s="227"/>
      <c r="DF34" s="227"/>
      <c r="DG34" s="227"/>
      <c r="DH34" s="227"/>
      <c r="DI34" s="227"/>
      <c r="DJ34" s="227"/>
      <c r="DK34" s="227"/>
      <c r="DL34" s="227"/>
      <c r="DM34" s="227"/>
      <c r="DN34" s="227"/>
      <c r="DO34" s="227"/>
      <c r="DP34" s="227"/>
      <c r="DQ34" s="227"/>
      <c r="DR34" s="227"/>
      <c r="DS34" s="227"/>
      <c r="DT34" s="227"/>
      <c r="DU34" s="227"/>
      <c r="DV34" s="227"/>
      <c r="DW34" s="227"/>
      <c r="DX34" s="227"/>
      <c r="DY34" s="227"/>
      <c r="DZ34" s="227"/>
      <c r="EA34" s="227"/>
      <c r="EB34" s="227"/>
      <c r="EC34" s="227"/>
      <c r="ED34" s="227"/>
      <c r="EE34" s="227"/>
      <c r="EF34" s="227"/>
      <c r="EG34" s="227"/>
      <c r="EH34" s="227"/>
      <c r="EI34" s="227"/>
      <c r="EJ34" s="227"/>
      <c r="EK34" s="227"/>
      <c r="EL34" s="227"/>
      <c r="EM34" s="227"/>
      <c r="EN34" s="227"/>
      <c r="EO34" s="227"/>
      <c r="EP34" s="227"/>
      <c r="EQ34" s="227"/>
      <c r="ER34" s="227"/>
      <c r="ES34" s="227"/>
      <c r="ET34" s="227"/>
      <c r="EU34" s="227"/>
      <c r="EV34" s="227"/>
      <c r="EW34" s="227"/>
      <c r="EX34" s="227"/>
      <c r="EY34" s="227"/>
      <c r="EZ34" s="227"/>
      <c r="FA34" s="227"/>
      <c r="FB34" s="227"/>
      <c r="FC34" s="227"/>
      <c r="FD34" s="227"/>
      <c r="FE34" s="227"/>
      <c r="FF34" s="227"/>
      <c r="FG34" s="227"/>
      <c r="FH34" s="227"/>
      <c r="FI34" s="227"/>
      <c r="FJ34" s="227"/>
      <c r="FK34" s="227"/>
      <c r="FL34" s="227"/>
      <c r="FM34" s="227"/>
      <c r="FN34" s="227"/>
      <c r="FO34" s="227"/>
      <c r="FP34" s="227"/>
      <c r="FQ34" s="227"/>
      <c r="FR34" s="227"/>
      <c r="FS34" s="227"/>
      <c r="FT34" s="227"/>
      <c r="FU34" s="227"/>
      <c r="FV34" s="227"/>
      <c r="FW34" s="227"/>
      <c r="FX34" s="227"/>
      <c r="FY34" s="227"/>
      <c r="FZ34" s="227"/>
      <c r="GA34" s="227"/>
      <c r="GB34" s="227"/>
      <c r="GC34" s="227"/>
      <c r="GD34" s="227"/>
      <c r="GE34" s="227"/>
      <c r="GF34" s="227"/>
      <c r="GG34" s="227"/>
      <c r="GH34" s="227"/>
      <c r="GI34" s="227"/>
      <c r="GJ34" s="227"/>
      <c r="GK34" s="227"/>
      <c r="GL34" s="227"/>
      <c r="GM34" s="227"/>
      <c r="GN34" s="227"/>
      <c r="GO34" s="227"/>
      <c r="GP34" s="227"/>
      <c r="GQ34" s="227"/>
      <c r="GR34" s="227"/>
      <c r="GS34" s="227"/>
      <c r="GT34" s="227"/>
      <c r="GU34" s="227"/>
      <c r="GV34" s="227"/>
      <c r="GW34" s="227"/>
      <c r="GX34" s="227"/>
      <c r="GY34" s="227"/>
      <c r="GZ34" s="227"/>
      <c r="HA34" s="227"/>
      <c r="HB34" s="227"/>
      <c r="HC34" s="227"/>
      <c r="HD34" s="227"/>
      <c r="HE34" s="227"/>
      <c r="HF34" s="227"/>
      <c r="HG34" s="227"/>
      <c r="HH34" s="227"/>
      <c r="HI34" s="227"/>
      <c r="HJ34" s="227"/>
      <c r="HK34" s="227"/>
      <c r="HL34" s="227"/>
      <c r="HM34" s="227"/>
      <c r="HN34" s="227"/>
      <c r="HO34" s="227"/>
      <c r="HP34" s="227"/>
      <c r="HQ34" s="227"/>
      <c r="HR34" s="227"/>
      <c r="HS34" s="227"/>
      <c r="HT34" s="227"/>
      <c r="HU34" s="227"/>
      <c r="HV34" s="227"/>
      <c r="HW34" s="227"/>
      <c r="HX34" s="227"/>
      <c r="HY34" s="227"/>
      <c r="HZ34" s="227"/>
      <c r="IA34" s="227"/>
      <c r="IB34" s="227"/>
      <c r="IC34" s="227"/>
      <c r="ID34" s="227"/>
      <c r="IE34" s="227"/>
      <c r="IF34" s="227"/>
      <c r="IG34" s="227"/>
      <c r="IH34" s="227"/>
      <c r="II34" s="227"/>
      <c r="IJ34" s="227"/>
      <c r="IK34" s="227"/>
      <c r="IL34" s="227"/>
      <c r="IM34" s="227"/>
      <c r="IN34" s="227"/>
      <c r="IO34" s="227"/>
      <c r="IP34" s="227"/>
      <c r="IQ34" s="227"/>
      <c r="IR34" s="227"/>
      <c r="IS34" s="227"/>
      <c r="IT34" s="227"/>
      <c r="IU34" s="227"/>
      <c r="IV34" s="227"/>
      <c r="IW34" s="227"/>
      <c r="IX34" s="227"/>
      <c r="IY34" s="227"/>
      <c r="IZ34" s="227"/>
      <c r="JA34" s="227"/>
      <c r="JB34" s="227"/>
      <c r="JC34" s="227"/>
      <c r="JD34" s="227"/>
      <c r="JE34" s="227"/>
      <c r="JF34" s="227"/>
      <c r="JG34" s="227"/>
      <c r="JH34" s="227"/>
      <c r="JI34" s="227"/>
      <c r="JJ34" s="227"/>
      <c r="JK34" s="227"/>
      <c r="JL34" s="227"/>
    </row>
    <row r="35" spans="1:272" ht="14.7" customHeight="1" x14ac:dyDescent="0.3">
      <c r="A35" s="116">
        <v>1.7070000000000001</v>
      </c>
      <c r="B35" s="190">
        <f>VALUE(B12-170.07/100*(B6-B9))</f>
        <v>17395.367024999996</v>
      </c>
      <c r="C35" s="167"/>
      <c r="D35" s="190">
        <f>VALUE(D12-170.07/100*(D6-D9))</f>
        <v>-2493.056129999999</v>
      </c>
      <c r="E35" s="191"/>
      <c r="F35" s="190">
        <f>VALUE(F12-170.07/100*(F6-F9))</f>
        <v>9276.0797900000016</v>
      </c>
      <c r="G35" s="190"/>
      <c r="H35" s="190">
        <f>VALUE(H12-170.07/100*(H6-H9))</f>
        <v>11315.474195000001</v>
      </c>
      <c r="I35" s="167"/>
      <c r="J35" s="190">
        <f>VALUE(J12-170.07/100*(J6-J9))</f>
        <v>10821.725790000002</v>
      </c>
      <c r="K35" s="191"/>
      <c r="L35" s="190">
        <f>VALUE(L12-170.07/100*(L6-L9))</f>
        <v>9102.3555950000009</v>
      </c>
      <c r="M35" s="190"/>
      <c r="N35" s="190">
        <f>VALUE(N12-170.07/100*(N6-N9))</f>
        <v>10588.598134999998</v>
      </c>
      <c r="O35" s="167"/>
      <c r="P35" s="190">
        <f>VALUE(P12-170.07/100*(P6-P9))</f>
        <v>10416.267625</v>
      </c>
      <c r="Q35" s="191"/>
      <c r="R35" s="190">
        <f>VALUE(R12-170.07/100*(R6-R9))</f>
        <v>10247.643220000002</v>
      </c>
      <c r="S35" s="190"/>
      <c r="T35" s="190">
        <f>VALUE(T12-170.07/100*(T6-T9))</f>
        <v>11111.496625</v>
      </c>
      <c r="U35" s="167"/>
      <c r="V35" s="190">
        <f>VALUE(V12-170.07/100*(V6-V9))</f>
        <v>11129.683734999999</v>
      </c>
      <c r="W35" s="191"/>
      <c r="X35" s="190">
        <f>VALUE(X12-170.07/100*(X6-X9))</f>
        <v>11327.243995000001</v>
      </c>
      <c r="Y35" s="190"/>
      <c r="Z35" s="190">
        <f>VALUE(Z12-170.07/100*(Z6-Z9))</f>
        <v>11111.496625</v>
      </c>
      <c r="AA35" s="167"/>
      <c r="AB35" s="190">
        <f>VALUE(AB12-170.07/100*(AB6-AB9))</f>
        <v>11516.414779999999</v>
      </c>
      <c r="AC35" s="191"/>
      <c r="AD35" s="190">
        <f>VALUE(AD12-170.07/100*(AD6-AD9))</f>
        <v>-162.67195500000247</v>
      </c>
      <c r="AE35" s="190"/>
      <c r="AF35" s="190">
        <f>VALUE(AF12-170.07/100*(AF6-AF9))</f>
        <v>10400.283434999999</v>
      </c>
      <c r="AG35" s="167"/>
      <c r="AH35" s="190">
        <f>VALUE(AH12-170.07/100*(AH6-AH9))</f>
        <v>-435.71934000000118</v>
      </c>
      <c r="AI35" s="191"/>
      <c r="AJ35" s="190">
        <f>VALUE(AJ12-170.07/100*(AJ6-AJ9))</f>
        <v>-373.30364999999995</v>
      </c>
    </row>
    <row r="36" spans="1:272" ht="14.7" customHeight="1" x14ac:dyDescent="0.3">
      <c r="A36" s="117">
        <v>2</v>
      </c>
      <c r="B36" s="193">
        <f>VALUE(B12-200/100*(B6-B9))</f>
        <v>18696.049999999996</v>
      </c>
      <c r="C36" s="194"/>
      <c r="D36" s="193">
        <f>VALUE(D12-200/100*(D6-D9))</f>
        <v>-2931.7999999999993</v>
      </c>
      <c r="E36" s="193"/>
      <c r="F36" s="193">
        <f>VALUE(F12-200/100*(F6-F9))</f>
        <v>9036.5500000000011</v>
      </c>
      <c r="G36" s="193"/>
      <c r="H36" s="193">
        <f>VALUE(H12-200/100*(H6-H9))</f>
        <v>11434.85</v>
      </c>
      <c r="I36" s="194"/>
      <c r="J36" s="193">
        <f>VALUE(J12-200/100*(J6-J9))</f>
        <v>10666.000000000002</v>
      </c>
      <c r="K36" s="193"/>
      <c r="L36" s="193">
        <f>VALUE(L12-200/100*(L6-L9))</f>
        <v>8743.4500000000007</v>
      </c>
      <c r="M36" s="193"/>
      <c r="N36" s="193">
        <f>VALUE(N12-200/100*(N6-N9))</f>
        <v>10508.699999999999</v>
      </c>
      <c r="O36" s="194"/>
      <c r="P36" s="193">
        <f>VALUE(P12-200/100*(P6-P9))</f>
        <v>10327.6</v>
      </c>
      <c r="Q36" s="193"/>
      <c r="R36" s="193">
        <f>VALUE(R12-200/100*(R6-R9))</f>
        <v>10129.300000000001</v>
      </c>
      <c r="S36" s="193"/>
      <c r="T36" s="193">
        <f>VALUE(T12-200/100*(T6-T9))</f>
        <v>11163.5</v>
      </c>
      <c r="U36" s="194"/>
      <c r="V36" s="193">
        <f>VALUE(V12-200/100*(V6-V9))</f>
        <v>11171.899999999998</v>
      </c>
      <c r="W36" s="193"/>
      <c r="X36" s="193">
        <f>VALUE(X12-200/100*(X6-X9))</f>
        <v>11390.95</v>
      </c>
      <c r="Y36" s="193"/>
      <c r="Z36" s="193">
        <f>VALUE(Z12-200/100*(Z6-Z9))</f>
        <v>11163.5</v>
      </c>
      <c r="AA36" s="194"/>
      <c r="AB36" s="193">
        <f>VALUE(AB12-200/100*(AB6-AB9))</f>
        <v>11616.8</v>
      </c>
      <c r="AC36" s="193"/>
      <c r="AD36" s="193">
        <f>VALUE(AD12-200/100*(AD6-AD9))</f>
        <v>-191.30000000000291</v>
      </c>
      <c r="AE36" s="193"/>
      <c r="AF36" s="193">
        <f>VALUE(AF12-200/100*(AF6-AF9))</f>
        <v>10314.099999999999</v>
      </c>
      <c r="AG36" s="194"/>
      <c r="AH36" s="193">
        <f>VALUE(AH12-200/100*(AH6-AH9))</f>
        <v>-512.40000000000146</v>
      </c>
      <c r="AI36" s="193"/>
      <c r="AJ36" s="193">
        <f>VALUE(AJ12-200/100*(AJ6-AJ9))</f>
        <v>-439</v>
      </c>
    </row>
    <row r="37" spans="1:272" ht="14.7" customHeight="1" x14ac:dyDescent="0.3">
      <c r="A37" s="116">
        <v>2.2360000000000002</v>
      </c>
      <c r="B37" s="190">
        <f>VALUE(B12-223.6/100*(B6-B9))</f>
        <v>19721.646999999997</v>
      </c>
      <c r="C37" s="167"/>
      <c r="D37" s="190">
        <f>VALUE(D12-223.6/100*(D6-D9))</f>
        <v>-3277.7523999999989</v>
      </c>
      <c r="E37" s="191"/>
      <c r="F37" s="190">
        <f>VALUE(F12-223.6/100*(F6-F9))</f>
        <v>8847.6792000000023</v>
      </c>
      <c r="G37" s="190"/>
      <c r="H37" s="190">
        <f>VALUE(H12-223.6/100*(H6-H9))</f>
        <v>11528.9786</v>
      </c>
      <c r="I37" s="167"/>
      <c r="J37" s="190">
        <f>VALUE(J12-223.6/100*(J6-J9))</f>
        <v>10543.209200000001</v>
      </c>
      <c r="K37" s="191"/>
      <c r="L37" s="190">
        <f>VALUE(L12-223.6/100*(L6-L9))</f>
        <v>8460.4506000000001</v>
      </c>
      <c r="M37" s="190"/>
      <c r="N37" s="190">
        <f>VALUE(N12-223.6/100*(N6-N9))</f>
        <v>10445.699799999999</v>
      </c>
      <c r="O37" s="167"/>
      <c r="P37" s="190">
        <f>VALUE(P12-223.6/100*(P6-P9))</f>
        <v>10257.685000000001</v>
      </c>
      <c r="Q37" s="191"/>
      <c r="R37" s="190">
        <f>VALUE(R12-223.6/100*(R6-R9))</f>
        <v>10035.985600000002</v>
      </c>
      <c r="S37" s="190"/>
      <c r="T37" s="190">
        <f>VALUE(T12-223.6/100*(T6-T9))</f>
        <v>11204.504999999999</v>
      </c>
      <c r="U37" s="167"/>
      <c r="V37" s="190">
        <f>VALUE(V12-223.6/100*(V6-V9))</f>
        <v>11205.187799999998</v>
      </c>
      <c r="W37" s="191"/>
      <c r="X37" s="190">
        <f>VALUE(X12-223.6/100*(X6-X9))</f>
        <v>11441.1826</v>
      </c>
      <c r="Y37" s="190"/>
      <c r="Z37" s="190">
        <f>VALUE(Z12-223.6/100*(Z6-Z9))</f>
        <v>11204.504999999999</v>
      </c>
      <c r="AA37" s="167"/>
      <c r="AB37" s="190">
        <f>VALUE(AB12-223.6/100*(AB6-AB9))</f>
        <v>11695.954399999999</v>
      </c>
      <c r="AC37" s="191"/>
      <c r="AD37" s="190">
        <f>VALUE(AD12-223.6/100*(AD6-AD9))</f>
        <v>-213.87340000000324</v>
      </c>
      <c r="AE37" s="190"/>
      <c r="AF37" s="190">
        <f>VALUE(AF12-223.6/100*(AF6-AF9))</f>
        <v>10246.143799999998</v>
      </c>
      <c r="AG37" s="167"/>
      <c r="AH37" s="190">
        <f>VALUE(AH12-223.6/100*(AH6-AH9))</f>
        <v>-572.8632000000016</v>
      </c>
      <c r="AI37" s="191"/>
      <c r="AJ37" s="190">
        <f>VALUE(AJ12-223.6/100*(AJ6-AJ9))</f>
        <v>-490.80199999999996</v>
      </c>
    </row>
    <row r="38" spans="1:272" ht="14.7" customHeight="1" x14ac:dyDescent="0.3">
      <c r="A38" s="117">
        <v>2.3820000000000001</v>
      </c>
      <c r="B38" s="193">
        <f>VALUE(B12-238.2/100*(B6-B9))</f>
        <v>20356.126499999995</v>
      </c>
      <c r="C38" s="194"/>
      <c r="D38" s="193">
        <f>VALUE(D12-238.2/100*(D6-D9))</f>
        <v>-3491.7737999999986</v>
      </c>
      <c r="E38" s="193"/>
      <c r="F38" s="193">
        <f>VALUE(F12-238.2/100*(F6-F9))</f>
        <v>8730.8354000000018</v>
      </c>
      <c r="G38" s="193"/>
      <c r="H38" s="193">
        <f>VALUE(H12-238.2/100*(H6-H9))</f>
        <v>11587.2107</v>
      </c>
      <c r="I38" s="194"/>
      <c r="J38" s="193">
        <f>VALUE(J12-238.2/100*(J6-J9))</f>
        <v>10467.245400000002</v>
      </c>
      <c r="K38" s="193"/>
      <c r="L38" s="193">
        <f>VALUE(L12-238.2/100*(L6-L9))</f>
        <v>8285.3747000000003</v>
      </c>
      <c r="M38" s="193"/>
      <c r="N38" s="193">
        <f>VALUE(N12-238.2/100*(N6-N9))</f>
        <v>10406.7251</v>
      </c>
      <c r="O38" s="194"/>
      <c r="P38" s="193">
        <f>VALUE(P12-238.2/100*(P6-P9))</f>
        <v>10214.432500000001</v>
      </c>
      <c r="Q38" s="193"/>
      <c r="R38" s="193">
        <f>VALUE(R12-238.2/100*(R6-R9))</f>
        <v>9978.2572000000018</v>
      </c>
      <c r="S38" s="193"/>
      <c r="T38" s="193">
        <f>VALUE(T12-238.2/100*(T6-T9))</f>
        <v>11229.872499999999</v>
      </c>
      <c r="U38" s="194"/>
      <c r="V38" s="193">
        <f>VALUE(V12-238.2/100*(V6-V9))</f>
        <v>11225.781099999998</v>
      </c>
      <c r="W38" s="193"/>
      <c r="X38" s="193">
        <f>VALUE(X12-238.2/100*(X6-X9))</f>
        <v>11472.2587</v>
      </c>
      <c r="Y38" s="193"/>
      <c r="Z38" s="193">
        <f>VALUE(Z12-238.2/100*(Z6-Z9))</f>
        <v>11229.872499999999</v>
      </c>
      <c r="AA38" s="194"/>
      <c r="AB38" s="193">
        <f>VALUE(AB12-238.2/100*(AB6-AB9))</f>
        <v>11744.922799999998</v>
      </c>
      <c r="AC38" s="193"/>
      <c r="AD38" s="193">
        <f>VALUE(AD12-238.2/100*(AD6-AD9))</f>
        <v>-227.83830000000344</v>
      </c>
      <c r="AE38" s="193"/>
      <c r="AF38" s="193">
        <f>VALUE(AF12-238.2/100*(AF6-AF9))</f>
        <v>10204.103099999998</v>
      </c>
      <c r="AG38" s="194"/>
      <c r="AH38" s="193">
        <f>VALUE(AH12-238.2/100*(AH6-AH9))</f>
        <v>-610.26840000000163</v>
      </c>
      <c r="AI38" s="193"/>
      <c r="AJ38" s="193">
        <f>VALUE(AJ12-238.2/100*(AJ6-AJ9))</f>
        <v>-522.84899999999993</v>
      </c>
    </row>
    <row r="39" spans="1:272" ht="14.7" customHeight="1" x14ac:dyDescent="0.3">
      <c r="A39" s="117">
        <v>2.6179999999999999</v>
      </c>
      <c r="B39" s="193">
        <f>VALUE(B12-261.8/100*(B6-B9))</f>
        <v>21381.7235</v>
      </c>
      <c r="C39" s="194"/>
      <c r="D39" s="193">
        <f>VALUE(D12-261.8/100*(D6-D9))</f>
        <v>-3837.7261999999996</v>
      </c>
      <c r="E39" s="193"/>
      <c r="F39" s="193">
        <f>VALUE(F12-261.8/100*(F6-F9))</f>
        <v>8541.9646000000012</v>
      </c>
      <c r="G39" s="193"/>
      <c r="H39" s="193">
        <f>VALUE(H12-261.8/100*(H6-H9))</f>
        <v>11681.339300000001</v>
      </c>
      <c r="I39" s="194"/>
      <c r="J39" s="193">
        <f>VALUE(J12-261.8/100*(J6-J9))</f>
        <v>10344.454600000003</v>
      </c>
      <c r="K39" s="193"/>
      <c r="L39" s="193">
        <f>VALUE(L12-261.8/100*(L6-L9))</f>
        <v>8002.3753000000006</v>
      </c>
      <c r="M39" s="193"/>
      <c r="N39" s="193">
        <f>VALUE(N12-261.8/100*(N6-N9))</f>
        <v>10343.724899999997</v>
      </c>
      <c r="O39" s="194"/>
      <c r="P39" s="193">
        <f>VALUE(P12-261.8/100*(P6-P9))</f>
        <v>10144.5175</v>
      </c>
      <c r="Q39" s="193"/>
      <c r="R39" s="193">
        <f>VALUE(R12-261.8/100*(R6-R9))</f>
        <v>9884.9428000000007</v>
      </c>
      <c r="S39" s="193"/>
      <c r="T39" s="193">
        <f>VALUE(T12-261.8/100*(T6-T9))</f>
        <v>11270.877500000001</v>
      </c>
      <c r="U39" s="194"/>
      <c r="V39" s="193">
        <f>VALUE(V12-261.8/100*(V6-V9))</f>
        <v>11259.068899999997</v>
      </c>
      <c r="W39" s="193"/>
      <c r="X39" s="193">
        <f>VALUE(X12-261.8/100*(X6-X9))</f>
        <v>11522.491300000002</v>
      </c>
      <c r="Y39" s="193"/>
      <c r="Z39" s="193">
        <f>VALUE(Z12-261.8/100*(Z6-Z9))</f>
        <v>11270.877500000001</v>
      </c>
      <c r="AA39" s="194"/>
      <c r="AB39" s="193">
        <f>VALUE(AB12-261.8/100*(AB6-AB9))</f>
        <v>11824.0772</v>
      </c>
      <c r="AC39" s="193"/>
      <c r="AD39" s="193">
        <f>VALUE(AD12-261.8/100*(AD6-AD9))</f>
        <v>-250.41170000000383</v>
      </c>
      <c r="AE39" s="193"/>
      <c r="AF39" s="193">
        <f>VALUE(AF12-261.8/100*(AF6-AF9))</f>
        <v>10136.146899999998</v>
      </c>
      <c r="AG39" s="194"/>
      <c r="AH39" s="193">
        <f>VALUE(AH12-261.8/100*(AH6-AH9))</f>
        <v>-670.731600000002</v>
      </c>
      <c r="AI39" s="193"/>
      <c r="AJ39" s="193">
        <f>VALUE(AJ12-261.8/100*(AJ6-AJ9))</f>
        <v>-574.65100000000007</v>
      </c>
    </row>
    <row r="40" spans="1:272" ht="14.7" customHeight="1" x14ac:dyDescent="0.3">
      <c r="A40" s="117">
        <v>3</v>
      </c>
      <c r="B40" s="193">
        <f>VALUE(B12-300/100*(B6-B9))</f>
        <v>23041.799999999996</v>
      </c>
      <c r="C40" s="194"/>
      <c r="D40" s="193">
        <f>VALUE(D12-300/100*(D6-D9))</f>
        <v>-4397.6999999999989</v>
      </c>
      <c r="E40" s="193"/>
      <c r="F40" s="193">
        <f>VALUE(F12-300/100*(F6-F9))</f>
        <v>8236.2500000000018</v>
      </c>
      <c r="G40" s="193"/>
      <c r="H40" s="193">
        <f>VALUE(H12-300/100*(H6-H9))</f>
        <v>11833.7</v>
      </c>
      <c r="I40" s="194"/>
      <c r="J40" s="193">
        <f>VALUE(J12-300/100*(J6-J9))</f>
        <v>10145.700000000003</v>
      </c>
      <c r="K40" s="193"/>
      <c r="L40" s="193">
        <f>VALUE(L12-300/100*(L6-L9))</f>
        <v>7544.3000000000011</v>
      </c>
      <c r="M40" s="193"/>
      <c r="N40" s="193">
        <f>VALUE(N12-300/100*(N6-N9))</f>
        <v>10241.749999999998</v>
      </c>
      <c r="O40" s="194"/>
      <c r="P40" s="193">
        <f>VALUE(P12-300/100*(P6-P9))</f>
        <v>10031.35</v>
      </c>
      <c r="Q40" s="193"/>
      <c r="R40" s="193">
        <f>VALUE(R12-300/100*(R6-R9))</f>
        <v>9733.9000000000015</v>
      </c>
      <c r="S40" s="193"/>
      <c r="T40" s="193">
        <f>VALUE(T12-300/100*(T6-T9))</f>
        <v>11337.25</v>
      </c>
      <c r="U40" s="194"/>
      <c r="V40" s="193">
        <f>VALUE(V12-300/100*(V6-V9))</f>
        <v>11312.949999999997</v>
      </c>
      <c r="W40" s="193"/>
      <c r="X40" s="193">
        <f>VALUE(X12-300/100*(X6-X9))</f>
        <v>11603.800000000001</v>
      </c>
      <c r="Y40" s="193"/>
      <c r="Z40" s="193">
        <f>VALUE(Z12-300/100*(Z6-Z9))</f>
        <v>11337.25</v>
      </c>
      <c r="AA40" s="194"/>
      <c r="AB40" s="193">
        <f>VALUE(AB12-300/100*(AB6-AB9))</f>
        <v>11952.199999999999</v>
      </c>
      <c r="AC40" s="193"/>
      <c r="AD40" s="193">
        <f>VALUE(AD12-300/100*(AD6-AD9))</f>
        <v>-286.95000000000437</v>
      </c>
      <c r="AE40" s="193"/>
      <c r="AF40" s="193">
        <f>VALUE(AF12-300/100*(AF6-AF9))</f>
        <v>10026.149999999998</v>
      </c>
      <c r="AG40" s="194"/>
      <c r="AH40" s="193">
        <f>VALUE(AH12-300/100*(AH6-AH9))</f>
        <v>-768.60000000000218</v>
      </c>
      <c r="AI40" s="193"/>
      <c r="AJ40" s="193">
        <f>VALUE(AJ12-300/100*(AJ6-AJ9))</f>
        <v>-658.5</v>
      </c>
    </row>
    <row r="41" spans="1:272" ht="14.7" customHeight="1" x14ac:dyDescent="0.3">
      <c r="A41" s="116">
        <v>3.2360000000000002</v>
      </c>
      <c r="B41" s="190">
        <f>VALUE(B12-323.6/100*(B6-B9))</f>
        <v>24067.396999999997</v>
      </c>
      <c r="C41" s="167"/>
      <c r="D41" s="190">
        <f>VALUE(D12-323.6/100*(D6-D9))</f>
        <v>-4743.652399999999</v>
      </c>
      <c r="E41" s="191"/>
      <c r="F41" s="190">
        <f>VALUE(F12-323.6/100*(F6-F9))</f>
        <v>8047.3792000000012</v>
      </c>
      <c r="G41" s="190"/>
      <c r="H41" s="190">
        <f>VALUE(H12-323.6/100*(H6-H9))</f>
        <v>11927.828600000001</v>
      </c>
      <c r="I41" s="167"/>
      <c r="J41" s="190">
        <f>VALUE(J12-323.6/100*(J6-J9))</f>
        <v>10022.909200000002</v>
      </c>
      <c r="K41" s="191"/>
      <c r="L41" s="190">
        <f>VALUE(L12-323.6/100*(L6-L9))</f>
        <v>7261.3006000000005</v>
      </c>
      <c r="M41" s="190"/>
      <c r="N41" s="190">
        <f>VALUE(N12-323.6/100*(N6-N9))</f>
        <v>10178.749799999998</v>
      </c>
      <c r="O41" s="167"/>
      <c r="P41" s="190">
        <f>VALUE(P12-323.6/100*(P6-P9))</f>
        <v>9961.4349999999995</v>
      </c>
      <c r="Q41" s="191"/>
      <c r="R41" s="190">
        <f>VALUE(R12-323.6/100*(R6-R9))</f>
        <v>9640.5856000000022</v>
      </c>
      <c r="S41" s="190"/>
      <c r="T41" s="190">
        <f>VALUE(T12-323.6/100*(T6-T9))</f>
        <v>11378.254999999999</v>
      </c>
      <c r="U41" s="167"/>
      <c r="V41" s="190">
        <f>VALUE(V12-323.6/100*(V6-V9))</f>
        <v>11346.237799999997</v>
      </c>
      <c r="W41" s="191"/>
      <c r="X41" s="190">
        <f>VALUE(X12-323.6/100*(X6-X9))</f>
        <v>11654.0326</v>
      </c>
      <c r="Y41" s="190"/>
      <c r="Z41" s="190">
        <f>VALUE(Z12-323.6/100*(Z6-Z9))</f>
        <v>11378.254999999999</v>
      </c>
      <c r="AA41" s="167"/>
      <c r="AB41" s="190">
        <f>VALUE(AB12-323.6/100*(AB6-AB9))</f>
        <v>12031.354399999998</v>
      </c>
      <c r="AC41" s="191"/>
      <c r="AD41" s="190">
        <f>VALUE(AD12-323.6/100*(AD6-AD9))</f>
        <v>-309.52340000000476</v>
      </c>
      <c r="AE41" s="190"/>
      <c r="AF41" s="190">
        <f>VALUE(AF12-323.6/100*(AF6-AF9))</f>
        <v>9958.1937999999973</v>
      </c>
      <c r="AG41" s="167"/>
      <c r="AH41" s="190">
        <f>VALUE(AH12-323.6/100*(AH6-AH9))</f>
        <v>-829.06320000000244</v>
      </c>
      <c r="AI41" s="191"/>
      <c r="AJ41" s="190">
        <f>VALUE(AJ12-323.6/100*(AJ6-AJ9))</f>
        <v>-710.30200000000002</v>
      </c>
    </row>
    <row r="42" spans="1:272" ht="14.7" customHeight="1" x14ac:dyDescent="0.3">
      <c r="A42" s="117">
        <v>3.3820000000000001</v>
      </c>
      <c r="B42" s="193">
        <f>VALUE(B12-338.2/100*(B6-B9))</f>
        <v>24701.876499999995</v>
      </c>
      <c r="C42" s="194"/>
      <c r="D42" s="193">
        <f>VALUE(D12-338.2/100*(D6-D9))</f>
        <v>-4957.6737999999987</v>
      </c>
      <c r="E42" s="193"/>
      <c r="F42" s="193">
        <f>VALUE(F12-338.2/100*(F6-F9))</f>
        <v>7930.5354000000025</v>
      </c>
      <c r="G42" s="193"/>
      <c r="H42" s="193">
        <f>VALUE(H12-338.2/100*(H6-H9))</f>
        <v>11986.0607</v>
      </c>
      <c r="I42" s="194"/>
      <c r="J42" s="193">
        <f>VALUE(J12-338.2/100*(J6-J9))</f>
        <v>9946.9454000000023</v>
      </c>
      <c r="K42" s="193"/>
      <c r="L42" s="193">
        <f>VALUE(L12-338.2/100*(L6-L9))</f>
        <v>7086.2247000000016</v>
      </c>
      <c r="M42" s="193"/>
      <c r="N42" s="193">
        <f>VALUE(N12-338.2/100*(N6-N9))</f>
        <v>10139.775099999999</v>
      </c>
      <c r="O42" s="194"/>
      <c r="P42" s="193">
        <f>VALUE(P12-338.2/100*(P6-P9))</f>
        <v>9918.1825000000008</v>
      </c>
      <c r="Q42" s="193"/>
      <c r="R42" s="193">
        <f>VALUE(R12-338.2/100*(R6-R9))</f>
        <v>9582.8572000000022</v>
      </c>
      <c r="S42" s="193"/>
      <c r="T42" s="193">
        <f>VALUE(T12-338.2/100*(T6-T9))</f>
        <v>11403.622499999999</v>
      </c>
      <c r="U42" s="194"/>
      <c r="V42" s="193">
        <f>VALUE(V12-338.2/100*(V6-V9))</f>
        <v>11366.831099999998</v>
      </c>
      <c r="W42" s="193"/>
      <c r="X42" s="193">
        <f>VALUE(X12-338.2/100*(X6-X9))</f>
        <v>11685.108700000001</v>
      </c>
      <c r="Y42" s="193"/>
      <c r="Z42" s="193">
        <f>VALUE(Z12-338.2/100*(Z6-Z9))</f>
        <v>11403.622499999999</v>
      </c>
      <c r="AA42" s="194"/>
      <c r="AB42" s="193">
        <f>VALUE(AB12-338.2/100*(AB6-AB9))</f>
        <v>12080.322799999998</v>
      </c>
      <c r="AC42" s="193"/>
      <c r="AD42" s="193">
        <f>VALUE(AD12-338.2/100*(AD6-AD9))</f>
        <v>-323.48830000000487</v>
      </c>
      <c r="AE42" s="193"/>
      <c r="AF42" s="193">
        <f>VALUE(AF12-338.2/100*(AF6-AF9))</f>
        <v>9916.1530999999977</v>
      </c>
      <c r="AG42" s="194"/>
      <c r="AH42" s="193">
        <f>VALUE(AH12-338.2/100*(AH6-AH9))</f>
        <v>-866.46840000000236</v>
      </c>
      <c r="AI42" s="193"/>
      <c r="AJ42" s="193">
        <f>VALUE(AJ12-338.2/100*(AJ6-AJ9))</f>
        <v>-742.34899999999993</v>
      </c>
    </row>
    <row r="43" spans="1:272" ht="14.7" customHeight="1" x14ac:dyDescent="0.3">
      <c r="A43" s="117">
        <v>3.6179999999999999</v>
      </c>
      <c r="B43" s="193">
        <f>VALUE(B12-361.8/100*(B6-B9))</f>
        <v>25727.4735</v>
      </c>
      <c r="C43" s="194"/>
      <c r="D43" s="193">
        <f>VALUE(D12-361.8/100*(D6-D9))</f>
        <v>-5303.6261999999988</v>
      </c>
      <c r="E43" s="193"/>
      <c r="F43" s="193">
        <f>VALUE(F12-361.8/100*(F6-F9))</f>
        <v>7741.6646000000019</v>
      </c>
      <c r="G43" s="193"/>
      <c r="H43" s="193">
        <f>VALUE(H12-361.8/100*(H6-H9))</f>
        <v>12080.189300000002</v>
      </c>
      <c r="I43" s="194"/>
      <c r="J43" s="193">
        <f>VALUE(J12-361.8/100*(J6-J9))</f>
        <v>9824.1546000000035</v>
      </c>
      <c r="K43" s="193"/>
      <c r="L43" s="193">
        <f>VALUE(L12-361.8/100*(L6-L9))</f>
        <v>6803.225300000001</v>
      </c>
      <c r="M43" s="193"/>
      <c r="N43" s="193">
        <f>VALUE(N12-361.8/100*(N6-N9))</f>
        <v>10076.774899999997</v>
      </c>
      <c r="O43" s="194"/>
      <c r="P43" s="193">
        <f>VALUE(P12-361.8/100*(P6-P9))</f>
        <v>9848.2674999999999</v>
      </c>
      <c r="Q43" s="193"/>
      <c r="R43" s="193">
        <f>VALUE(R12-361.8/100*(R6-R9))</f>
        <v>9489.5428000000011</v>
      </c>
      <c r="S43" s="193"/>
      <c r="T43" s="193">
        <f>VALUE(T12-361.8/100*(T6-T9))</f>
        <v>11444.627500000001</v>
      </c>
      <c r="U43" s="194"/>
      <c r="V43" s="193">
        <f>VALUE(V12-361.8/100*(V6-V9))</f>
        <v>11400.118899999996</v>
      </c>
      <c r="W43" s="193"/>
      <c r="X43" s="193">
        <f>VALUE(X12-361.8/100*(X6-X9))</f>
        <v>11735.341300000002</v>
      </c>
      <c r="Y43" s="193"/>
      <c r="Z43" s="193">
        <f>VALUE(Z12-361.8/100*(Z6-Z9))</f>
        <v>11444.627500000001</v>
      </c>
      <c r="AA43" s="194"/>
      <c r="AB43" s="193">
        <f>VALUE(AB12-361.8/100*(AB6-AB9))</f>
        <v>12159.477199999999</v>
      </c>
      <c r="AC43" s="193"/>
      <c r="AD43" s="193">
        <f>VALUE(AD12-361.8/100*(AD6-AD9))</f>
        <v>-346.06170000000532</v>
      </c>
      <c r="AE43" s="193"/>
      <c r="AF43" s="193">
        <f>VALUE(AF12-361.8/100*(AF6-AF9))</f>
        <v>9848.1968999999972</v>
      </c>
      <c r="AG43" s="194"/>
      <c r="AH43" s="193">
        <f>VALUE(AH12-361.8/100*(AH6-AH9))</f>
        <v>-926.93160000000273</v>
      </c>
      <c r="AI43" s="193"/>
      <c r="AJ43" s="193">
        <f>VALUE(AJ12-361.8/100*(AJ6-AJ9))</f>
        <v>-794.15100000000007</v>
      </c>
    </row>
    <row r="44" spans="1:272" ht="14.7" customHeight="1" x14ac:dyDescent="0.3">
      <c r="A44" s="117">
        <v>4</v>
      </c>
      <c r="B44" s="193">
        <f>VALUE(B12-400/100*(B6-B9))</f>
        <v>27387.549999999996</v>
      </c>
      <c r="C44" s="194"/>
      <c r="D44" s="193">
        <f>VALUE(D12-400/100*(D6-D9))</f>
        <v>-5863.5999999999985</v>
      </c>
      <c r="E44" s="193"/>
      <c r="F44" s="193">
        <f>VALUE(F12-400/100*(F6-F9))</f>
        <v>7435.9500000000025</v>
      </c>
      <c r="G44" s="193"/>
      <c r="H44" s="193">
        <f>VALUE(H12-400/100*(H6-H9))</f>
        <v>12232.550000000001</v>
      </c>
      <c r="I44" s="194"/>
      <c r="J44" s="193">
        <f>VALUE(J12-400/100*(J6-J9))</f>
        <v>9625.4000000000033</v>
      </c>
      <c r="K44" s="193"/>
      <c r="L44" s="193">
        <f>VALUE(L12-400/100*(L6-L9))</f>
        <v>6345.1500000000015</v>
      </c>
      <c r="M44" s="193"/>
      <c r="N44" s="193">
        <f>VALUE(N12-400/100*(N6-N9))</f>
        <v>9974.7999999999975</v>
      </c>
      <c r="O44" s="194"/>
      <c r="P44" s="193">
        <f>VALUE(P12-400/100*(P6-P9))</f>
        <v>9735.1</v>
      </c>
      <c r="Q44" s="193"/>
      <c r="R44" s="193">
        <f>VALUE(R12-400/100*(R6-R9))</f>
        <v>9338.5000000000018</v>
      </c>
      <c r="S44" s="193"/>
      <c r="T44" s="193">
        <f>VALUE(T12-400/100*(T6-T9))</f>
        <v>11511</v>
      </c>
      <c r="U44" s="194"/>
      <c r="V44" s="193">
        <f>VALUE(V12-400/100*(V6-V9))</f>
        <v>11453.999999999996</v>
      </c>
      <c r="W44" s="193"/>
      <c r="X44" s="193">
        <f>VALUE(X12-400/100*(X6-X9))</f>
        <v>11816.650000000001</v>
      </c>
      <c r="Y44" s="193"/>
      <c r="Z44" s="193">
        <f>VALUE(Z12-400/100*(Z6-Z9))</f>
        <v>11511</v>
      </c>
      <c r="AA44" s="194"/>
      <c r="AB44" s="193">
        <f>VALUE(AB12-400/100*(AB6-AB9))</f>
        <v>12287.599999999999</v>
      </c>
      <c r="AC44" s="193"/>
      <c r="AD44" s="193">
        <f>VALUE(AD12-400/100*(AD6-AD9))</f>
        <v>-382.60000000000582</v>
      </c>
      <c r="AE44" s="193"/>
      <c r="AF44" s="193">
        <f>VALUE(AF12-400/100*(AF6-AF9))</f>
        <v>9738.1999999999971</v>
      </c>
      <c r="AG44" s="194"/>
      <c r="AH44" s="193">
        <f>VALUE(AH12-400/100*(AH6-AH9))</f>
        <v>-1024.8000000000029</v>
      </c>
      <c r="AI44" s="193"/>
      <c r="AJ44" s="193">
        <f>VALUE(AJ12-400/100*(AJ6-AJ9))</f>
        <v>-878</v>
      </c>
    </row>
    <row r="45" spans="1:272" ht="14.7" customHeight="1" x14ac:dyDescent="0.3">
      <c r="A45" s="116">
        <v>4.2359999999999998</v>
      </c>
      <c r="B45" s="190">
        <f>VALUE(B12-423.6/100*(B6-B9))</f>
        <v>28413.146999999997</v>
      </c>
      <c r="C45" s="167"/>
      <c r="D45" s="190">
        <f>VALUE(D12-423.6/100*(D6-D9))</f>
        <v>-6209.5523999999996</v>
      </c>
      <c r="E45" s="191"/>
      <c r="F45" s="190">
        <f>VALUE(F12-423.6/100*(F6-F9))</f>
        <v>7247.0792000000019</v>
      </c>
      <c r="G45" s="190"/>
      <c r="H45" s="190">
        <f>VALUE(H12-423.6/100*(H6-H9))</f>
        <v>12326.678600000001</v>
      </c>
      <c r="I45" s="167"/>
      <c r="J45" s="190">
        <f>VALUE(J12-423.6/100*(J6-J9))</f>
        <v>9502.6092000000026</v>
      </c>
      <c r="K45" s="191"/>
      <c r="L45" s="190">
        <f>VALUE(L12-423.6/100*(L6-L9))</f>
        <v>6062.1506000000008</v>
      </c>
      <c r="M45" s="190"/>
      <c r="N45" s="190">
        <f>VALUE(N12-423.6/100*(N6-N9))</f>
        <v>9911.799799999997</v>
      </c>
      <c r="O45" s="167"/>
      <c r="P45" s="190">
        <f>VALUE(P12-423.6/100*(P6-P9))</f>
        <v>9665.1849999999995</v>
      </c>
      <c r="Q45" s="191"/>
      <c r="R45" s="190">
        <f>VALUE(R12-423.6/100*(R6-R9))</f>
        <v>9245.1856000000007</v>
      </c>
      <c r="S45" s="190"/>
      <c r="T45" s="190">
        <f>VALUE(T12-423.6/100*(T6-T9))</f>
        <v>11552.005000000001</v>
      </c>
      <c r="U45" s="167"/>
      <c r="V45" s="190">
        <f>VALUE(V12-423.6/100*(V6-V9))</f>
        <v>11487.287799999996</v>
      </c>
      <c r="W45" s="191"/>
      <c r="X45" s="190">
        <f>VALUE(X12-423.6/100*(X6-X9))</f>
        <v>11866.882600000001</v>
      </c>
      <c r="Y45" s="190"/>
      <c r="Z45" s="190">
        <f>VALUE(Z12-423.6/100*(Z6-Z9))</f>
        <v>11552.005000000001</v>
      </c>
      <c r="AA45" s="167"/>
      <c r="AB45" s="190">
        <f>VALUE(AB12-423.6/100*(AB6-AB9))</f>
        <v>12366.754399999998</v>
      </c>
      <c r="AC45" s="191"/>
      <c r="AD45" s="190">
        <f>VALUE(AD12-423.6/100*(AD6-AD9))</f>
        <v>-405.17340000000621</v>
      </c>
      <c r="AE45" s="190"/>
      <c r="AF45" s="190">
        <f>VALUE(AF12-423.6/100*(AF6-AF9))</f>
        <v>9670.2437999999966</v>
      </c>
      <c r="AG45" s="167"/>
      <c r="AH45" s="190">
        <f>VALUE(AH12-423.6/100*(AH6-AH9))</f>
        <v>-1085.2632000000033</v>
      </c>
      <c r="AI45" s="191"/>
      <c r="AJ45" s="190">
        <f>VALUE(AJ12-423.6/100*(AJ6-AJ9))</f>
        <v>-929.80200000000013</v>
      </c>
    </row>
    <row r="46" spans="1:272" ht="14.7" customHeight="1" x14ac:dyDescent="0.3">
      <c r="A46" s="116">
        <v>4.3819999999999997</v>
      </c>
      <c r="B46" s="190">
        <f>VALUE(B12-438.2/100*(B6-B9))</f>
        <v>29047.626499999995</v>
      </c>
      <c r="C46" s="167"/>
      <c r="D46" s="190">
        <f>VALUE(D12-438.2/100*(D6-D9))</f>
        <v>-6423.5737999999983</v>
      </c>
      <c r="E46" s="191"/>
      <c r="F46" s="190">
        <f>VALUE(F12-438.2/100*(F6-F9))</f>
        <v>7130.2354000000032</v>
      </c>
      <c r="G46" s="190"/>
      <c r="H46" s="190">
        <f>VALUE(H12-438.2/100*(H6-H9))</f>
        <v>12384.9107</v>
      </c>
      <c r="I46" s="167"/>
      <c r="J46" s="190">
        <f>VALUE(J12-438.2/100*(J6-J9))</f>
        <v>9426.6454000000031</v>
      </c>
      <c r="K46" s="191"/>
      <c r="L46" s="190">
        <f>VALUE(L12-438.2/100*(L6-L9))</f>
        <v>5887.0747000000019</v>
      </c>
      <c r="M46" s="190"/>
      <c r="N46" s="190">
        <f>VALUE(N12-438.2/100*(N6-N9))</f>
        <v>9872.8250999999982</v>
      </c>
      <c r="O46" s="167"/>
      <c r="P46" s="190">
        <f>VALUE(P12-438.2/100*(P6-P9))</f>
        <v>9621.9325000000008</v>
      </c>
      <c r="Q46" s="191"/>
      <c r="R46" s="190">
        <f>VALUE(R12-438.2/100*(R6-R9))</f>
        <v>9187.4572000000026</v>
      </c>
      <c r="S46" s="190"/>
      <c r="T46" s="190">
        <f>VALUE(T12-438.2/100*(T6-T9))</f>
        <v>11577.372499999999</v>
      </c>
      <c r="U46" s="167"/>
      <c r="V46" s="190">
        <f>VALUE(V12-438.2/100*(V6-V9))</f>
        <v>11507.881099999997</v>
      </c>
      <c r="W46" s="191"/>
      <c r="X46" s="190">
        <f>VALUE(X12-438.2/100*(X6-X9))</f>
        <v>11897.958700000001</v>
      </c>
      <c r="Y46" s="190"/>
      <c r="Z46" s="190">
        <f>VALUE(Z12-438.2/100*(Z6-Z9))</f>
        <v>11577.372499999999</v>
      </c>
      <c r="AA46" s="167"/>
      <c r="AB46" s="190">
        <f>VALUE(AB12-438.2/100*(AB6-AB9))</f>
        <v>12415.722799999998</v>
      </c>
      <c r="AC46" s="191"/>
      <c r="AD46" s="190">
        <f>VALUE(AD12-438.2/100*(AD6-AD9))</f>
        <v>-419.13830000000632</v>
      </c>
      <c r="AE46" s="190"/>
      <c r="AF46" s="190">
        <f>VALUE(AF12-438.2/100*(AF6-AF9))</f>
        <v>9628.203099999997</v>
      </c>
      <c r="AG46" s="167"/>
      <c r="AH46" s="190">
        <f>VALUE(AH12-438.2/100*(AH6-AH9))</f>
        <v>-1122.6684000000032</v>
      </c>
      <c r="AI46" s="191"/>
      <c r="AJ46" s="190">
        <f>VALUE(AJ12-438.2/100*(AJ6-AJ9))</f>
        <v>-961.84899999999993</v>
      </c>
    </row>
    <row r="47" spans="1:272" ht="14.7" customHeight="1" x14ac:dyDescent="0.3">
      <c r="A47" s="116">
        <v>4.6180000000000003</v>
      </c>
      <c r="B47" s="190">
        <f>VALUE(B12-461.8/100*(B6-B9))</f>
        <v>30073.223499999996</v>
      </c>
      <c r="C47" s="167"/>
      <c r="D47" s="190">
        <f>VALUE(D12-461.8/100*(D6-D9))</f>
        <v>-6769.5261999999984</v>
      </c>
      <c r="E47" s="191"/>
      <c r="F47" s="190">
        <f>VALUE(F12-461.8/100*(F6-F9))</f>
        <v>6941.3646000000026</v>
      </c>
      <c r="G47" s="190"/>
      <c r="H47" s="190">
        <f>VALUE(H12-461.8/100*(H6-H9))</f>
        <v>12479.039300000002</v>
      </c>
      <c r="I47" s="167"/>
      <c r="J47" s="190">
        <f>VALUE(J12-461.8/100*(J6-J9))</f>
        <v>9303.8546000000042</v>
      </c>
      <c r="K47" s="191"/>
      <c r="L47" s="190">
        <f>VALUE(L12-461.8/100*(L6-L9))</f>
        <v>5604.0753000000013</v>
      </c>
      <c r="M47" s="190"/>
      <c r="N47" s="190">
        <f>VALUE(N12-461.8/100*(N6-N9))</f>
        <v>9809.824899999996</v>
      </c>
      <c r="O47" s="167"/>
      <c r="P47" s="190">
        <f>VALUE(P12-461.8/100*(P6-P9))</f>
        <v>9552.0174999999999</v>
      </c>
      <c r="Q47" s="191"/>
      <c r="R47" s="190">
        <f>VALUE(R12-461.8/100*(R6-R9))</f>
        <v>9094.1428000000014</v>
      </c>
      <c r="S47" s="190"/>
      <c r="T47" s="190">
        <f>VALUE(T12-461.8/100*(T6-T9))</f>
        <v>11618.377500000001</v>
      </c>
      <c r="U47" s="167"/>
      <c r="V47" s="190">
        <f>VALUE(V12-461.8/100*(V6-V9))</f>
        <v>11541.168899999995</v>
      </c>
      <c r="W47" s="191"/>
      <c r="X47" s="190">
        <f>VALUE(X12-461.8/100*(X6-X9))</f>
        <v>11948.191300000002</v>
      </c>
      <c r="Y47" s="190"/>
      <c r="Z47" s="190">
        <f>VALUE(Z12-461.8/100*(Z6-Z9))</f>
        <v>11618.377500000001</v>
      </c>
      <c r="AA47" s="167"/>
      <c r="AB47" s="190">
        <f>VALUE(AB12-461.8/100*(AB6-AB9))</f>
        <v>12494.877199999999</v>
      </c>
      <c r="AC47" s="191"/>
      <c r="AD47" s="190">
        <f>VALUE(AD12-461.8/100*(AD6-AD9))</f>
        <v>-441.71170000000677</v>
      </c>
      <c r="AE47" s="190"/>
      <c r="AF47" s="190">
        <f>VALUE(AF12-461.8/100*(AF6-AF9))</f>
        <v>9560.2468999999965</v>
      </c>
      <c r="AG47" s="167"/>
      <c r="AH47" s="190">
        <f>VALUE(AH12-461.8/100*(AH6-AH9))</f>
        <v>-1183.1316000000033</v>
      </c>
      <c r="AI47" s="191"/>
      <c r="AJ47" s="190">
        <f>VALUE(AJ12-461.8/100*(AJ6-AJ9))</f>
        <v>-1013.6510000000001</v>
      </c>
    </row>
    <row r="48" spans="1:272" ht="14.7" customHeight="1" x14ac:dyDescent="0.3">
      <c r="A48" s="116">
        <v>5</v>
      </c>
      <c r="B48" s="190">
        <f>VALUE(B12-500/100*(B6-B9))</f>
        <v>31733.299999999996</v>
      </c>
      <c r="C48" s="167"/>
      <c r="D48" s="190">
        <f>VALUE(D12-500/100*(D6-D9))</f>
        <v>-7329.4999999999982</v>
      </c>
      <c r="E48" s="191"/>
      <c r="F48" s="190">
        <f>VALUE(F12-500/100*(F6-F9))</f>
        <v>6635.6500000000033</v>
      </c>
      <c r="G48" s="190"/>
      <c r="H48" s="190">
        <f>VALUE(H12-500/100*(H6-H9))</f>
        <v>12631.400000000001</v>
      </c>
      <c r="I48" s="167"/>
      <c r="J48" s="190">
        <f>VALUE(J12-500/100*(J6-J9))</f>
        <v>9105.100000000004</v>
      </c>
      <c r="K48" s="191"/>
      <c r="L48" s="190">
        <f>VALUE(L12-500/100*(L6-L9))</f>
        <v>5146.0000000000018</v>
      </c>
      <c r="M48" s="190"/>
      <c r="N48" s="190">
        <f>VALUE(N12-500/100*(N6-N9))</f>
        <v>9707.8499999999967</v>
      </c>
      <c r="O48" s="167"/>
      <c r="P48" s="190">
        <f>VALUE(P12-500/100*(P6-P9))</f>
        <v>9438.85</v>
      </c>
      <c r="Q48" s="191"/>
      <c r="R48" s="190">
        <f>VALUE(R12-500/100*(R6-R9))</f>
        <v>8943.1000000000022</v>
      </c>
      <c r="S48" s="190"/>
      <c r="T48" s="190">
        <f>VALUE(T12-500/100*(T6-T9))</f>
        <v>11684.75</v>
      </c>
      <c r="U48" s="167"/>
      <c r="V48" s="190">
        <f>VALUE(V12-500/100*(V6-V9))</f>
        <v>11595.049999999996</v>
      </c>
      <c r="W48" s="191"/>
      <c r="X48" s="190">
        <f>VALUE(X12-500/100*(X6-X9))</f>
        <v>12029.500000000002</v>
      </c>
      <c r="Y48" s="190"/>
      <c r="Z48" s="190">
        <f>VALUE(Z12-500/100*(Z6-Z9))</f>
        <v>11684.75</v>
      </c>
      <c r="AA48" s="167"/>
      <c r="AB48" s="190">
        <f>VALUE(AB12-500/100*(AB6-AB9))</f>
        <v>12622.999999999998</v>
      </c>
      <c r="AC48" s="191"/>
      <c r="AD48" s="190">
        <f>VALUE(AD12-500/100*(AD6-AD9))</f>
        <v>-478.25000000000728</v>
      </c>
      <c r="AE48" s="190"/>
      <c r="AF48" s="190">
        <f>VALUE(AF12-500/100*(AF6-AF9))</f>
        <v>9450.2499999999964</v>
      </c>
      <c r="AG48" s="167"/>
      <c r="AH48" s="190">
        <f>VALUE(AH12-500/100*(AH6-AH9))</f>
        <v>-1281.0000000000036</v>
      </c>
      <c r="AI48" s="191"/>
      <c r="AJ48" s="190">
        <f>VALUE(AJ12-500/100*(AJ6-AJ9))</f>
        <v>-1097.5</v>
      </c>
    </row>
    <row r="49" spans="1:36" ht="14.7" customHeight="1" x14ac:dyDescent="0.3">
      <c r="A49" s="116">
        <v>5.2359999999999998</v>
      </c>
      <c r="B49" s="190">
        <f>VALUE(B12-523.6/100*(B6-B9))</f>
        <v>32758.896999999997</v>
      </c>
      <c r="C49" s="167"/>
      <c r="D49" s="190">
        <f>VALUE(D12-523.6/100*(D6-D9))</f>
        <v>-7675.4523999999992</v>
      </c>
      <c r="E49" s="191"/>
      <c r="F49" s="190">
        <f>VALUE(F12-523.6/100*(F6-F9))</f>
        <v>6446.7792000000027</v>
      </c>
      <c r="G49" s="190"/>
      <c r="H49" s="190">
        <f>VALUE(H12-523.6/100*(H6-H9))</f>
        <v>12725.528600000001</v>
      </c>
      <c r="I49" s="167"/>
      <c r="J49" s="190">
        <f>VALUE(J12-523.6/100*(J6-J9))</f>
        <v>8982.3092000000033</v>
      </c>
      <c r="K49" s="191"/>
      <c r="L49" s="190">
        <f>VALUE(L12-523.6/100*(L6-L9))</f>
        <v>4863.0006000000012</v>
      </c>
      <c r="M49" s="190"/>
      <c r="N49" s="190">
        <f>VALUE(N12-523.6/100*(N6-N9))</f>
        <v>9644.8497999999963</v>
      </c>
      <c r="O49" s="167"/>
      <c r="P49" s="190">
        <f>VALUE(P12-523.6/100*(P6-P9))</f>
        <v>9368.9349999999995</v>
      </c>
      <c r="Q49" s="191"/>
      <c r="R49" s="190">
        <f>VALUE(R12-523.6/100*(R6-R9))</f>
        <v>8849.7856000000029</v>
      </c>
      <c r="S49" s="190"/>
      <c r="T49" s="190">
        <f>VALUE(T12-523.6/100*(T6-T9))</f>
        <v>11725.755000000001</v>
      </c>
      <c r="U49" s="167"/>
      <c r="V49" s="190">
        <f>VALUE(V12-523.6/100*(V6-V9))</f>
        <v>11628.337799999996</v>
      </c>
      <c r="W49" s="191"/>
      <c r="X49" s="190">
        <f>VALUE(X12-523.6/100*(X6-X9))</f>
        <v>12079.732600000003</v>
      </c>
      <c r="Y49" s="190"/>
      <c r="Z49" s="190">
        <f>VALUE(Z12-523.6/100*(Z6-Z9))</f>
        <v>11725.755000000001</v>
      </c>
      <c r="AA49" s="167"/>
      <c r="AB49" s="190">
        <f>VALUE(AB12-523.6/100*(AB6-AB9))</f>
        <v>12702.154399999998</v>
      </c>
      <c r="AC49" s="191"/>
      <c r="AD49" s="190">
        <f>VALUE(AD12-523.6/100*(AD6-AD9))</f>
        <v>-500.82340000000767</v>
      </c>
      <c r="AE49" s="190"/>
      <c r="AF49" s="190">
        <f>VALUE(AF12-523.6/100*(AF6-AF9))</f>
        <v>9382.2937999999958</v>
      </c>
      <c r="AG49" s="167"/>
      <c r="AH49" s="190">
        <f>VALUE(AH12-523.6/100*(AH6-AH9))</f>
        <v>-1341.463200000004</v>
      </c>
      <c r="AI49" s="191"/>
      <c r="AJ49" s="190">
        <f>VALUE(AJ12-523.6/100*(AJ6-AJ9))</f>
        <v>-1149.3020000000001</v>
      </c>
    </row>
    <row r="50" spans="1:36" ht="14.7" customHeight="1" x14ac:dyDescent="0.3">
      <c r="A50" s="116">
        <v>5.3819999999999997</v>
      </c>
      <c r="B50" s="190">
        <f>VALUE(B12-538.2/100*(B6-B9))</f>
        <v>33393.376499999998</v>
      </c>
      <c r="C50" s="167"/>
      <c r="D50" s="190">
        <f>VALUE(D12-538.2/100*(D6-D9))</f>
        <v>-7889.4737999999988</v>
      </c>
      <c r="E50" s="191"/>
      <c r="F50" s="190">
        <f>VALUE(F12-538.2/100*(F6-F9))</f>
        <v>6329.935400000003</v>
      </c>
      <c r="G50" s="190"/>
      <c r="H50" s="190">
        <f>VALUE(H12-538.2/100*(H6-H9))</f>
        <v>12783.760700000003</v>
      </c>
      <c r="I50" s="167"/>
      <c r="J50" s="190">
        <f>VALUE(J12-538.2/100*(J6-J9))</f>
        <v>8906.3454000000038</v>
      </c>
      <c r="K50" s="191"/>
      <c r="L50" s="190">
        <f>VALUE(L12-538.2/100*(L6-L9))</f>
        <v>4687.9247000000014</v>
      </c>
      <c r="M50" s="190"/>
      <c r="N50" s="190">
        <f>VALUE(N12-538.2/100*(N6-N9))</f>
        <v>9605.8750999999957</v>
      </c>
      <c r="O50" s="167"/>
      <c r="P50" s="190">
        <f>VALUE(P12-538.2/100*(P6-P9))</f>
        <v>9325.6825000000008</v>
      </c>
      <c r="Q50" s="191"/>
      <c r="R50" s="190">
        <f>VALUE(R12-538.2/100*(R6-R9))</f>
        <v>8792.0572000000029</v>
      </c>
      <c r="S50" s="190"/>
      <c r="T50" s="190">
        <f>VALUE(T12-538.2/100*(T6-T9))</f>
        <v>11751.122499999999</v>
      </c>
      <c r="U50" s="167"/>
      <c r="V50" s="190">
        <f>VALUE(V12-538.2/100*(V6-V9))</f>
        <v>11648.931099999996</v>
      </c>
      <c r="W50" s="191"/>
      <c r="X50" s="190">
        <f>VALUE(X12-538.2/100*(X6-X9))</f>
        <v>12110.808700000001</v>
      </c>
      <c r="Y50" s="190"/>
      <c r="Z50" s="190">
        <f>VALUE(Z12-538.2/100*(Z6-Z9))</f>
        <v>11751.122499999999</v>
      </c>
      <c r="AA50" s="167"/>
      <c r="AB50" s="190">
        <f>VALUE(AB12-538.2/100*(AB6-AB9))</f>
        <v>12751.122799999997</v>
      </c>
      <c r="AC50" s="191"/>
      <c r="AD50" s="190">
        <f>VALUE(AD12-538.2/100*(AD6-AD9))</f>
        <v>-514.78830000000789</v>
      </c>
      <c r="AE50" s="190"/>
      <c r="AF50" s="190">
        <f>VALUE(AF12-538.2/100*(AF6-AF9))</f>
        <v>9340.2530999999963</v>
      </c>
      <c r="AG50" s="167"/>
      <c r="AH50" s="190">
        <f>VALUE(AH12-538.2/100*(AH6-AH9))</f>
        <v>-1378.8684000000042</v>
      </c>
      <c r="AI50" s="191"/>
      <c r="AJ50" s="190">
        <f>VALUE(AJ12-538.2/100*(AJ6-AJ9))</f>
        <v>-1181.3490000000002</v>
      </c>
    </row>
    <row r="51" spans="1:36" ht="14.7" customHeight="1" x14ac:dyDescent="0.3">
      <c r="A51" s="116">
        <v>5.6180000000000003</v>
      </c>
      <c r="B51" s="190">
        <f>VALUE(B12-561.8/100*(B6-B9))</f>
        <v>34418.973499999993</v>
      </c>
      <c r="C51" s="167"/>
      <c r="D51" s="190">
        <f>VALUE(D12-561.8/100*(D6-D9))</f>
        <v>-8235.4261999999962</v>
      </c>
      <c r="E51" s="191"/>
      <c r="F51" s="190">
        <f>VALUE(F12-561.8/100*(F6-F9))</f>
        <v>6141.0646000000042</v>
      </c>
      <c r="G51" s="190"/>
      <c r="H51" s="190">
        <f>VALUE(H12-561.8/100*(H6-H9))</f>
        <v>12877.889300000003</v>
      </c>
      <c r="I51" s="167"/>
      <c r="J51" s="190">
        <f>VALUE(J12-561.8/100*(J6-J9))</f>
        <v>8783.5546000000049</v>
      </c>
      <c r="K51" s="191"/>
      <c r="L51" s="190">
        <f>VALUE(L12-561.8/100*(L6-L9))</f>
        <v>4404.9253000000026</v>
      </c>
      <c r="M51" s="190"/>
      <c r="N51" s="190">
        <f>VALUE(N12-561.8/100*(N6-N9))</f>
        <v>9542.8748999999971</v>
      </c>
      <c r="O51" s="167"/>
      <c r="P51" s="190">
        <f>VALUE(P12-561.8/100*(P6-P9))</f>
        <v>9255.7674999999999</v>
      </c>
      <c r="Q51" s="191"/>
      <c r="R51" s="190">
        <f>VALUE(R12-561.8/100*(R6-R9))</f>
        <v>8698.7428000000036</v>
      </c>
      <c r="S51" s="190"/>
      <c r="T51" s="190">
        <f>VALUE(T12-561.8/100*(T6-T9))</f>
        <v>11792.127500000001</v>
      </c>
      <c r="U51" s="167"/>
      <c r="V51" s="190">
        <f>VALUE(V12-561.8/100*(V6-V9))</f>
        <v>11682.218899999994</v>
      </c>
      <c r="W51" s="191"/>
      <c r="X51" s="190">
        <f>VALUE(X12-561.8/100*(X6-X9))</f>
        <v>12161.041300000003</v>
      </c>
      <c r="Y51" s="190"/>
      <c r="Z51" s="190">
        <f>VALUE(Z12-561.8/100*(Z6-Z9))</f>
        <v>11792.127500000001</v>
      </c>
      <c r="AA51" s="167"/>
      <c r="AB51" s="190">
        <f>VALUE(AB12-561.8/100*(AB6-AB9))</f>
        <v>12830.277199999997</v>
      </c>
      <c r="AC51" s="191"/>
      <c r="AD51" s="190">
        <f>VALUE(AD12-561.8/100*(AD6-AD9))</f>
        <v>-537.36170000000811</v>
      </c>
      <c r="AE51" s="190"/>
      <c r="AF51" s="190">
        <f>VALUE(AF12-561.8/100*(AF6-AF9))</f>
        <v>9272.2968999999957</v>
      </c>
      <c r="AG51" s="167"/>
      <c r="AH51" s="190">
        <f>VALUE(AH12-561.8/100*(AH6-AH9))</f>
        <v>-1439.3316000000038</v>
      </c>
      <c r="AI51" s="191"/>
      <c r="AJ51" s="190">
        <f>VALUE(AJ12-561.8/100*(AJ6-AJ9))</f>
        <v>-1233.1509999999998</v>
      </c>
    </row>
  </sheetData>
  <pageMargins left="0.7" right="0.7" top="0.75" bottom="0.75" header="0.3" footer="0.3"/>
  <pageSetup orientation="portrait" r:id="rId1"/>
  <headerFooter>
    <oddFooter>&amp;C&amp;"Helvetica Neue,Regular"&amp;12&amp;K000000&amp;P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L50"/>
  <sheetViews>
    <sheetView showGridLines="0" zoomScaleNormal="100" workbookViewId="0">
      <selection activeCell="F9" sqref="F9"/>
    </sheetView>
  </sheetViews>
  <sheetFormatPr defaultColWidth="8.77734375" defaultRowHeight="14.7" customHeight="1" x14ac:dyDescent="0.3"/>
  <cols>
    <col min="1" max="1" width="22" style="112" customWidth="1"/>
    <col min="2" max="2" width="12.77734375" style="112" customWidth="1"/>
    <col min="3" max="3" width="5.77734375" style="112" customWidth="1"/>
    <col min="4" max="4" width="12.77734375" style="112" customWidth="1"/>
    <col min="5" max="5" width="5.77734375" style="112" customWidth="1"/>
    <col min="6" max="6" width="12.77734375" style="112" customWidth="1"/>
    <col min="7" max="7" width="5.77734375" style="112" customWidth="1"/>
    <col min="8" max="8" width="12.77734375" style="112" customWidth="1"/>
    <col min="9" max="9" width="5.77734375" style="112" customWidth="1"/>
    <col min="10" max="10" width="12.77734375" style="112" customWidth="1"/>
    <col min="11" max="11" width="5.77734375" style="112" customWidth="1"/>
    <col min="12" max="12" width="12.77734375" style="112" customWidth="1"/>
    <col min="13" max="13" width="5.77734375" style="112" customWidth="1"/>
    <col min="14" max="14" width="12.77734375" style="112" customWidth="1"/>
    <col min="15" max="15" width="5.77734375" style="112" customWidth="1"/>
    <col min="16" max="16" width="12.77734375" style="112" customWidth="1"/>
    <col min="17" max="17" width="5.77734375" style="112" customWidth="1"/>
    <col min="18" max="18" width="12.77734375" style="112" customWidth="1"/>
    <col min="19" max="19" width="5.77734375" style="112" customWidth="1"/>
    <col min="20" max="20" width="12.77734375" style="112" customWidth="1"/>
    <col min="21" max="21" width="5.77734375" style="112" customWidth="1"/>
    <col min="22" max="22" width="12.77734375" style="112" customWidth="1"/>
    <col min="23" max="23" width="5.77734375" style="112" customWidth="1"/>
    <col min="24" max="24" width="12.77734375" style="112" customWidth="1"/>
    <col min="25" max="25" width="5.77734375" style="112" customWidth="1"/>
    <col min="26" max="26" width="12.77734375" style="112" customWidth="1"/>
    <col min="27" max="27" width="5.77734375" style="112" customWidth="1"/>
    <col min="28" max="28" width="12.77734375" style="112" customWidth="1"/>
    <col min="29" max="29" width="5.77734375" style="112" customWidth="1"/>
    <col min="30" max="30" width="12.77734375" style="112" customWidth="1"/>
    <col min="31" max="31" width="5.77734375" style="112" customWidth="1"/>
    <col min="32" max="32" width="12.77734375" style="112" customWidth="1"/>
    <col min="33" max="33" width="5.77734375" style="112" customWidth="1"/>
    <col min="34" max="34" width="12.77734375" style="112" customWidth="1"/>
    <col min="35" max="35" width="5.77734375" style="112" customWidth="1"/>
    <col min="36" max="36" width="12.77734375" style="112" customWidth="1"/>
    <col min="37" max="272" width="8.77734375" style="112" customWidth="1"/>
    <col min="273" max="16384" width="8.77734375" style="169"/>
  </cols>
  <sheetData>
    <row r="1" spans="1:36" ht="14.7" customHeight="1" x14ac:dyDescent="0.3">
      <c r="A1" s="167"/>
      <c r="B1" s="168"/>
      <c r="C1" s="167"/>
      <c r="D1" s="168"/>
      <c r="E1" s="167"/>
      <c r="F1" s="168"/>
      <c r="G1" s="168"/>
      <c r="H1" s="168"/>
      <c r="I1" s="167"/>
      <c r="J1" s="168"/>
      <c r="K1" s="167"/>
      <c r="L1" s="168"/>
      <c r="M1" s="168"/>
      <c r="N1" s="168"/>
      <c r="O1" s="167"/>
      <c r="P1" s="168"/>
      <c r="Q1" s="167"/>
      <c r="R1" s="168"/>
      <c r="S1" s="168"/>
      <c r="T1" s="168"/>
      <c r="U1" s="167"/>
      <c r="V1" s="168"/>
      <c r="W1" s="167"/>
      <c r="X1" s="168"/>
      <c r="Y1" s="168"/>
      <c r="Z1" s="168"/>
      <c r="AA1" s="167"/>
      <c r="AB1" s="168"/>
      <c r="AC1" s="167"/>
      <c r="AD1" s="168"/>
      <c r="AE1" s="168"/>
      <c r="AF1" s="168"/>
      <c r="AG1" s="167"/>
      <c r="AH1" s="168"/>
      <c r="AI1" s="167"/>
      <c r="AJ1" s="168"/>
    </row>
    <row r="2" spans="1:36" ht="23.7" customHeight="1" x14ac:dyDescent="0.4">
      <c r="A2" s="170" t="s">
        <v>63</v>
      </c>
      <c r="B2" s="171"/>
      <c r="C2" s="171"/>
      <c r="D2" s="171"/>
      <c r="E2" s="171"/>
      <c r="F2" s="171"/>
      <c r="G2" s="171"/>
      <c r="H2" s="171"/>
      <c r="I2" s="171"/>
      <c r="J2" s="171"/>
      <c r="K2" s="171"/>
      <c r="L2" s="171"/>
      <c r="M2" s="171"/>
      <c r="N2" s="171"/>
      <c r="O2" s="171"/>
      <c r="P2" s="171"/>
      <c r="Q2" s="171"/>
      <c r="R2" s="171"/>
      <c r="S2" s="171"/>
      <c r="T2" s="171"/>
      <c r="U2" s="171"/>
      <c r="V2" s="171"/>
      <c r="W2" s="171"/>
      <c r="X2" s="171"/>
      <c r="Y2" s="171"/>
      <c r="Z2" s="171"/>
      <c r="AA2" s="171"/>
      <c r="AB2" s="171"/>
      <c r="AC2" s="171"/>
      <c r="AD2" s="171"/>
      <c r="AE2" s="171"/>
      <c r="AF2" s="171"/>
      <c r="AG2" s="171"/>
      <c r="AH2" s="171"/>
      <c r="AI2" s="171"/>
      <c r="AJ2" s="171"/>
    </row>
    <row r="3" spans="1:36" ht="14.7" customHeight="1" x14ac:dyDescent="0.3">
      <c r="A3" s="167"/>
      <c r="B3" s="168"/>
      <c r="C3" s="167"/>
      <c r="D3" s="168"/>
      <c r="E3" s="167"/>
      <c r="F3" s="168"/>
      <c r="G3" s="168"/>
      <c r="H3" s="168"/>
      <c r="I3" s="167"/>
      <c r="J3" s="168"/>
      <c r="K3" s="167"/>
      <c r="L3" s="168"/>
      <c r="M3" s="168"/>
      <c r="N3" s="168"/>
      <c r="O3" s="167"/>
      <c r="P3" s="168"/>
      <c r="Q3" s="167"/>
      <c r="R3" s="168"/>
      <c r="S3" s="168"/>
      <c r="T3" s="168"/>
      <c r="U3" s="167"/>
      <c r="V3" s="168"/>
      <c r="W3" s="167"/>
      <c r="X3" s="168"/>
      <c r="Y3" s="168"/>
      <c r="Z3" s="168"/>
      <c r="AA3" s="167"/>
      <c r="AB3" s="168"/>
      <c r="AC3" s="167"/>
      <c r="AD3" s="168"/>
      <c r="AE3" s="168"/>
      <c r="AF3" s="168"/>
      <c r="AG3" s="167"/>
      <c r="AH3" s="168"/>
      <c r="AI3" s="167"/>
      <c r="AJ3" s="168"/>
    </row>
    <row r="4" spans="1:36" ht="14.7" customHeight="1" x14ac:dyDescent="0.3">
      <c r="A4" s="167"/>
      <c r="B4" s="172" t="s">
        <v>52</v>
      </c>
      <c r="C4" s="108"/>
      <c r="D4" s="173" t="s">
        <v>53</v>
      </c>
      <c r="E4" s="108"/>
      <c r="F4" s="174" t="s">
        <v>54</v>
      </c>
      <c r="G4" s="174"/>
      <c r="H4" s="172" t="s">
        <v>52</v>
      </c>
      <c r="I4" s="108"/>
      <c r="J4" s="173" t="s">
        <v>53</v>
      </c>
      <c r="K4" s="108"/>
      <c r="L4" s="174" t="s">
        <v>54</v>
      </c>
      <c r="M4" s="174"/>
      <c r="N4" s="172" t="s">
        <v>52</v>
      </c>
      <c r="O4" s="108">
        <v>10873</v>
      </c>
      <c r="P4" s="173" t="s">
        <v>53</v>
      </c>
      <c r="Q4" s="108"/>
      <c r="R4" s="174" t="s">
        <v>54</v>
      </c>
      <c r="S4" s="174"/>
      <c r="T4" s="172" t="s">
        <v>52</v>
      </c>
      <c r="U4" s="108"/>
      <c r="V4" s="173" t="s">
        <v>53</v>
      </c>
      <c r="W4" s="108"/>
      <c r="X4" s="174" t="s">
        <v>54</v>
      </c>
      <c r="Y4" s="174"/>
      <c r="Z4" s="172" t="s">
        <v>52</v>
      </c>
      <c r="AA4" s="108"/>
      <c r="AB4" s="173" t="s">
        <v>53</v>
      </c>
      <c r="AC4" s="108"/>
      <c r="AD4" s="174" t="s">
        <v>54</v>
      </c>
      <c r="AE4" s="174"/>
      <c r="AF4" s="172" t="s">
        <v>52</v>
      </c>
      <c r="AG4" s="108"/>
      <c r="AH4" s="173" t="s">
        <v>53</v>
      </c>
      <c r="AI4" s="108"/>
      <c r="AJ4" s="174" t="s">
        <v>54</v>
      </c>
    </row>
    <row r="5" spans="1:36" ht="15" customHeight="1" thickBot="1" x14ac:dyDescent="0.35">
      <c r="A5" s="167">
        <v>10637.15</v>
      </c>
      <c r="B5" s="168"/>
      <c r="C5" s="167"/>
      <c r="D5" s="168"/>
      <c r="E5" s="167"/>
      <c r="F5" s="168"/>
      <c r="G5" s="168"/>
      <c r="H5" s="168"/>
      <c r="I5" s="167"/>
      <c r="J5" s="168"/>
      <c r="K5" s="167"/>
      <c r="L5" s="168"/>
      <c r="M5" s="168"/>
      <c r="N5" s="168"/>
      <c r="O5" s="167"/>
      <c r="P5" s="168"/>
      <c r="Q5" s="167"/>
      <c r="R5" s="168"/>
      <c r="S5" s="168"/>
      <c r="T5" s="168"/>
      <c r="U5" s="167"/>
      <c r="V5" s="168"/>
      <c r="W5" s="167"/>
      <c r="X5" s="168"/>
      <c r="Y5" s="168"/>
      <c r="Z5" s="168"/>
      <c r="AA5" s="167"/>
      <c r="AB5" s="168"/>
      <c r="AC5" s="167"/>
      <c r="AD5" s="168"/>
      <c r="AE5" s="168"/>
      <c r="AF5" s="168"/>
      <c r="AG5" s="167"/>
      <c r="AH5" s="168"/>
      <c r="AI5" s="167"/>
      <c r="AJ5" s="168"/>
    </row>
    <row r="6" spans="1:36" ht="15" customHeight="1" thickBot="1" x14ac:dyDescent="0.35">
      <c r="A6" s="175" t="s">
        <v>55</v>
      </c>
      <c r="B6" s="176">
        <v>12103.05</v>
      </c>
      <c r="C6" s="110"/>
      <c r="D6" s="177">
        <v>12000.35</v>
      </c>
      <c r="E6" s="111"/>
      <c r="F6" s="178">
        <v>11706.6</v>
      </c>
      <c r="G6" s="109"/>
      <c r="H6" s="176">
        <v>11181.45</v>
      </c>
      <c r="I6" s="110"/>
      <c r="J6" s="177">
        <v>11146.9</v>
      </c>
      <c r="K6" s="111"/>
      <c r="L6" s="178">
        <v>11058.75</v>
      </c>
      <c r="M6" s="109"/>
      <c r="N6" s="176">
        <v>11146.9</v>
      </c>
      <c r="O6" s="110"/>
      <c r="P6" s="177">
        <v>11058.75</v>
      </c>
      <c r="Q6" s="111"/>
      <c r="R6" s="178"/>
      <c r="S6" s="109"/>
      <c r="T6" s="176"/>
      <c r="U6" s="110"/>
      <c r="V6" s="176"/>
      <c r="W6" s="111"/>
      <c r="X6" s="178"/>
      <c r="Y6" s="109"/>
      <c r="Z6" s="176"/>
      <c r="AA6" s="110"/>
      <c r="AB6" s="176"/>
      <c r="AC6" s="111"/>
      <c r="AD6" s="178"/>
      <c r="AE6" s="109"/>
      <c r="AF6" s="176">
        <v>11307</v>
      </c>
      <c r="AG6" s="110"/>
      <c r="AH6" s="176">
        <v>11152.4</v>
      </c>
      <c r="AI6" s="111"/>
      <c r="AJ6" s="178"/>
    </row>
    <row r="7" spans="1:36" ht="14.7" customHeight="1" x14ac:dyDescent="0.3">
      <c r="A7" s="167"/>
      <c r="B7" s="179"/>
      <c r="C7" s="167"/>
      <c r="D7" s="180"/>
      <c r="E7" s="167"/>
      <c r="F7" s="181"/>
      <c r="G7" s="168"/>
      <c r="H7" s="179"/>
      <c r="I7" s="167"/>
      <c r="J7" s="180"/>
      <c r="K7" s="167"/>
      <c r="L7" s="181"/>
      <c r="M7" s="168"/>
      <c r="N7" s="179"/>
      <c r="O7" s="167"/>
      <c r="P7" s="180"/>
      <c r="Q7" s="167"/>
      <c r="R7" s="181"/>
      <c r="S7" s="168"/>
      <c r="T7" s="179"/>
      <c r="U7" s="167"/>
      <c r="V7" s="180"/>
      <c r="W7" s="167"/>
      <c r="X7" s="181"/>
      <c r="Y7" s="168"/>
      <c r="Z7" s="179"/>
      <c r="AA7" s="167"/>
      <c r="AB7" s="180"/>
      <c r="AC7" s="167"/>
      <c r="AD7" s="181"/>
      <c r="AE7" s="168"/>
      <c r="AF7" s="179"/>
      <c r="AG7" s="167"/>
      <c r="AH7" s="180"/>
      <c r="AI7" s="167"/>
      <c r="AJ7" s="181"/>
    </row>
    <row r="8" spans="1:36" ht="15" customHeight="1" thickBot="1" x14ac:dyDescent="0.35">
      <c r="A8" s="167"/>
      <c r="B8" s="182"/>
      <c r="C8" s="167"/>
      <c r="D8" s="183"/>
      <c r="E8" s="167"/>
      <c r="F8" s="184"/>
      <c r="G8" s="168"/>
      <c r="H8" s="182"/>
      <c r="I8" s="167"/>
      <c r="J8" s="183"/>
      <c r="K8" s="167"/>
      <c r="L8" s="184"/>
      <c r="M8" s="168"/>
      <c r="N8" s="182"/>
      <c r="O8" s="167"/>
      <c r="P8" s="183"/>
      <c r="Q8" s="167"/>
      <c r="R8" s="184"/>
      <c r="S8" s="168"/>
      <c r="T8" s="182"/>
      <c r="U8" s="167"/>
      <c r="V8" s="183"/>
      <c r="W8" s="167"/>
      <c r="X8" s="184"/>
      <c r="Y8" s="168"/>
      <c r="Z8" s="182"/>
      <c r="AA8" s="167"/>
      <c r="AB8" s="183"/>
      <c r="AC8" s="167"/>
      <c r="AD8" s="184"/>
      <c r="AE8" s="168"/>
      <c r="AF8" s="182"/>
      <c r="AG8" s="167"/>
      <c r="AH8" s="183"/>
      <c r="AI8" s="167"/>
      <c r="AJ8" s="184"/>
    </row>
    <row r="9" spans="1:36" ht="15" customHeight="1" thickBot="1" x14ac:dyDescent="0.35">
      <c r="A9" s="175" t="s">
        <v>56</v>
      </c>
      <c r="B9" s="176">
        <f>A5</f>
        <v>10637.15</v>
      </c>
      <c r="C9" s="110"/>
      <c r="D9" s="177">
        <f>A5</f>
        <v>10637.15</v>
      </c>
      <c r="E9" s="111"/>
      <c r="F9" s="178">
        <f>A5</f>
        <v>10637.15</v>
      </c>
      <c r="G9" s="109"/>
      <c r="H9" s="176">
        <f>A5</f>
        <v>10637.15</v>
      </c>
      <c r="I9" s="110"/>
      <c r="J9" s="177">
        <f>A5</f>
        <v>10637.15</v>
      </c>
      <c r="K9" s="111"/>
      <c r="L9" s="178">
        <f>A5</f>
        <v>10637.15</v>
      </c>
      <c r="M9" s="109"/>
      <c r="N9" s="176">
        <v>10813</v>
      </c>
      <c r="O9" s="110"/>
      <c r="P9" s="177">
        <v>10813</v>
      </c>
      <c r="Q9" s="111"/>
      <c r="R9" s="177"/>
      <c r="S9" s="109"/>
      <c r="T9" s="176"/>
      <c r="U9" s="110"/>
      <c r="V9" s="177"/>
      <c r="W9" s="111"/>
      <c r="X9" s="177"/>
      <c r="Y9" s="109"/>
      <c r="Z9" s="176"/>
      <c r="AA9" s="110"/>
      <c r="AB9" s="177"/>
      <c r="AC9" s="111"/>
      <c r="AD9" s="177"/>
      <c r="AE9" s="109"/>
      <c r="AF9" s="176">
        <v>11152.4</v>
      </c>
      <c r="AG9" s="110"/>
      <c r="AH9" s="177">
        <v>11267.45</v>
      </c>
      <c r="AI9" s="111"/>
      <c r="AJ9" s="177"/>
    </row>
    <row r="10" spans="1:36" ht="14.7" customHeight="1" x14ac:dyDescent="0.3">
      <c r="A10" s="167"/>
      <c r="B10" s="179"/>
      <c r="C10" s="167"/>
      <c r="D10" s="180"/>
      <c r="E10" s="167"/>
      <c r="F10" s="181"/>
      <c r="G10" s="168"/>
      <c r="H10" s="179"/>
      <c r="I10" s="167"/>
      <c r="J10" s="180"/>
      <c r="K10" s="167"/>
      <c r="L10" s="181"/>
      <c r="M10" s="168"/>
      <c r="N10" s="179"/>
      <c r="O10" s="167"/>
      <c r="P10" s="180"/>
      <c r="Q10" s="167"/>
      <c r="R10" s="181"/>
      <c r="S10" s="168"/>
      <c r="T10" s="179"/>
      <c r="U10" s="167"/>
      <c r="V10" s="180"/>
      <c r="W10" s="167"/>
      <c r="X10" s="181"/>
      <c r="Y10" s="168"/>
      <c r="Z10" s="179"/>
      <c r="AA10" s="167"/>
      <c r="AB10" s="180"/>
      <c r="AC10" s="167"/>
      <c r="AD10" s="181"/>
      <c r="AE10" s="168"/>
      <c r="AF10" s="179"/>
      <c r="AG10" s="167"/>
      <c r="AH10" s="180"/>
      <c r="AI10" s="167"/>
      <c r="AJ10" s="181"/>
    </row>
    <row r="11" spans="1:36" ht="15" customHeight="1" thickBot="1" x14ac:dyDescent="0.35">
      <c r="A11" s="167"/>
      <c r="B11" s="182"/>
      <c r="C11" s="167"/>
      <c r="D11" s="183"/>
      <c r="E11" s="167"/>
      <c r="F11" s="184"/>
      <c r="G11" s="168"/>
      <c r="H11" s="182"/>
      <c r="I11" s="167"/>
      <c r="J11" s="183"/>
      <c r="K11" s="167"/>
      <c r="L11" s="184"/>
      <c r="M11" s="168"/>
      <c r="N11" s="182"/>
      <c r="O11" s="167"/>
      <c r="P11" s="183"/>
      <c r="Q11" s="167"/>
      <c r="R11" s="184"/>
      <c r="S11" s="168"/>
      <c r="T11" s="182"/>
      <c r="U11" s="167"/>
      <c r="V11" s="183"/>
      <c r="W11" s="167"/>
      <c r="X11" s="184"/>
      <c r="Y11" s="168"/>
      <c r="Z11" s="182"/>
      <c r="AA11" s="167"/>
      <c r="AB11" s="183"/>
      <c r="AC11" s="167"/>
      <c r="AD11" s="184"/>
      <c r="AE11" s="168"/>
      <c r="AF11" s="182"/>
      <c r="AG11" s="167"/>
      <c r="AH11" s="183"/>
      <c r="AI11" s="167"/>
      <c r="AJ11" s="184"/>
    </row>
    <row r="12" spans="1:36" ht="15" customHeight="1" thickBot="1" x14ac:dyDescent="0.35">
      <c r="A12" s="175" t="s">
        <v>57</v>
      </c>
      <c r="B12" s="176"/>
      <c r="C12" s="110"/>
      <c r="D12" s="177"/>
      <c r="E12" s="111"/>
      <c r="F12" s="178"/>
      <c r="G12" s="109"/>
      <c r="H12" s="176"/>
      <c r="I12" s="110"/>
      <c r="J12" s="177"/>
      <c r="K12" s="111"/>
      <c r="L12" s="178"/>
      <c r="M12" s="109"/>
      <c r="N12" s="176"/>
      <c r="O12" s="110"/>
      <c r="P12" s="177"/>
      <c r="Q12" s="111"/>
      <c r="R12" s="178"/>
      <c r="S12" s="109"/>
      <c r="T12" s="176"/>
      <c r="U12" s="110"/>
      <c r="V12" s="177"/>
      <c r="W12" s="111"/>
      <c r="X12" s="178"/>
      <c r="Y12" s="109"/>
      <c r="Z12" s="176"/>
      <c r="AA12" s="110"/>
      <c r="AB12" s="177"/>
      <c r="AC12" s="111"/>
      <c r="AD12" s="178"/>
      <c r="AE12" s="109"/>
      <c r="AF12" s="176">
        <v>11222</v>
      </c>
      <c r="AG12" s="110"/>
      <c r="AH12" s="177"/>
      <c r="AI12" s="111"/>
      <c r="AJ12" s="178"/>
    </row>
    <row r="13" spans="1:36" ht="14.7" customHeight="1" x14ac:dyDescent="0.3">
      <c r="A13" s="167"/>
      <c r="B13" s="168"/>
      <c r="C13" s="167"/>
      <c r="D13" s="168"/>
      <c r="E13" s="167"/>
      <c r="F13" s="168"/>
      <c r="G13" s="168"/>
      <c r="H13" s="168"/>
      <c r="I13" s="167"/>
      <c r="J13" s="168"/>
      <c r="K13" s="167"/>
      <c r="L13" s="168"/>
      <c r="M13" s="168"/>
      <c r="N13" s="168"/>
      <c r="O13" s="167"/>
      <c r="P13" s="168"/>
      <c r="Q13" s="167"/>
      <c r="R13" s="168"/>
      <c r="S13" s="168"/>
      <c r="T13" s="168"/>
      <c r="U13" s="167"/>
      <c r="V13" s="168"/>
      <c r="W13" s="167"/>
      <c r="X13" s="168"/>
      <c r="Y13" s="168"/>
      <c r="Z13" s="168"/>
      <c r="AA13" s="167"/>
      <c r="AB13" s="168"/>
      <c r="AC13" s="167"/>
      <c r="AD13" s="168"/>
      <c r="AE13" s="168"/>
      <c r="AF13" s="168"/>
      <c r="AG13" s="167"/>
      <c r="AH13" s="168"/>
      <c r="AI13" s="167"/>
      <c r="AJ13" s="168"/>
    </row>
    <row r="14" spans="1:36" ht="14.7" customHeight="1" x14ac:dyDescent="0.3">
      <c r="A14" s="167"/>
      <c r="B14" s="168"/>
      <c r="C14" s="167"/>
      <c r="D14" s="168"/>
      <c r="E14" s="167"/>
      <c r="F14" s="168"/>
      <c r="G14" s="168"/>
      <c r="H14" s="168"/>
      <c r="I14" s="167"/>
      <c r="J14" s="168"/>
      <c r="K14" s="167"/>
      <c r="L14" s="168"/>
      <c r="M14" s="168"/>
      <c r="N14" s="168"/>
      <c r="O14" s="167"/>
      <c r="P14" s="168"/>
      <c r="Q14" s="167"/>
      <c r="R14" s="168"/>
      <c r="S14" s="168"/>
      <c r="T14" s="168"/>
      <c r="U14" s="167"/>
      <c r="V14" s="168"/>
      <c r="W14" s="167"/>
      <c r="X14" s="168"/>
      <c r="Y14" s="168"/>
      <c r="Z14" s="168"/>
      <c r="AA14" s="167"/>
      <c r="AB14" s="168"/>
      <c r="AC14" s="167"/>
      <c r="AD14" s="168"/>
      <c r="AE14" s="168"/>
      <c r="AF14" s="168"/>
      <c r="AG14" s="167"/>
      <c r="AH14" s="168"/>
      <c r="AI14" s="167"/>
      <c r="AJ14" s="168"/>
    </row>
    <row r="15" spans="1:36" ht="14.7" customHeight="1" x14ac:dyDescent="0.3">
      <c r="A15" s="185" t="s">
        <v>59</v>
      </c>
      <c r="B15" s="113"/>
      <c r="C15" s="167"/>
      <c r="D15" s="168"/>
      <c r="E15" s="167"/>
      <c r="F15" s="168"/>
      <c r="G15" s="168"/>
      <c r="H15" s="113"/>
      <c r="I15" s="167"/>
      <c r="J15" s="168"/>
      <c r="K15" s="167"/>
      <c r="L15" s="168"/>
      <c r="M15" s="168"/>
      <c r="N15" s="113"/>
      <c r="O15" s="167"/>
      <c r="P15" s="168"/>
      <c r="Q15" s="167"/>
      <c r="R15" s="168"/>
      <c r="S15" s="168"/>
      <c r="T15" s="113"/>
      <c r="U15" s="167"/>
      <c r="V15" s="168"/>
      <c r="W15" s="167"/>
      <c r="X15" s="168"/>
      <c r="Y15" s="168"/>
      <c r="Z15" s="113"/>
      <c r="AA15" s="167"/>
      <c r="AB15" s="168"/>
      <c r="AC15" s="167"/>
      <c r="AD15" s="168"/>
      <c r="AE15" s="168"/>
      <c r="AF15" s="113"/>
      <c r="AG15" s="167"/>
      <c r="AH15" s="168"/>
      <c r="AI15" s="167"/>
      <c r="AJ15" s="168"/>
    </row>
    <row r="16" spans="1:36" ht="14.7" customHeight="1" x14ac:dyDescent="0.3">
      <c r="A16" s="114">
        <v>0.23599999999999999</v>
      </c>
      <c r="B16" s="186">
        <f>VALUE(23.6/100*(B6-B9)+B9)</f>
        <v>10983.1024</v>
      </c>
      <c r="C16" s="187"/>
      <c r="D16" s="186">
        <f>VALUE(23.6/100*(D6-D9)+D9)</f>
        <v>10958.8652</v>
      </c>
      <c r="E16" s="186"/>
      <c r="F16" s="186">
        <f>VALUE(23.6/100*(F6-F9)+F9)</f>
        <v>10889.540199999999</v>
      </c>
      <c r="G16" s="186"/>
      <c r="H16" s="186">
        <f>VALUE(23.6/100*(H6-H9)+H9)</f>
        <v>10765.604799999999</v>
      </c>
      <c r="I16" s="187"/>
      <c r="J16" s="186">
        <f>VALUE(23.6/100*(J6-J9)+J9)</f>
        <v>10757.450999999999</v>
      </c>
      <c r="K16" s="186"/>
      <c r="L16" s="186">
        <f>VALUE(23.6/100*(L6-L9)+L9)</f>
        <v>10736.6476</v>
      </c>
      <c r="M16" s="186"/>
      <c r="N16" s="186">
        <f>VALUE(23.6/100*(N6-N9)+N9)</f>
        <v>10891.8004</v>
      </c>
      <c r="O16" s="187"/>
      <c r="P16" s="186">
        <f>VALUE(23.6/100*(P6-P9)+P9)</f>
        <v>10870.996999999999</v>
      </c>
      <c r="Q16" s="186"/>
      <c r="R16" s="186">
        <f>VALUE(23.6/100*(R6-R9)+R9)</f>
        <v>0</v>
      </c>
      <c r="S16" s="186"/>
      <c r="T16" s="186">
        <f>VALUE(23.6/100*(T6-T9)+T9)</f>
        <v>0</v>
      </c>
      <c r="U16" s="187"/>
      <c r="V16" s="186">
        <f>VALUE(23.6/100*(V6-V9)+V9)</f>
        <v>0</v>
      </c>
      <c r="W16" s="186"/>
      <c r="X16" s="186">
        <f>VALUE(23.6/100*(X6-X9)+X9)</f>
        <v>0</v>
      </c>
      <c r="Y16" s="186"/>
      <c r="Z16" s="186">
        <f>VALUE(23.6/100*(Z6-Z9)+Z9)</f>
        <v>0</v>
      </c>
      <c r="AA16" s="187"/>
      <c r="AB16" s="186">
        <f>VALUE(23.6/100*(AB6-AB9)+AB9)</f>
        <v>0</v>
      </c>
      <c r="AC16" s="186"/>
      <c r="AD16" s="186">
        <f>VALUE(23.6/100*(AD6-AD9)+AD9)</f>
        <v>0</v>
      </c>
      <c r="AE16" s="186"/>
      <c r="AF16" s="186">
        <f>VALUE(23.6/100*(AF6-AF9)+AF9)</f>
        <v>11188.8856</v>
      </c>
      <c r="AG16" s="187"/>
      <c r="AH16" s="186">
        <f>VALUE(23.6/100*(AH6-AH9)+AH9)</f>
        <v>11240.298200000001</v>
      </c>
      <c r="AI16" s="186"/>
      <c r="AJ16" s="186">
        <f>VALUE(23.6/100*(AJ6-AJ9)+AJ9)</f>
        <v>0</v>
      </c>
    </row>
    <row r="17" spans="1:272" s="232" customFormat="1" ht="14.7" customHeight="1" x14ac:dyDescent="0.3">
      <c r="A17" s="229">
        <v>0.38200000000000001</v>
      </c>
      <c r="B17" s="207">
        <f>38.2/100*(B6-B9)+B9</f>
        <v>11197.123799999999</v>
      </c>
      <c r="C17" s="230"/>
      <c r="D17" s="207">
        <f>VALUE(38.2/100*(D6-D9)+D9)</f>
        <v>11157.892400000001</v>
      </c>
      <c r="E17" s="207"/>
      <c r="F17" s="207">
        <f>VALUE(38.2/100*(F6-F9)+F9)</f>
        <v>11045.679899999999</v>
      </c>
      <c r="G17" s="207"/>
      <c r="H17" s="207">
        <f>38.2/100*(H6-H9)+H9</f>
        <v>10845.0726</v>
      </c>
      <c r="I17" s="230"/>
      <c r="J17" s="207">
        <f>VALUE(38.2/100*(J6-J9)+J9)</f>
        <v>10831.8745</v>
      </c>
      <c r="K17" s="207"/>
      <c r="L17" s="207">
        <f>VALUE(38.2/100*(L6-L9)+L9)</f>
        <v>10798.2012</v>
      </c>
      <c r="M17" s="207"/>
      <c r="N17" s="207">
        <f>38.2/100*(N6-N9)+N9</f>
        <v>10940.549800000001</v>
      </c>
      <c r="O17" s="230"/>
      <c r="P17" s="207">
        <f>VALUE(38.2/100*(P6-P9)+P9)</f>
        <v>10906.8765</v>
      </c>
      <c r="Q17" s="207"/>
      <c r="R17" s="207">
        <f>VALUE(38.2/100*(R6-R9)+R9)</f>
        <v>0</v>
      </c>
      <c r="S17" s="207"/>
      <c r="T17" s="207">
        <f>38.2/100*(T6-T9)+T9</f>
        <v>0</v>
      </c>
      <c r="U17" s="230"/>
      <c r="V17" s="207">
        <f>VALUE(38.2/100*(V6-V9)+V9)</f>
        <v>0</v>
      </c>
      <c r="W17" s="207"/>
      <c r="X17" s="207">
        <f>VALUE(38.2/100*(X6-X9)+X9)</f>
        <v>0</v>
      </c>
      <c r="Y17" s="207"/>
      <c r="Z17" s="207">
        <f>38.2/100*(Z6-Z9)+Z9</f>
        <v>0</v>
      </c>
      <c r="AA17" s="230"/>
      <c r="AB17" s="207">
        <f>VALUE(38.2/100*(AB6-AB9)+AB9)</f>
        <v>0</v>
      </c>
      <c r="AC17" s="207"/>
      <c r="AD17" s="207">
        <f>VALUE(38.2/100*(AD6-AD9)+AD9)</f>
        <v>0</v>
      </c>
      <c r="AE17" s="207"/>
      <c r="AF17" s="207">
        <f>38.2/100*(AF6-AF9)+AF9</f>
        <v>11211.457199999999</v>
      </c>
      <c r="AG17" s="230"/>
      <c r="AH17" s="207">
        <f>VALUE(38.2/100*(AH6-AH9)+AH9)</f>
        <v>11223.500900000001</v>
      </c>
      <c r="AI17" s="207"/>
      <c r="AJ17" s="207">
        <f>VALUE(38.2/100*(AJ6-AJ9)+AJ9)</f>
        <v>0</v>
      </c>
      <c r="AK17" s="231"/>
      <c r="AL17" s="231"/>
      <c r="AM17" s="231"/>
      <c r="AN17" s="231"/>
      <c r="AO17" s="231"/>
      <c r="AP17" s="231"/>
      <c r="AQ17" s="231"/>
      <c r="AR17" s="231"/>
      <c r="AS17" s="231"/>
      <c r="AT17" s="231"/>
      <c r="AU17" s="231"/>
      <c r="AV17" s="231"/>
      <c r="AW17" s="231"/>
      <c r="AX17" s="231"/>
      <c r="AY17" s="231"/>
      <c r="AZ17" s="231"/>
      <c r="BA17" s="231"/>
      <c r="BB17" s="231"/>
      <c r="BC17" s="231"/>
      <c r="BD17" s="231"/>
      <c r="BE17" s="231"/>
      <c r="BF17" s="231"/>
      <c r="BG17" s="231"/>
      <c r="BH17" s="231"/>
      <c r="BI17" s="231"/>
      <c r="BJ17" s="231"/>
      <c r="BK17" s="231"/>
      <c r="BL17" s="231"/>
      <c r="BM17" s="231"/>
      <c r="BN17" s="231"/>
      <c r="BO17" s="231"/>
      <c r="BP17" s="231"/>
      <c r="BQ17" s="231"/>
      <c r="BR17" s="231"/>
      <c r="BS17" s="231"/>
      <c r="BT17" s="231"/>
      <c r="BU17" s="231"/>
      <c r="BV17" s="231"/>
      <c r="BW17" s="231"/>
      <c r="BX17" s="231"/>
      <c r="BY17" s="231"/>
      <c r="BZ17" s="231"/>
      <c r="CA17" s="231"/>
      <c r="CB17" s="231"/>
      <c r="CC17" s="231"/>
      <c r="CD17" s="231"/>
      <c r="CE17" s="231"/>
      <c r="CF17" s="231"/>
      <c r="CG17" s="231"/>
      <c r="CH17" s="231"/>
      <c r="CI17" s="231"/>
      <c r="CJ17" s="231"/>
      <c r="CK17" s="231"/>
      <c r="CL17" s="231"/>
      <c r="CM17" s="231"/>
      <c r="CN17" s="231"/>
      <c r="CO17" s="231"/>
      <c r="CP17" s="231"/>
      <c r="CQ17" s="231"/>
      <c r="CR17" s="231"/>
      <c r="CS17" s="231"/>
      <c r="CT17" s="231"/>
      <c r="CU17" s="231"/>
      <c r="CV17" s="231"/>
      <c r="CW17" s="231"/>
      <c r="CX17" s="231"/>
      <c r="CY17" s="231"/>
      <c r="CZ17" s="231"/>
      <c r="DA17" s="231"/>
      <c r="DB17" s="231"/>
      <c r="DC17" s="231"/>
      <c r="DD17" s="231"/>
      <c r="DE17" s="231"/>
      <c r="DF17" s="231"/>
      <c r="DG17" s="231"/>
      <c r="DH17" s="231"/>
      <c r="DI17" s="231"/>
      <c r="DJ17" s="231"/>
      <c r="DK17" s="231"/>
      <c r="DL17" s="231"/>
      <c r="DM17" s="231"/>
      <c r="DN17" s="231"/>
      <c r="DO17" s="231"/>
      <c r="DP17" s="231"/>
      <c r="DQ17" s="231"/>
      <c r="DR17" s="231"/>
      <c r="DS17" s="231"/>
      <c r="DT17" s="231"/>
      <c r="DU17" s="231"/>
      <c r="DV17" s="231"/>
      <c r="DW17" s="231"/>
      <c r="DX17" s="231"/>
      <c r="DY17" s="231"/>
      <c r="DZ17" s="231"/>
      <c r="EA17" s="231"/>
      <c r="EB17" s="231"/>
      <c r="EC17" s="231"/>
      <c r="ED17" s="231"/>
      <c r="EE17" s="231"/>
      <c r="EF17" s="231"/>
      <c r="EG17" s="231"/>
      <c r="EH17" s="231"/>
      <c r="EI17" s="231"/>
      <c r="EJ17" s="231"/>
      <c r="EK17" s="231"/>
      <c r="EL17" s="231"/>
      <c r="EM17" s="231"/>
      <c r="EN17" s="231"/>
      <c r="EO17" s="231"/>
      <c r="EP17" s="231"/>
      <c r="EQ17" s="231"/>
      <c r="ER17" s="231"/>
      <c r="ES17" s="231"/>
      <c r="ET17" s="231"/>
      <c r="EU17" s="231"/>
      <c r="EV17" s="231"/>
      <c r="EW17" s="231"/>
      <c r="EX17" s="231"/>
      <c r="EY17" s="231"/>
      <c r="EZ17" s="231"/>
      <c r="FA17" s="231"/>
      <c r="FB17" s="231"/>
      <c r="FC17" s="231"/>
      <c r="FD17" s="231"/>
      <c r="FE17" s="231"/>
      <c r="FF17" s="231"/>
      <c r="FG17" s="231"/>
      <c r="FH17" s="231"/>
      <c r="FI17" s="231"/>
      <c r="FJ17" s="231"/>
      <c r="FK17" s="231"/>
      <c r="FL17" s="231"/>
      <c r="FM17" s="231"/>
      <c r="FN17" s="231"/>
      <c r="FO17" s="231"/>
      <c r="FP17" s="231"/>
      <c r="FQ17" s="231"/>
      <c r="FR17" s="231"/>
      <c r="FS17" s="231"/>
      <c r="FT17" s="231"/>
      <c r="FU17" s="231"/>
      <c r="FV17" s="231"/>
      <c r="FW17" s="231"/>
      <c r="FX17" s="231"/>
      <c r="FY17" s="231"/>
      <c r="FZ17" s="231"/>
      <c r="GA17" s="231"/>
      <c r="GB17" s="231"/>
      <c r="GC17" s="231"/>
      <c r="GD17" s="231"/>
      <c r="GE17" s="231"/>
      <c r="GF17" s="231"/>
      <c r="GG17" s="231"/>
      <c r="GH17" s="231"/>
      <c r="GI17" s="231"/>
      <c r="GJ17" s="231"/>
      <c r="GK17" s="231"/>
      <c r="GL17" s="231"/>
      <c r="GM17" s="231"/>
      <c r="GN17" s="231"/>
      <c r="GO17" s="231"/>
      <c r="GP17" s="231"/>
      <c r="GQ17" s="231"/>
      <c r="GR17" s="231"/>
      <c r="GS17" s="231"/>
      <c r="GT17" s="231"/>
      <c r="GU17" s="231"/>
      <c r="GV17" s="231"/>
      <c r="GW17" s="231"/>
      <c r="GX17" s="231"/>
      <c r="GY17" s="231"/>
      <c r="GZ17" s="231"/>
      <c r="HA17" s="231"/>
      <c r="HB17" s="231"/>
      <c r="HC17" s="231"/>
      <c r="HD17" s="231"/>
      <c r="HE17" s="231"/>
      <c r="HF17" s="231"/>
      <c r="HG17" s="231"/>
      <c r="HH17" s="231"/>
      <c r="HI17" s="231"/>
      <c r="HJ17" s="231"/>
      <c r="HK17" s="231"/>
      <c r="HL17" s="231"/>
      <c r="HM17" s="231"/>
      <c r="HN17" s="231"/>
      <c r="HO17" s="231"/>
      <c r="HP17" s="231"/>
      <c r="HQ17" s="231"/>
      <c r="HR17" s="231"/>
      <c r="HS17" s="231"/>
      <c r="HT17" s="231"/>
      <c r="HU17" s="231"/>
      <c r="HV17" s="231"/>
      <c r="HW17" s="231"/>
      <c r="HX17" s="231"/>
      <c r="HY17" s="231"/>
      <c r="HZ17" s="231"/>
      <c r="IA17" s="231"/>
      <c r="IB17" s="231"/>
      <c r="IC17" s="231"/>
      <c r="ID17" s="231"/>
      <c r="IE17" s="231"/>
      <c r="IF17" s="231"/>
      <c r="IG17" s="231"/>
      <c r="IH17" s="231"/>
      <c r="II17" s="231"/>
      <c r="IJ17" s="231"/>
      <c r="IK17" s="231"/>
      <c r="IL17" s="231"/>
      <c r="IM17" s="231"/>
      <c r="IN17" s="231"/>
      <c r="IO17" s="231"/>
      <c r="IP17" s="231"/>
      <c r="IQ17" s="231"/>
      <c r="IR17" s="231"/>
      <c r="IS17" s="231"/>
      <c r="IT17" s="231"/>
      <c r="IU17" s="231"/>
      <c r="IV17" s="231"/>
      <c r="IW17" s="231"/>
      <c r="IX17" s="231"/>
      <c r="IY17" s="231"/>
      <c r="IZ17" s="231"/>
      <c r="JA17" s="231"/>
      <c r="JB17" s="231"/>
      <c r="JC17" s="231"/>
      <c r="JD17" s="231"/>
      <c r="JE17" s="231"/>
      <c r="JF17" s="231"/>
      <c r="JG17" s="231"/>
      <c r="JH17" s="231"/>
      <c r="JI17" s="231"/>
      <c r="JJ17" s="231"/>
      <c r="JK17" s="231"/>
      <c r="JL17" s="231"/>
    </row>
    <row r="18" spans="1:272" ht="14.7" customHeight="1" x14ac:dyDescent="0.3">
      <c r="A18" s="114">
        <v>0.5</v>
      </c>
      <c r="B18" s="186">
        <f>VALUE(50/100*(B6-B9)+B9)</f>
        <v>11370.099999999999</v>
      </c>
      <c r="C18" s="187"/>
      <c r="D18" s="186">
        <f>VALUE(50/100*(D6-D9)+D9)</f>
        <v>11318.75</v>
      </c>
      <c r="E18" s="186"/>
      <c r="F18" s="186">
        <f>VALUE(50/100*(F6-F9)+F9)</f>
        <v>11171.875</v>
      </c>
      <c r="G18" s="186"/>
      <c r="H18" s="186">
        <f>VALUE(50/100*(H6-H9)+H9)</f>
        <v>10909.3</v>
      </c>
      <c r="I18" s="187"/>
      <c r="J18" s="186">
        <f>VALUE(50/100*(J6-J9)+J9)</f>
        <v>10892.025</v>
      </c>
      <c r="K18" s="186"/>
      <c r="L18" s="186">
        <f>VALUE(50/100*(L6-L9)+L9)</f>
        <v>10847.95</v>
      </c>
      <c r="M18" s="186"/>
      <c r="N18" s="186">
        <f>VALUE(50/100*(N6-N9)+N9)</f>
        <v>10979.95</v>
      </c>
      <c r="O18" s="187"/>
      <c r="P18" s="186">
        <f>VALUE(50/100*(P6-P9)+P9)</f>
        <v>10935.875</v>
      </c>
      <c r="Q18" s="186"/>
      <c r="R18" s="186">
        <f>VALUE(50/100*(R6-R9)+R9)</f>
        <v>0</v>
      </c>
      <c r="S18" s="186"/>
      <c r="T18" s="186">
        <f>VALUE(50/100*(T6-T9)+T9)</f>
        <v>0</v>
      </c>
      <c r="U18" s="187"/>
      <c r="V18" s="186">
        <f>VALUE(50/100*(V6-V9)+V9)</f>
        <v>0</v>
      </c>
      <c r="W18" s="186"/>
      <c r="X18" s="186">
        <f>VALUE(50/100*(X6-X9)+X9)</f>
        <v>0</v>
      </c>
      <c r="Y18" s="186"/>
      <c r="Z18" s="186">
        <f>VALUE(50/100*(Z6-Z9)+Z9)</f>
        <v>0</v>
      </c>
      <c r="AA18" s="187"/>
      <c r="AB18" s="186">
        <f>VALUE(50/100*(AB6-AB9)+AB9)</f>
        <v>0</v>
      </c>
      <c r="AC18" s="186"/>
      <c r="AD18" s="186">
        <f>VALUE(50/100*(AD6-AD9)+AD9)</f>
        <v>0</v>
      </c>
      <c r="AE18" s="186"/>
      <c r="AF18" s="186">
        <f>VALUE(50/100*(AF6-AF9)+AF9)</f>
        <v>11229.7</v>
      </c>
      <c r="AG18" s="187"/>
      <c r="AH18" s="186">
        <f>VALUE(50/100*(AH6-AH9)+AH9)</f>
        <v>11209.924999999999</v>
      </c>
      <c r="AI18" s="186"/>
      <c r="AJ18" s="186">
        <f>VALUE(50/100*(AJ6-AJ9)+AJ9)</f>
        <v>0</v>
      </c>
    </row>
    <row r="19" spans="1:272" ht="14.7" customHeight="1" x14ac:dyDescent="0.3">
      <c r="A19" s="114">
        <v>0.61799999999999999</v>
      </c>
      <c r="B19" s="186">
        <f>VALUE(61.8/100*(B6-B9)+B9)</f>
        <v>11543.0762</v>
      </c>
      <c r="C19" s="187"/>
      <c r="D19" s="186">
        <f>VALUE(61.8/100*(D6-D9)+D9)</f>
        <v>11479.607599999999</v>
      </c>
      <c r="E19" s="186"/>
      <c r="F19" s="186">
        <f>VALUE(61.8/100*(F6-F9)+F9)</f>
        <v>11298.070100000001</v>
      </c>
      <c r="G19" s="186"/>
      <c r="H19" s="186">
        <f>VALUE(61.8/100*(H6-H9)+H9)</f>
        <v>10973.527400000001</v>
      </c>
      <c r="I19" s="187"/>
      <c r="J19" s="186">
        <f>VALUE(61.8/100*(J6-J9)+J9)</f>
        <v>10952.175499999999</v>
      </c>
      <c r="K19" s="186"/>
      <c r="L19" s="186">
        <f>VALUE(61.8/100*(L6-L9)+L9)</f>
        <v>10897.6988</v>
      </c>
      <c r="M19" s="186"/>
      <c r="N19" s="186">
        <f>VALUE(61.8/100*(N6-N9)+N9)</f>
        <v>11019.350199999999</v>
      </c>
      <c r="O19" s="187"/>
      <c r="P19" s="186">
        <f>VALUE(61.8/100*(P6-P9)+P9)</f>
        <v>10964.8735</v>
      </c>
      <c r="Q19" s="186"/>
      <c r="R19" s="186">
        <f>VALUE(61.8/100*(R6-R9)+R9)</f>
        <v>0</v>
      </c>
      <c r="S19" s="186"/>
      <c r="T19" s="186">
        <f>VALUE(61.8/100*(T6-T9)+T9)</f>
        <v>0</v>
      </c>
      <c r="U19" s="187"/>
      <c r="V19" s="186">
        <f>VALUE(61.8/100*(V6-V9)+V9)</f>
        <v>0</v>
      </c>
      <c r="W19" s="186"/>
      <c r="X19" s="186">
        <f>VALUE(61.8/100*(X6-X9)+X9)</f>
        <v>0</v>
      </c>
      <c r="Y19" s="186"/>
      <c r="Z19" s="186">
        <f>VALUE(61.8/100*(Z6-Z9)+Z9)</f>
        <v>0</v>
      </c>
      <c r="AA19" s="187"/>
      <c r="AB19" s="186">
        <f>VALUE(61.8/100*(AB6-AB9)+AB9)</f>
        <v>0</v>
      </c>
      <c r="AC19" s="186"/>
      <c r="AD19" s="186">
        <f>VALUE(61.8/100*(AD6-AD9)+AD9)</f>
        <v>0</v>
      </c>
      <c r="AE19" s="186"/>
      <c r="AF19" s="186">
        <f>VALUE(61.8/100*(AF6-AF9)+AF9)</f>
        <v>11247.942800000001</v>
      </c>
      <c r="AG19" s="187"/>
      <c r="AH19" s="186">
        <f>VALUE(61.8/100*(AH6-AH9)+AH9)</f>
        <v>11196.349099999999</v>
      </c>
      <c r="AI19" s="186"/>
      <c r="AJ19" s="186">
        <f>VALUE(61.8/100*(AJ6-AJ9)+AJ9)</f>
        <v>0</v>
      </c>
    </row>
    <row r="20" spans="1:272" ht="14.7" customHeight="1" x14ac:dyDescent="0.3">
      <c r="A20" s="116">
        <v>0.70699999999999996</v>
      </c>
      <c r="B20" s="190">
        <f>VALUE(70.7/100*(B6-B9)+B9)</f>
        <v>11673.541299999999</v>
      </c>
      <c r="C20" s="167"/>
      <c r="D20" s="190">
        <f>VALUE(70.7/100*(D6-D9)+D9)</f>
        <v>11600.9324</v>
      </c>
      <c r="E20" s="191"/>
      <c r="F20" s="190">
        <f>VALUE(70.7/100*(F6-F9)+F9)</f>
        <v>11393.25115</v>
      </c>
      <c r="G20" s="190"/>
      <c r="H20" s="190">
        <f>VALUE(70.7/100*(H6-H9)+H9)</f>
        <v>11021.9701</v>
      </c>
      <c r="I20" s="167"/>
      <c r="J20" s="190">
        <f>VALUE(70.7/100*(J6-J9)+J9)</f>
        <v>10997.543249999999</v>
      </c>
      <c r="K20" s="191"/>
      <c r="L20" s="190">
        <f>VALUE(70.7/100*(L6-L9)+L9)</f>
        <v>10935.2212</v>
      </c>
      <c r="M20" s="190"/>
      <c r="N20" s="190">
        <f>VALUE(70.7/100*(N6-N9)+N9)</f>
        <v>11049.067300000001</v>
      </c>
      <c r="O20" s="167"/>
      <c r="P20" s="190">
        <f>VALUE(70.7/100*(P6-P9)+P9)</f>
        <v>10986.74525</v>
      </c>
      <c r="Q20" s="191"/>
      <c r="R20" s="190">
        <f>VALUE(70.7/100*(R6-R9)+R9)</f>
        <v>0</v>
      </c>
      <c r="S20" s="190"/>
      <c r="T20" s="190">
        <f>VALUE(70.7/100*(T6-T9)+T9)</f>
        <v>0</v>
      </c>
      <c r="U20" s="167"/>
      <c r="V20" s="190">
        <f>VALUE(70.7/100*(V6-V9)+V9)</f>
        <v>0</v>
      </c>
      <c r="W20" s="191"/>
      <c r="X20" s="190">
        <f>VALUE(70.7/100*(X6-X9)+X9)</f>
        <v>0</v>
      </c>
      <c r="Y20" s="190"/>
      <c r="Z20" s="190">
        <f>VALUE(70.7/100*(Z6-Z9)+Z9)</f>
        <v>0</v>
      </c>
      <c r="AA20" s="167"/>
      <c r="AB20" s="190">
        <f>VALUE(70.7/100*(AB6-AB9)+AB9)</f>
        <v>0</v>
      </c>
      <c r="AC20" s="191"/>
      <c r="AD20" s="190">
        <f>VALUE(70.7/100*(AD6-AD9)+AD9)</f>
        <v>0</v>
      </c>
      <c r="AE20" s="190"/>
      <c r="AF20" s="190">
        <f>VALUE(70.7/100*(AF6-AF9)+AF9)</f>
        <v>11261.7022</v>
      </c>
      <c r="AG20" s="167"/>
      <c r="AH20" s="190">
        <f>VALUE(70.7/100*(AH6-AH9)+AH9)</f>
        <v>11186.10965</v>
      </c>
      <c r="AI20" s="191"/>
      <c r="AJ20" s="190">
        <f>VALUE(70.7/100*(AJ6-AJ9)+AJ9)</f>
        <v>0</v>
      </c>
    </row>
    <row r="21" spans="1:272" ht="14.7" customHeight="1" x14ac:dyDescent="0.3">
      <c r="A21" s="114">
        <v>0.78600000000000003</v>
      </c>
      <c r="B21" s="186">
        <f>VALUE(78.6/100*(B6-B9)+B9)</f>
        <v>11789.347399999999</v>
      </c>
      <c r="C21" s="187"/>
      <c r="D21" s="186">
        <f>VALUE(78.6/100*(D6-D9)+D9)</f>
        <v>11708.6252</v>
      </c>
      <c r="E21" s="186"/>
      <c r="F21" s="186">
        <f>VALUE(78.6/100*(F6-F9)+F9)</f>
        <v>11477.7377</v>
      </c>
      <c r="G21" s="186"/>
      <c r="H21" s="186">
        <f>VALUE(78.6/100*(H6-H9)+H9)</f>
        <v>11064.969800000001</v>
      </c>
      <c r="I21" s="187"/>
      <c r="J21" s="186">
        <f>VALUE(78.6/100*(J6-J9)+J9)</f>
        <v>11037.8135</v>
      </c>
      <c r="K21" s="186"/>
      <c r="L21" s="186">
        <f>VALUE(78.6/100*(L6-L9)+L9)</f>
        <v>10968.527599999999</v>
      </c>
      <c r="M21" s="186"/>
      <c r="N21" s="186">
        <f>VALUE(78.6/100*(N6-N9)+N9)</f>
        <v>11075.445400000001</v>
      </c>
      <c r="O21" s="187"/>
      <c r="P21" s="186">
        <f>VALUE(78.6/100*(P6-P9)+P9)</f>
        <v>11006.1595</v>
      </c>
      <c r="Q21" s="186"/>
      <c r="R21" s="186">
        <f>VALUE(78.6/100*(R6-R9)+R9)</f>
        <v>0</v>
      </c>
      <c r="S21" s="186"/>
      <c r="T21" s="186">
        <f>VALUE(78.6/100*(T6-T9)+T9)</f>
        <v>0</v>
      </c>
      <c r="U21" s="187"/>
      <c r="V21" s="186">
        <f>VALUE(78.6/100*(V6-V9)+V9)</f>
        <v>0</v>
      </c>
      <c r="W21" s="186"/>
      <c r="X21" s="186">
        <f>VALUE(78.6/100*(X6-X9)+X9)</f>
        <v>0</v>
      </c>
      <c r="Y21" s="186"/>
      <c r="Z21" s="186">
        <f>VALUE(78.6/100*(Z6-Z9)+Z9)</f>
        <v>0</v>
      </c>
      <c r="AA21" s="187"/>
      <c r="AB21" s="186">
        <f>VALUE(78.6/100*(AB6-AB9)+AB9)</f>
        <v>0</v>
      </c>
      <c r="AC21" s="186"/>
      <c r="AD21" s="186">
        <f>VALUE(78.6/100*(AD6-AD9)+AD9)</f>
        <v>0</v>
      </c>
      <c r="AE21" s="186"/>
      <c r="AF21" s="186">
        <f>VALUE(78.6/100*(AF6-AF9)+AF9)</f>
        <v>11273.9156</v>
      </c>
      <c r="AG21" s="187"/>
      <c r="AH21" s="186">
        <f>VALUE(78.6/100*(AH6-AH9)+AH9)</f>
        <v>11177.020699999999</v>
      </c>
      <c r="AI21" s="186"/>
      <c r="AJ21" s="186">
        <f>VALUE(78.6/100*(AJ6-AJ9)+AJ9)</f>
        <v>0</v>
      </c>
    </row>
    <row r="22" spans="1:272" ht="14.7" customHeight="1" x14ac:dyDescent="0.3">
      <c r="A22" s="116">
        <v>1</v>
      </c>
      <c r="B22" s="190">
        <f>VALUE(100/100*(B6-B9)+B9)</f>
        <v>12103.05</v>
      </c>
      <c r="C22" s="167"/>
      <c r="D22" s="190">
        <f>VALUE(100/100*(D6-D9)+D9)</f>
        <v>12000.35</v>
      </c>
      <c r="E22" s="191"/>
      <c r="F22" s="190">
        <f>VALUE(100/100*(F6-F9)+F9)</f>
        <v>11706.6</v>
      </c>
      <c r="G22" s="190"/>
      <c r="H22" s="190">
        <f>VALUE(100/100*(H6-H9)+H9)</f>
        <v>11181.45</v>
      </c>
      <c r="I22" s="167"/>
      <c r="J22" s="190">
        <f>VALUE(100/100*(J6-J9)+J9)</f>
        <v>11146.9</v>
      </c>
      <c r="K22" s="191"/>
      <c r="L22" s="190">
        <f>VALUE(100/100*(L6-L9)+L9)</f>
        <v>11058.75</v>
      </c>
      <c r="M22" s="190"/>
      <c r="N22" s="190">
        <f>VALUE(100/100*(N6-N9)+N9)</f>
        <v>11146.9</v>
      </c>
      <c r="O22" s="167"/>
      <c r="P22" s="190">
        <f>VALUE(100/100*(P6-P9)+P9)</f>
        <v>11058.75</v>
      </c>
      <c r="Q22" s="191"/>
      <c r="R22" s="190">
        <f>VALUE(100/100*(R6-R9)+R9)</f>
        <v>0</v>
      </c>
      <c r="S22" s="190"/>
      <c r="T22" s="190">
        <f>VALUE(100/100*(T6-T9)+T9)</f>
        <v>0</v>
      </c>
      <c r="U22" s="167"/>
      <c r="V22" s="190">
        <f>VALUE(100/100*(V6-V9)+V9)</f>
        <v>0</v>
      </c>
      <c r="W22" s="191"/>
      <c r="X22" s="190">
        <f>VALUE(100/100*(X6-X9)+X9)</f>
        <v>0</v>
      </c>
      <c r="Y22" s="190"/>
      <c r="Z22" s="190">
        <f>VALUE(100/100*(Z6-Z9)+Z9)</f>
        <v>0</v>
      </c>
      <c r="AA22" s="167"/>
      <c r="AB22" s="190">
        <f>VALUE(100/100*(AB6-AB9)+AB9)</f>
        <v>0</v>
      </c>
      <c r="AC22" s="191"/>
      <c r="AD22" s="190">
        <f>VALUE(100/100*(AD6-AD9)+AD9)</f>
        <v>0</v>
      </c>
      <c r="AE22" s="190"/>
      <c r="AF22" s="190">
        <f>VALUE(100/100*(AF6-AF9)+AF9)</f>
        <v>11307</v>
      </c>
      <c r="AG22" s="167"/>
      <c r="AH22" s="190">
        <f>VALUE(100/100*(AH6-AH9)+AH9)</f>
        <v>11152.4</v>
      </c>
      <c r="AI22" s="191"/>
      <c r="AJ22" s="190">
        <f>VALUE(100/100*(AJ6-AJ9)+AJ9)</f>
        <v>0</v>
      </c>
    </row>
    <row r="23" spans="1:272" ht="14.7" customHeight="1" x14ac:dyDescent="0.3">
      <c r="A23" s="167"/>
      <c r="B23" s="190"/>
      <c r="C23" s="167"/>
      <c r="D23" s="190"/>
      <c r="E23" s="191"/>
      <c r="F23" s="190"/>
      <c r="G23" s="190"/>
      <c r="H23" s="190"/>
      <c r="I23" s="167"/>
      <c r="J23" s="190"/>
      <c r="K23" s="191"/>
      <c r="L23" s="190"/>
      <c r="M23" s="190"/>
      <c r="N23" s="190"/>
      <c r="O23" s="167"/>
      <c r="P23" s="190"/>
      <c r="Q23" s="191"/>
      <c r="R23" s="190"/>
      <c r="S23" s="190"/>
      <c r="T23" s="190"/>
      <c r="U23" s="167"/>
      <c r="V23" s="190"/>
      <c r="W23" s="191"/>
      <c r="X23" s="190"/>
      <c r="Y23" s="190"/>
      <c r="Z23" s="190"/>
      <c r="AA23" s="167"/>
      <c r="AB23" s="190"/>
      <c r="AC23" s="191"/>
      <c r="AD23" s="190"/>
      <c r="AE23" s="190"/>
      <c r="AF23" s="190"/>
      <c r="AG23" s="167"/>
      <c r="AH23" s="190"/>
      <c r="AI23" s="191"/>
      <c r="AJ23" s="190"/>
    </row>
    <row r="24" spans="1:272" ht="14.7" customHeight="1" x14ac:dyDescent="0.3">
      <c r="A24" s="192" t="s">
        <v>60</v>
      </c>
      <c r="B24" s="190"/>
      <c r="C24" s="167"/>
      <c r="D24" s="190"/>
      <c r="E24" s="191"/>
      <c r="F24" s="190"/>
      <c r="G24" s="190"/>
      <c r="H24" s="190"/>
      <c r="I24" s="167"/>
      <c r="J24" s="190"/>
      <c r="K24" s="191"/>
      <c r="L24" s="190"/>
      <c r="M24" s="190"/>
      <c r="N24" s="190"/>
      <c r="O24" s="167"/>
      <c r="P24" s="190"/>
      <c r="Q24" s="191"/>
      <c r="R24" s="190"/>
      <c r="S24" s="190"/>
      <c r="T24" s="190"/>
      <c r="U24" s="167"/>
      <c r="V24" s="190"/>
      <c r="W24" s="191"/>
      <c r="X24" s="190"/>
      <c r="Y24" s="190"/>
      <c r="Z24" s="190"/>
      <c r="AA24" s="167"/>
      <c r="AB24" s="190"/>
      <c r="AC24" s="191"/>
      <c r="AD24" s="190"/>
      <c r="AE24" s="190"/>
      <c r="AF24" s="190"/>
      <c r="AG24" s="167"/>
      <c r="AH24" s="190"/>
      <c r="AI24" s="191"/>
      <c r="AJ24" s="190"/>
    </row>
    <row r="25" spans="1:272" ht="14.7" customHeight="1" x14ac:dyDescent="0.3">
      <c r="A25" s="117">
        <v>0.38200000000000001</v>
      </c>
      <c r="B25" s="193">
        <f>VALUE(B12-38.2/100*(B6-B9))</f>
        <v>-559.97379999999987</v>
      </c>
      <c r="C25" s="194"/>
      <c r="D25" s="193">
        <f>VALUE(D12-38.2/100*(D6-D9))</f>
        <v>-520.74240000000032</v>
      </c>
      <c r="E25" s="193"/>
      <c r="F25" s="193">
        <f>VALUE(F12-38.2/100*(F6-F9))</f>
        <v>-408.52990000000028</v>
      </c>
      <c r="G25" s="193"/>
      <c r="H25" s="193">
        <f>VALUE(H12-38.2/100*(H6-H9))</f>
        <v>-207.92260000000041</v>
      </c>
      <c r="I25" s="194"/>
      <c r="J25" s="209">
        <f>VALUE(J12-38.2/100*(J6-J9))</f>
        <v>-194.72450000000001</v>
      </c>
      <c r="K25" s="193"/>
      <c r="L25" s="195">
        <f>VALUE(L12-38.2/100*(L6-L9))</f>
        <v>-161.05120000000014</v>
      </c>
      <c r="M25" s="193"/>
      <c r="N25" s="193">
        <f>VALUE(N12-38.2/100*(N6-N9))</f>
        <v>-127.54979999999986</v>
      </c>
      <c r="O25" s="194"/>
      <c r="P25" s="193">
        <f>VALUE(P12-38.2/100*(P6-P9))</f>
        <v>-93.876500000000007</v>
      </c>
      <c r="Q25" s="193"/>
      <c r="R25" s="193">
        <f>VALUE(R12-38.2/100*(R6-R9))</f>
        <v>0</v>
      </c>
      <c r="S25" s="193"/>
      <c r="T25" s="193">
        <f>VALUE(T12-38.2/100*(T6-T9))</f>
        <v>0</v>
      </c>
      <c r="U25" s="194"/>
      <c r="V25" s="193">
        <f>VALUE(V12-38.2/100*(V6-V9))</f>
        <v>0</v>
      </c>
      <c r="W25" s="193"/>
      <c r="X25" s="193">
        <f>VALUE(X12-38.2/100*(X6-X9))</f>
        <v>0</v>
      </c>
      <c r="Y25" s="193"/>
      <c r="Z25" s="193">
        <f>VALUE(Z12-38.2/100*(Z6-Z9))</f>
        <v>0</v>
      </c>
      <c r="AA25" s="194"/>
      <c r="AB25" s="193">
        <f>VALUE(AB12-38.2/100*(AB6-AB9))</f>
        <v>0</v>
      </c>
      <c r="AC25" s="193"/>
      <c r="AD25" s="193">
        <f>VALUE(AD12-38.2/100*(AD6-AD9))</f>
        <v>0</v>
      </c>
      <c r="AE25" s="193"/>
      <c r="AF25" s="193">
        <f>VALUE(AF12-38.2/100*(AF6-AF9))</f>
        <v>11162.942800000001</v>
      </c>
      <c r="AG25" s="194"/>
      <c r="AH25" s="193">
        <f>VALUE(AH12-38.2/100*(AH6-AH9))</f>
        <v>43.949100000000421</v>
      </c>
      <c r="AI25" s="193"/>
      <c r="AJ25" s="193">
        <f>VALUE(AJ12-38.2/100*(AJ6-AJ9))</f>
        <v>0</v>
      </c>
    </row>
    <row r="26" spans="1:272" ht="14.7" customHeight="1" x14ac:dyDescent="0.3">
      <c r="A26" s="117">
        <v>0.5</v>
      </c>
      <c r="B26" s="193">
        <f>VALUE(B12-50/100*(B6-B9))</f>
        <v>-732.94999999999982</v>
      </c>
      <c r="C26" s="194"/>
      <c r="D26" s="193">
        <f>VALUE(D12-50/100*(D6-D9))</f>
        <v>-681.60000000000036</v>
      </c>
      <c r="E26" s="193"/>
      <c r="F26" s="193">
        <f>VALUE(F12-50/100*(F6-F9))</f>
        <v>-534.72500000000036</v>
      </c>
      <c r="G26" s="193"/>
      <c r="H26" s="193">
        <f>VALUE(H12-50/100*(H6-H9))</f>
        <v>-272.15000000000055</v>
      </c>
      <c r="I26" s="194"/>
      <c r="J26" s="193">
        <f>VALUE(J12-50/100*(J6-J9))</f>
        <v>-254.875</v>
      </c>
      <c r="K26" s="193"/>
      <c r="L26" s="193">
        <f>VALUE(L12-50/100*(L6-L9))</f>
        <v>-210.80000000000018</v>
      </c>
      <c r="M26" s="193"/>
      <c r="N26" s="193">
        <f>VALUE(N12-50/100*(N6-N9))</f>
        <v>-166.94999999999982</v>
      </c>
      <c r="O26" s="194"/>
      <c r="P26" s="193">
        <f>VALUE(P12-50/100*(P6-P9))</f>
        <v>-122.875</v>
      </c>
      <c r="Q26" s="193"/>
      <c r="R26" s="193">
        <f>VALUE(R12-50/100*(R6-R9))</f>
        <v>0</v>
      </c>
      <c r="S26" s="193"/>
      <c r="T26" s="193">
        <f>VALUE(T12-50/100*(T6-T9))</f>
        <v>0</v>
      </c>
      <c r="U26" s="194"/>
      <c r="V26" s="193">
        <f>VALUE(V12-50/100*(V6-V9))</f>
        <v>0</v>
      </c>
      <c r="W26" s="193"/>
      <c r="X26" s="193">
        <f>VALUE(X12-50/100*(X6-X9))</f>
        <v>0</v>
      </c>
      <c r="Y26" s="193"/>
      <c r="Z26" s="193">
        <f>VALUE(Z12-50/100*(Z6-Z9))</f>
        <v>0</v>
      </c>
      <c r="AA26" s="194"/>
      <c r="AB26" s="193">
        <f>VALUE(AB12-50/100*(AB6-AB9))</f>
        <v>0</v>
      </c>
      <c r="AC26" s="193"/>
      <c r="AD26" s="193">
        <f>VALUE(AD12-50/100*(AD6-AD9))</f>
        <v>0</v>
      </c>
      <c r="AE26" s="193"/>
      <c r="AF26" s="193">
        <f>VALUE(AF12-50/100*(AF6-AF9))</f>
        <v>11144.7</v>
      </c>
      <c r="AG26" s="194"/>
      <c r="AH26" s="193">
        <f>VALUE(AH12-50/100*(AH6-AH9))</f>
        <v>57.525000000000546</v>
      </c>
      <c r="AI26" s="193"/>
      <c r="AJ26" s="193">
        <f>VALUE(AJ12-50/100*(AJ6-AJ9))</f>
        <v>0</v>
      </c>
    </row>
    <row r="27" spans="1:272" ht="14.7" customHeight="1" x14ac:dyDescent="0.3">
      <c r="A27" s="118">
        <v>0.61799999999999999</v>
      </c>
      <c r="B27" s="196">
        <f>VALUE(B12-61.8/100*(B6-B9))</f>
        <v>-905.92619999999977</v>
      </c>
      <c r="C27" s="197"/>
      <c r="D27" s="196">
        <f>VALUE(D12-61.8/100*(D6-D9))</f>
        <v>-842.45760000000041</v>
      </c>
      <c r="E27" s="196"/>
      <c r="F27" s="196">
        <f>VALUE(F12-61.8/100*(F6-F9))</f>
        <v>-660.92010000000039</v>
      </c>
      <c r="G27" s="196"/>
      <c r="H27" s="208">
        <f>VALUE(H12-61.8/100*(H6-H9))</f>
        <v>-336.37740000000065</v>
      </c>
      <c r="I27" s="197"/>
      <c r="J27" s="208">
        <f>VALUE(J12-61.8/100*(J6-J9))</f>
        <v>-315.02550000000002</v>
      </c>
      <c r="K27" s="196"/>
      <c r="L27" s="196">
        <f>VALUE(L12-61.8/100*(L6-L9))</f>
        <v>-260.5488000000002</v>
      </c>
      <c r="M27" s="196"/>
      <c r="N27" s="196">
        <f>VALUE(N12-61.8/100*(N6-N9))</f>
        <v>-206.35019999999977</v>
      </c>
      <c r="O27" s="197"/>
      <c r="P27" s="196">
        <f>VALUE(P12-61.8/100*(P6-P9))</f>
        <v>-151.87350000000001</v>
      </c>
      <c r="Q27" s="196"/>
      <c r="R27" s="196">
        <f>VALUE(R12-61.8/100*(R6-R9))</f>
        <v>0</v>
      </c>
      <c r="S27" s="196"/>
      <c r="T27" s="196">
        <f>VALUE(T12-61.8/100*(T6-T9))</f>
        <v>0</v>
      </c>
      <c r="U27" s="197"/>
      <c r="V27" s="196">
        <f>VALUE(V12-61.8/100*(V6-V9))</f>
        <v>0</v>
      </c>
      <c r="W27" s="196"/>
      <c r="X27" s="196">
        <f>VALUE(X12-61.8/100*(X6-X9))</f>
        <v>0</v>
      </c>
      <c r="Y27" s="196"/>
      <c r="Z27" s="196">
        <f>VALUE(Z12-61.8/100*(Z6-Z9))</f>
        <v>0</v>
      </c>
      <c r="AA27" s="197"/>
      <c r="AB27" s="196">
        <f>VALUE(AB12-61.8/100*(AB6-AB9))</f>
        <v>0</v>
      </c>
      <c r="AC27" s="196"/>
      <c r="AD27" s="196">
        <f>VALUE(AD12-61.8/100*(AD6-AD9))</f>
        <v>0</v>
      </c>
      <c r="AE27" s="196"/>
      <c r="AF27" s="196">
        <f>VALUE(AF12-61.8/100*(AF6-AF9))</f>
        <v>11126.457199999999</v>
      </c>
      <c r="AG27" s="197"/>
      <c r="AH27" s="196">
        <f>VALUE(AH12-61.8/100*(AH6-AH9))</f>
        <v>71.100900000000678</v>
      </c>
      <c r="AI27" s="196"/>
      <c r="AJ27" s="196">
        <f>VALUE(AJ12-61.8/100*(AJ6-AJ9))</f>
        <v>0</v>
      </c>
    </row>
    <row r="28" spans="1:272" ht="14.7" customHeight="1" x14ac:dyDescent="0.3">
      <c r="A28" s="116">
        <v>0.70699999999999996</v>
      </c>
      <c r="B28" s="190">
        <f>VALUE(B12-70.07/100*(B6-B9))</f>
        <v>-1027.1561299999996</v>
      </c>
      <c r="C28" s="167"/>
      <c r="D28" s="190">
        <f>VALUE(D12-70.07/100*(D6-D9))</f>
        <v>-955.19424000000038</v>
      </c>
      <c r="E28" s="191"/>
      <c r="F28" s="190">
        <f>VALUE(F12-70.07/100*(F6-F9))</f>
        <v>-749.36361500000044</v>
      </c>
      <c r="G28" s="190"/>
      <c r="H28" s="190">
        <f>VALUE(H12-70.07/100*(H6-H9))</f>
        <v>-381.39101000000068</v>
      </c>
      <c r="I28" s="167"/>
      <c r="J28" s="190">
        <f>VALUE(J12-70.07/100*(J6-J9))</f>
        <v>-357.18182499999995</v>
      </c>
      <c r="K28" s="191"/>
      <c r="L28" s="190">
        <f>VALUE(L12-70.07/100*(L6-L9))</f>
        <v>-295.41512000000023</v>
      </c>
      <c r="M28" s="190"/>
      <c r="N28" s="190">
        <f>VALUE(N12-70.07/100*(N6-N9))</f>
        <v>-233.96372999999971</v>
      </c>
      <c r="O28" s="167"/>
      <c r="P28" s="190">
        <f>VALUE(P12-70.07/100*(P6-P9))</f>
        <v>-172.19702499999997</v>
      </c>
      <c r="Q28" s="191"/>
      <c r="R28" s="190">
        <f>VALUE(R12-70.07/100*(R6-R9))</f>
        <v>0</v>
      </c>
      <c r="S28" s="190"/>
      <c r="T28" s="190">
        <f>VALUE(T12-70.07/100*(T6-T9))</f>
        <v>0</v>
      </c>
      <c r="U28" s="167"/>
      <c r="V28" s="190">
        <f>VALUE(V12-70.07/100*(V6-V9))</f>
        <v>0</v>
      </c>
      <c r="W28" s="191"/>
      <c r="X28" s="190">
        <f>VALUE(X12-70.07/100*(X6-X9))</f>
        <v>0</v>
      </c>
      <c r="Y28" s="190"/>
      <c r="Z28" s="190">
        <f>VALUE(Z12-70.07/100*(Z6-Z9))</f>
        <v>0</v>
      </c>
      <c r="AA28" s="167"/>
      <c r="AB28" s="190">
        <f>VALUE(AB12-70.07/100*(AB6-AB9))</f>
        <v>0</v>
      </c>
      <c r="AC28" s="191"/>
      <c r="AD28" s="190">
        <f>VALUE(AD12-70.07/100*(AD6-AD9))</f>
        <v>0</v>
      </c>
      <c r="AE28" s="190"/>
      <c r="AF28" s="190">
        <f>VALUE(AF12-70.07/100*(AF6-AF9))</f>
        <v>11113.671780000001</v>
      </c>
      <c r="AG28" s="167"/>
      <c r="AH28" s="190">
        <f>VALUE(AH12-70.07/100*(AH6-AH9))</f>
        <v>80.615535000000747</v>
      </c>
      <c r="AI28" s="191"/>
      <c r="AJ28" s="190">
        <f>VALUE(AJ12-70.07/100*(AJ6-AJ9))</f>
        <v>0</v>
      </c>
    </row>
    <row r="29" spans="1:272" ht="14.7" customHeight="1" x14ac:dyDescent="0.3">
      <c r="A29" s="117">
        <v>1</v>
      </c>
      <c r="B29" s="193">
        <f>VALUE(B12-100/100*(B6-B9))</f>
        <v>-1465.8999999999996</v>
      </c>
      <c r="C29" s="194"/>
      <c r="D29" s="193">
        <f>VALUE(D12-100/100*(D6-D9))</f>
        <v>-1363.2000000000007</v>
      </c>
      <c r="E29" s="193"/>
      <c r="F29" s="193">
        <f>VALUE(F12-100/100*(F6-F9))</f>
        <v>-1069.4500000000007</v>
      </c>
      <c r="G29" s="193"/>
      <c r="H29" s="209">
        <f>VALUE(H12-100/100*(H6-H9))</f>
        <v>-544.30000000000109</v>
      </c>
      <c r="I29" s="194"/>
      <c r="J29" s="209">
        <f>VALUE(J12-100/100*(J6-J9))</f>
        <v>-509.75</v>
      </c>
      <c r="K29" s="193"/>
      <c r="L29" s="193">
        <f>VALUE(L12-100/100*(L6-L9))</f>
        <v>-421.60000000000036</v>
      </c>
      <c r="M29" s="193"/>
      <c r="N29" s="193">
        <f>VALUE(N12-100/100*(N6-N9))</f>
        <v>-333.89999999999964</v>
      </c>
      <c r="O29" s="194"/>
      <c r="P29" s="193">
        <f>VALUE(P12-100/100*(P6-P9))</f>
        <v>-245.75</v>
      </c>
      <c r="Q29" s="193"/>
      <c r="R29" s="209">
        <f>VALUE(R12-100/100*(R6-R9))</f>
        <v>0</v>
      </c>
      <c r="S29" s="193"/>
      <c r="T29" s="193">
        <f>VALUE(T12-100/100*(T6-T9))</f>
        <v>0</v>
      </c>
      <c r="U29" s="194"/>
      <c r="V29" s="193">
        <f>VALUE(V12-100/100*(V6-V9))</f>
        <v>0</v>
      </c>
      <c r="W29" s="193"/>
      <c r="X29" s="193">
        <f>VALUE(X12-100/100*(X6-X9))</f>
        <v>0</v>
      </c>
      <c r="Y29" s="193"/>
      <c r="Z29" s="193">
        <f>VALUE(Z12-100/100*(Z6-Z9))</f>
        <v>0</v>
      </c>
      <c r="AA29" s="194"/>
      <c r="AB29" s="193">
        <f>VALUE(AB12-100/100*(AB6-AB9))</f>
        <v>0</v>
      </c>
      <c r="AC29" s="193"/>
      <c r="AD29" s="193">
        <f>VALUE(AD12-100/100*(AD6-AD9))</f>
        <v>0</v>
      </c>
      <c r="AE29" s="193"/>
      <c r="AF29" s="193">
        <f>VALUE(AF12-100/100*(AF6-AF9))</f>
        <v>11067.4</v>
      </c>
      <c r="AG29" s="194"/>
      <c r="AH29" s="193">
        <f>VALUE(AH12-100/100*(AH6-AH9))</f>
        <v>115.05000000000109</v>
      </c>
      <c r="AI29" s="193"/>
      <c r="AJ29" s="193">
        <f>VALUE(AJ12-100/100*(AJ6-AJ9))</f>
        <v>0</v>
      </c>
    </row>
    <row r="30" spans="1:272" ht="14.7" customHeight="1" x14ac:dyDescent="0.3">
      <c r="A30" s="119">
        <v>1.236</v>
      </c>
      <c r="B30" s="198">
        <f>VALUE(B12-123.6/100*(B6-B9))</f>
        <v>-1811.8523999999995</v>
      </c>
      <c r="C30" s="199"/>
      <c r="D30" s="198">
        <f>VALUE(D12-123.6/100*(D6-D9))</f>
        <v>-1684.9152000000008</v>
      </c>
      <c r="E30" s="198"/>
      <c r="F30" s="198">
        <f>VALUE(F12-123.6/100*(F6-F9))</f>
        <v>-1321.8402000000008</v>
      </c>
      <c r="G30" s="198"/>
      <c r="H30" s="198">
        <f>VALUE(H12-123.6/100*(H6-H9))</f>
        <v>-672.7548000000013</v>
      </c>
      <c r="I30" s="199"/>
      <c r="J30" s="198">
        <f>VALUE(J12-123.6/100*(J6-J9))</f>
        <v>-630.05100000000004</v>
      </c>
      <c r="K30" s="198"/>
      <c r="L30" s="198">
        <f>VALUE(L12-123.6/100*(L6-L9))</f>
        <v>-521.0976000000004</v>
      </c>
      <c r="M30" s="198"/>
      <c r="N30" s="198">
        <f>VALUE(N12-123.6/100*(N6-N9))</f>
        <v>-412.70039999999955</v>
      </c>
      <c r="O30" s="199"/>
      <c r="P30" s="198">
        <f>VALUE(P12-123.6/100*(P6-P9))</f>
        <v>-303.74700000000001</v>
      </c>
      <c r="Q30" s="198"/>
      <c r="R30" s="210">
        <f>VALUE(R12-123.6/100*(R6-R9))</f>
        <v>0</v>
      </c>
      <c r="S30" s="198"/>
      <c r="T30" s="198">
        <f>VALUE(T12-123.6/100*(T6-T9))</f>
        <v>0</v>
      </c>
      <c r="U30" s="199"/>
      <c r="V30" s="198">
        <f>VALUE(V12-123.6/100*(V6-V9))</f>
        <v>0</v>
      </c>
      <c r="W30" s="198"/>
      <c r="X30" s="198">
        <f>VALUE(X12-123.6/100*(X6-X9))</f>
        <v>0</v>
      </c>
      <c r="Y30" s="198"/>
      <c r="Z30" s="198">
        <f>VALUE(Z12-123.6/100*(Z6-Z9))</f>
        <v>0</v>
      </c>
      <c r="AA30" s="199"/>
      <c r="AB30" s="198">
        <f>VALUE(AB12-123.6/100*(AB6-AB9))</f>
        <v>0</v>
      </c>
      <c r="AC30" s="198"/>
      <c r="AD30" s="198">
        <f>VALUE(AD12-123.6/100*(AD6-AD9))</f>
        <v>0</v>
      </c>
      <c r="AE30" s="198"/>
      <c r="AF30" s="198">
        <f>VALUE(AF12-123.6/100*(AF6-AF9))</f>
        <v>11030.9144</v>
      </c>
      <c r="AG30" s="199"/>
      <c r="AH30" s="198">
        <f>VALUE(AH12-123.6/100*(AH6-AH9))</f>
        <v>142.20180000000136</v>
      </c>
      <c r="AI30" s="198"/>
      <c r="AJ30" s="198">
        <f>VALUE(AJ12-123.6/100*(AJ6-AJ9))</f>
        <v>0</v>
      </c>
    </row>
    <row r="31" spans="1:272" ht="14.7" customHeight="1" x14ac:dyDescent="0.3">
      <c r="A31" s="116">
        <v>1.3819999999999999</v>
      </c>
      <c r="B31" s="190">
        <f>VALUE(B12-138.2/100*(B6-B9))</f>
        <v>-2025.8737999999994</v>
      </c>
      <c r="C31" s="167"/>
      <c r="D31" s="190">
        <f>VALUE(D12-138.2/100*(D6-D9))</f>
        <v>-1883.9424000000008</v>
      </c>
      <c r="E31" s="191"/>
      <c r="F31" s="190">
        <f>VALUE(F12-138.2/100*(F6-F9))</f>
        <v>-1477.979900000001</v>
      </c>
      <c r="G31" s="190"/>
      <c r="H31" s="190">
        <f>VALUE(H12-138.2/100*(H6-H9))</f>
        <v>-752.22260000000142</v>
      </c>
      <c r="I31" s="167"/>
      <c r="J31" s="190">
        <f>VALUE(J12-138.2/100*(J6-J9))</f>
        <v>-704.47449999999992</v>
      </c>
      <c r="K31" s="191"/>
      <c r="L31" s="190">
        <f>VALUE(L12-138.2/100*(L6-L9))</f>
        <v>-582.65120000000047</v>
      </c>
      <c r="M31" s="190"/>
      <c r="N31" s="190">
        <f>VALUE(N12-138.2/100*(N6-N9))</f>
        <v>-461.44979999999947</v>
      </c>
      <c r="O31" s="167"/>
      <c r="P31" s="190">
        <f>VALUE(P12-138.2/100*(P6-P9))</f>
        <v>-339.62649999999996</v>
      </c>
      <c r="Q31" s="191"/>
      <c r="R31" s="190">
        <f>VALUE(R12-138.2/100*(R6-R9))</f>
        <v>0</v>
      </c>
      <c r="S31" s="190"/>
      <c r="T31" s="190">
        <f>VALUE(T12-138.2/100*(T6-T9))</f>
        <v>0</v>
      </c>
      <c r="U31" s="167"/>
      <c r="V31" s="190">
        <f>VALUE(V12-138.2/100*(V6-V9))</f>
        <v>0</v>
      </c>
      <c r="W31" s="191"/>
      <c r="X31" s="190">
        <f>VALUE(X12-138.2/100*(X6-X9))</f>
        <v>0</v>
      </c>
      <c r="Y31" s="190"/>
      <c r="Z31" s="190">
        <f>VALUE(Z12-138.2/100*(Z6-Z9))</f>
        <v>0</v>
      </c>
      <c r="AA31" s="167"/>
      <c r="AB31" s="190">
        <f>VALUE(AB12-138.2/100*(AB6-AB9))</f>
        <v>0</v>
      </c>
      <c r="AC31" s="191"/>
      <c r="AD31" s="190">
        <f>VALUE(AD12-138.2/100*(AD6-AD9))</f>
        <v>0</v>
      </c>
      <c r="AE31" s="190"/>
      <c r="AF31" s="190">
        <f>VALUE(AF12-138.2/100*(AF6-AF9))</f>
        <v>11008.3428</v>
      </c>
      <c r="AG31" s="167"/>
      <c r="AH31" s="190">
        <f>VALUE(AH12-138.2/100*(AH6-AH9))</f>
        <v>158.9991000000015</v>
      </c>
      <c r="AI31" s="191"/>
      <c r="AJ31" s="190">
        <f>VALUE(AJ12-138.2/100*(AJ6-AJ9))</f>
        <v>0</v>
      </c>
    </row>
    <row r="32" spans="1:272" ht="14.7" customHeight="1" x14ac:dyDescent="0.3">
      <c r="A32" s="116">
        <v>1.5</v>
      </c>
      <c r="B32" s="190">
        <f>VALUE(B12-150/100*(B6-B9))</f>
        <v>-2198.8499999999995</v>
      </c>
      <c r="C32" s="167"/>
      <c r="D32" s="190">
        <f>VALUE(D12-150/100*(D6-D9))</f>
        <v>-2044.8000000000011</v>
      </c>
      <c r="E32" s="191"/>
      <c r="F32" s="190">
        <f>VALUE(F12-150/100*(F6-F9))</f>
        <v>-1604.1750000000011</v>
      </c>
      <c r="G32" s="190"/>
      <c r="H32" s="190">
        <f>VALUE(H12-150/100*(H6-H9))</f>
        <v>-816.45000000000164</v>
      </c>
      <c r="I32" s="167"/>
      <c r="J32" s="190">
        <f>VALUE(J12-150/100*(J6-J9))</f>
        <v>-764.625</v>
      </c>
      <c r="K32" s="191"/>
      <c r="L32" s="190">
        <f>VALUE(L12-150/100*(L6-L9))</f>
        <v>-632.40000000000055</v>
      </c>
      <c r="M32" s="190"/>
      <c r="N32" s="190">
        <f>VALUE(N12-150/100*(N6-N9))</f>
        <v>-500.84999999999945</v>
      </c>
      <c r="O32" s="167"/>
      <c r="P32" s="190">
        <f>VALUE(P12-150/100*(P6-P9))</f>
        <v>-368.625</v>
      </c>
      <c r="Q32" s="191"/>
      <c r="R32" s="190">
        <f>VALUE(R12-150/100*(R6-R9))</f>
        <v>0</v>
      </c>
      <c r="S32" s="190"/>
      <c r="T32" s="190">
        <f>VALUE(T12-150/100*(T6-T9))</f>
        <v>0</v>
      </c>
      <c r="U32" s="167"/>
      <c r="V32" s="190">
        <f>VALUE(V12-150/100*(V6-V9))</f>
        <v>0</v>
      </c>
      <c r="W32" s="191"/>
      <c r="X32" s="190">
        <f>VALUE(X12-150/100*(X6-X9))</f>
        <v>0</v>
      </c>
      <c r="Y32" s="190"/>
      <c r="Z32" s="190">
        <f>VALUE(Z12-150/100*(Z6-Z9))</f>
        <v>0</v>
      </c>
      <c r="AA32" s="167"/>
      <c r="AB32" s="190">
        <f>VALUE(AB12-150/100*(AB6-AB9))</f>
        <v>0</v>
      </c>
      <c r="AC32" s="191"/>
      <c r="AD32" s="190">
        <f>VALUE(AD12-150/100*(AD6-AD9))</f>
        <v>0</v>
      </c>
      <c r="AE32" s="190"/>
      <c r="AF32" s="190">
        <f>VALUE(AF12-150/100*(AF6-AF9))</f>
        <v>10990.099999999999</v>
      </c>
      <c r="AG32" s="167"/>
      <c r="AH32" s="190">
        <f>VALUE(AH12-150/100*(AH6-AH9))</f>
        <v>172.57500000000164</v>
      </c>
      <c r="AI32" s="191"/>
      <c r="AJ32" s="190">
        <f>VALUE(AJ12-150/100*(AJ6-AJ9))</f>
        <v>0</v>
      </c>
    </row>
    <row r="33" spans="1:36" ht="14.7" customHeight="1" x14ac:dyDescent="0.3">
      <c r="A33" s="118">
        <v>1.6180000000000001</v>
      </c>
      <c r="B33" s="196">
        <f>VALUE(B12-161.8/100*(B6-B9))</f>
        <v>-2371.8261999999995</v>
      </c>
      <c r="C33" s="197"/>
      <c r="D33" s="196">
        <f>VALUE(D12-161.8/100*(D6-D9))</f>
        <v>-2205.6576000000014</v>
      </c>
      <c r="E33" s="196"/>
      <c r="F33" s="208">
        <f>VALUE(F12-161.8/100*(F6-F9))</f>
        <v>-1730.3701000000012</v>
      </c>
      <c r="G33" s="196"/>
      <c r="H33" s="196">
        <f>VALUE(H12-161.8/100*(H6-H9))</f>
        <v>-880.67740000000185</v>
      </c>
      <c r="I33" s="197"/>
      <c r="J33" s="196">
        <f>VALUE(J12-161.8/100*(J6-J9))</f>
        <v>-824.77550000000008</v>
      </c>
      <c r="K33" s="196"/>
      <c r="L33" s="208">
        <f>VALUE(L12-161.8/100*(L6-L9))</f>
        <v>-682.14880000000062</v>
      </c>
      <c r="M33" s="196"/>
      <c r="N33" s="196">
        <f>VALUE(N12-161.8/100*(N6-N9))</f>
        <v>-540.2501999999995</v>
      </c>
      <c r="O33" s="197"/>
      <c r="P33" s="196">
        <f>VALUE(P12-161.8/100*(P6-P9))</f>
        <v>-397.62350000000004</v>
      </c>
      <c r="Q33" s="196"/>
      <c r="R33" s="208">
        <f>VALUE(R12-161.8/100*(R6-R9))</f>
        <v>0</v>
      </c>
      <c r="S33" s="196"/>
      <c r="T33" s="196">
        <f>VALUE(T12-161.8/100*(T6-T9))</f>
        <v>0</v>
      </c>
      <c r="U33" s="197"/>
      <c r="V33" s="196">
        <f>VALUE(V12-161.8/100*(V6-V9))</f>
        <v>0</v>
      </c>
      <c r="W33" s="196"/>
      <c r="X33" s="196">
        <f>VALUE(X12-161.8/100*(X6-X9))</f>
        <v>0</v>
      </c>
      <c r="Y33" s="196"/>
      <c r="Z33" s="196">
        <f>VALUE(Z12-161.8/100*(Z6-Z9))</f>
        <v>0</v>
      </c>
      <c r="AA33" s="197"/>
      <c r="AB33" s="196">
        <f>VALUE(AB12-161.8/100*(AB6-AB9))</f>
        <v>0</v>
      </c>
      <c r="AC33" s="196"/>
      <c r="AD33" s="196">
        <f>VALUE(AD12-161.8/100*(AD6-AD9))</f>
        <v>0</v>
      </c>
      <c r="AE33" s="196"/>
      <c r="AF33" s="196">
        <f>VALUE(AF12-161.8/100*(AF6-AF9))</f>
        <v>10971.857199999999</v>
      </c>
      <c r="AG33" s="197"/>
      <c r="AH33" s="196">
        <f>VALUE(AH12-161.8/100*(AH6-AH9))</f>
        <v>186.15090000000177</v>
      </c>
      <c r="AI33" s="196"/>
      <c r="AJ33" s="196">
        <f>VALUE(AJ12-161.8/100*(AJ6-AJ9))</f>
        <v>0</v>
      </c>
    </row>
    <row r="34" spans="1:36" ht="14.7" customHeight="1" x14ac:dyDescent="0.3">
      <c r="A34" s="116">
        <v>1.7070000000000001</v>
      </c>
      <c r="B34" s="190">
        <f>VALUE(B12-170.07/100*(B6-B9))</f>
        <v>-2493.056129999999</v>
      </c>
      <c r="C34" s="167"/>
      <c r="D34" s="190">
        <f>VALUE(D12-170.07/100*(D6-D9))</f>
        <v>-2318.394240000001</v>
      </c>
      <c r="E34" s="191"/>
      <c r="F34" s="190">
        <f>VALUE(F12-170.07/100*(F6-F9))</f>
        <v>-1818.8136150000012</v>
      </c>
      <c r="G34" s="190"/>
      <c r="H34" s="190">
        <f>VALUE(H12-170.07/100*(H6-H9))</f>
        <v>-925.69101000000182</v>
      </c>
      <c r="I34" s="167"/>
      <c r="J34" s="190">
        <f>VALUE(J12-170.07/100*(J6-J9))</f>
        <v>-866.93182499999989</v>
      </c>
      <c r="K34" s="191"/>
      <c r="L34" s="190">
        <f>VALUE(L12-170.07/100*(L6-L9))</f>
        <v>-717.01512000000059</v>
      </c>
      <c r="M34" s="190"/>
      <c r="N34" s="190">
        <f>VALUE(N12-170.07/100*(N6-N9))</f>
        <v>-567.86372999999935</v>
      </c>
      <c r="O34" s="167"/>
      <c r="P34" s="190">
        <f>VALUE(P12-170.07/100*(P6-P9))</f>
        <v>-417.947025</v>
      </c>
      <c r="Q34" s="191"/>
      <c r="R34" s="190">
        <f>VALUE(R12-170.07/100*(R6-R9))</f>
        <v>0</v>
      </c>
      <c r="S34" s="190"/>
      <c r="T34" s="190">
        <f>VALUE(T12-170.07/100*(T6-T9))</f>
        <v>0</v>
      </c>
      <c r="U34" s="167"/>
      <c r="V34" s="190">
        <f>VALUE(V12-170.07/100*(V6-V9))</f>
        <v>0</v>
      </c>
      <c r="W34" s="191"/>
      <c r="X34" s="190">
        <f>VALUE(X12-170.07/100*(X6-X9))</f>
        <v>0</v>
      </c>
      <c r="Y34" s="190"/>
      <c r="Z34" s="190">
        <f>VALUE(Z12-170.07/100*(Z6-Z9))</f>
        <v>0</v>
      </c>
      <c r="AA34" s="167"/>
      <c r="AB34" s="190">
        <f>VALUE(AB12-170.07/100*(AB6-AB9))</f>
        <v>0</v>
      </c>
      <c r="AC34" s="191"/>
      <c r="AD34" s="190">
        <f>VALUE(AD12-170.07/100*(AD6-AD9))</f>
        <v>0</v>
      </c>
      <c r="AE34" s="190"/>
      <c r="AF34" s="190">
        <f>VALUE(AF12-170.07/100*(AF6-AF9))</f>
        <v>10959.07178</v>
      </c>
      <c r="AG34" s="167"/>
      <c r="AH34" s="190">
        <f>VALUE(AH12-170.07/100*(AH6-AH9))</f>
        <v>195.66553500000185</v>
      </c>
      <c r="AI34" s="191"/>
      <c r="AJ34" s="190">
        <f>VALUE(AJ12-170.07/100*(AJ6-AJ9))</f>
        <v>0</v>
      </c>
    </row>
    <row r="35" spans="1:36" ht="14.7" customHeight="1" x14ac:dyDescent="0.3">
      <c r="A35" s="117">
        <v>2</v>
      </c>
      <c r="B35" s="193">
        <f>VALUE(B12-200/100*(B6-B9))</f>
        <v>-2931.7999999999993</v>
      </c>
      <c r="C35" s="194"/>
      <c r="D35" s="193">
        <f>VALUE(D12-200/100*(D6-D9))</f>
        <v>-2726.4000000000015</v>
      </c>
      <c r="E35" s="193"/>
      <c r="F35" s="193">
        <f>VALUE(F12-200/100*(F6-F9))</f>
        <v>-2138.9000000000015</v>
      </c>
      <c r="G35" s="193"/>
      <c r="H35" s="193">
        <f>VALUE(H12-200/100*(H6-H9))</f>
        <v>-1088.6000000000022</v>
      </c>
      <c r="I35" s="194"/>
      <c r="J35" s="193">
        <f>VALUE(J12-200/100*(J6-J9))</f>
        <v>-1019.5</v>
      </c>
      <c r="K35" s="193"/>
      <c r="L35" s="193">
        <f>VALUE(L12-200/100*(L6-L9))</f>
        <v>-843.20000000000073</v>
      </c>
      <c r="M35" s="193"/>
      <c r="N35" s="193">
        <f>VALUE(N12-200/100*(N6-N9))</f>
        <v>-667.79999999999927</v>
      </c>
      <c r="O35" s="194"/>
      <c r="P35" s="193">
        <f>VALUE(P12-200/100*(P6-P9))</f>
        <v>-491.5</v>
      </c>
      <c r="Q35" s="193"/>
      <c r="R35" s="193">
        <f>VALUE(R12-200/100*(R6-R9))</f>
        <v>0</v>
      </c>
      <c r="S35" s="193"/>
      <c r="T35" s="193">
        <f>VALUE(T12-200/100*(T6-T9))</f>
        <v>0</v>
      </c>
      <c r="U35" s="194"/>
      <c r="V35" s="193">
        <f>VALUE(V12-200/100*(V6-V9))</f>
        <v>0</v>
      </c>
      <c r="W35" s="193"/>
      <c r="X35" s="193">
        <f>VALUE(X12-200/100*(X6-X9))</f>
        <v>0</v>
      </c>
      <c r="Y35" s="193"/>
      <c r="Z35" s="193">
        <f>VALUE(Z12-200/100*(Z6-Z9))</f>
        <v>0</v>
      </c>
      <c r="AA35" s="194"/>
      <c r="AB35" s="193">
        <f>VALUE(AB12-200/100*(AB6-AB9))</f>
        <v>0</v>
      </c>
      <c r="AC35" s="193"/>
      <c r="AD35" s="193">
        <f>VALUE(AD12-200/100*(AD6-AD9))</f>
        <v>0</v>
      </c>
      <c r="AE35" s="193"/>
      <c r="AF35" s="193">
        <f>VALUE(AF12-200/100*(AF6-AF9))</f>
        <v>10912.8</v>
      </c>
      <c r="AG35" s="194"/>
      <c r="AH35" s="193">
        <f>VALUE(AH12-200/100*(AH6-AH9))</f>
        <v>230.10000000000218</v>
      </c>
      <c r="AI35" s="193"/>
      <c r="AJ35" s="193">
        <f>VALUE(AJ12-200/100*(AJ6-AJ9))</f>
        <v>0</v>
      </c>
    </row>
    <row r="36" spans="1:36" ht="14.7" customHeight="1" x14ac:dyDescent="0.3">
      <c r="A36" s="116">
        <v>2.2360000000000002</v>
      </c>
      <c r="B36" s="190">
        <f>VALUE(B12-223.6/100*(B6-B9))</f>
        <v>-3277.7523999999989</v>
      </c>
      <c r="C36" s="167"/>
      <c r="D36" s="190">
        <f>VALUE(D12-223.6/100*(D6-D9))</f>
        <v>-3048.1152000000011</v>
      </c>
      <c r="E36" s="191"/>
      <c r="F36" s="190">
        <f>VALUE(F12-223.6/100*(F6-F9))</f>
        <v>-2391.2902000000013</v>
      </c>
      <c r="G36" s="190"/>
      <c r="H36" s="190">
        <f>VALUE(H12-223.6/100*(H6-H9))</f>
        <v>-1217.0548000000024</v>
      </c>
      <c r="I36" s="167"/>
      <c r="J36" s="190">
        <f>VALUE(J12-223.6/100*(J6-J9))</f>
        <v>-1139.8009999999999</v>
      </c>
      <c r="K36" s="191"/>
      <c r="L36" s="190">
        <f>VALUE(L12-223.6/100*(L6-L9))</f>
        <v>-942.69760000000076</v>
      </c>
      <c r="M36" s="190"/>
      <c r="N36" s="190">
        <f>VALUE(N12-223.6/100*(N6-N9))</f>
        <v>-746.60039999999913</v>
      </c>
      <c r="O36" s="167"/>
      <c r="P36" s="190">
        <f>VALUE(P12-223.6/100*(P6-P9))</f>
        <v>-549.49699999999996</v>
      </c>
      <c r="Q36" s="191"/>
      <c r="R36" s="190">
        <f>VALUE(R12-223.6/100*(R6-R9))</f>
        <v>0</v>
      </c>
      <c r="S36" s="190"/>
      <c r="T36" s="190">
        <f>VALUE(T12-223.6/100*(T6-T9))</f>
        <v>0</v>
      </c>
      <c r="U36" s="167"/>
      <c r="V36" s="190">
        <f>VALUE(V12-223.6/100*(V6-V9))</f>
        <v>0</v>
      </c>
      <c r="W36" s="191"/>
      <c r="X36" s="190">
        <f>VALUE(X12-223.6/100*(X6-X9))</f>
        <v>0</v>
      </c>
      <c r="Y36" s="190"/>
      <c r="Z36" s="190">
        <f>VALUE(Z12-223.6/100*(Z6-Z9))</f>
        <v>0</v>
      </c>
      <c r="AA36" s="167"/>
      <c r="AB36" s="190">
        <f>VALUE(AB12-223.6/100*(AB6-AB9))</f>
        <v>0</v>
      </c>
      <c r="AC36" s="191"/>
      <c r="AD36" s="190">
        <f>VALUE(AD12-223.6/100*(AD6-AD9))</f>
        <v>0</v>
      </c>
      <c r="AE36" s="190"/>
      <c r="AF36" s="190">
        <f>VALUE(AF12-223.6/100*(AF6-AF9))</f>
        <v>10876.314399999999</v>
      </c>
      <c r="AG36" s="167"/>
      <c r="AH36" s="190">
        <f>VALUE(AH12-223.6/100*(AH6-AH9))</f>
        <v>257.25180000000239</v>
      </c>
      <c r="AI36" s="191"/>
      <c r="AJ36" s="190">
        <f>VALUE(AJ12-223.6/100*(AJ6-AJ9))</f>
        <v>0</v>
      </c>
    </row>
    <row r="37" spans="1:36" ht="14.7" customHeight="1" x14ac:dyDescent="0.3">
      <c r="A37" s="117">
        <v>2.3820000000000001</v>
      </c>
      <c r="B37" s="193">
        <f>VALUE(B12-238.2/100*(B6-B9))</f>
        <v>-3491.7737999999986</v>
      </c>
      <c r="C37" s="194"/>
      <c r="D37" s="193">
        <f>VALUE(D12-238.2/100*(D6-D9))</f>
        <v>-3247.1424000000011</v>
      </c>
      <c r="E37" s="193"/>
      <c r="F37" s="193">
        <f>VALUE(F12-238.2/100*(F6-F9))</f>
        <v>-2547.4299000000015</v>
      </c>
      <c r="G37" s="193"/>
      <c r="H37" s="193">
        <f>VALUE(H12-238.2/100*(H6-H9))</f>
        <v>-1296.5226000000025</v>
      </c>
      <c r="I37" s="194"/>
      <c r="J37" s="193">
        <f>VALUE(J12-238.2/100*(J6-J9))</f>
        <v>-1214.2244999999998</v>
      </c>
      <c r="K37" s="193"/>
      <c r="L37" s="193">
        <f>VALUE(L12-238.2/100*(L6-L9))</f>
        <v>-1004.2512000000007</v>
      </c>
      <c r="M37" s="193"/>
      <c r="N37" s="193">
        <f>VALUE(N12-238.2/100*(N6-N9))</f>
        <v>-795.34979999999905</v>
      </c>
      <c r="O37" s="194"/>
      <c r="P37" s="193">
        <f>VALUE(P12-238.2/100*(P6-P9))</f>
        <v>-585.37649999999996</v>
      </c>
      <c r="Q37" s="193"/>
      <c r="R37" s="193">
        <f>VALUE(R12-238.2/100*(R6-R9))</f>
        <v>0</v>
      </c>
      <c r="S37" s="193"/>
      <c r="T37" s="193">
        <f>VALUE(T12-238.2/100*(T6-T9))</f>
        <v>0</v>
      </c>
      <c r="U37" s="194"/>
      <c r="V37" s="193">
        <f>VALUE(V12-238.2/100*(V6-V9))</f>
        <v>0</v>
      </c>
      <c r="W37" s="193"/>
      <c r="X37" s="193">
        <f>VALUE(X12-238.2/100*(X6-X9))</f>
        <v>0</v>
      </c>
      <c r="Y37" s="193"/>
      <c r="Z37" s="193">
        <f>VALUE(Z12-238.2/100*(Z6-Z9))</f>
        <v>0</v>
      </c>
      <c r="AA37" s="194"/>
      <c r="AB37" s="193">
        <f>VALUE(AB12-238.2/100*(AB6-AB9))</f>
        <v>0</v>
      </c>
      <c r="AC37" s="193"/>
      <c r="AD37" s="193">
        <f>VALUE(AD12-238.2/100*(AD6-AD9))</f>
        <v>0</v>
      </c>
      <c r="AE37" s="193"/>
      <c r="AF37" s="193">
        <f>VALUE(AF12-238.2/100*(AF6-AF9))</f>
        <v>10853.7428</v>
      </c>
      <c r="AG37" s="194"/>
      <c r="AH37" s="193">
        <f>VALUE(AH12-238.2/100*(AH6-AH9))</f>
        <v>274.04910000000257</v>
      </c>
      <c r="AI37" s="193"/>
      <c r="AJ37" s="193">
        <f>VALUE(AJ12-238.2/100*(AJ6-AJ9))</f>
        <v>0</v>
      </c>
    </row>
    <row r="38" spans="1:36" ht="14.7" customHeight="1" x14ac:dyDescent="0.3">
      <c r="A38" s="117">
        <v>2.6179999999999999</v>
      </c>
      <c r="B38" s="193">
        <f>VALUE(B12-261.8/100*(B6-B9))</f>
        <v>-3837.7261999999996</v>
      </c>
      <c r="C38" s="194"/>
      <c r="D38" s="193">
        <f>VALUE(D12-261.8/100*(D6-D9))</f>
        <v>-3568.8576000000025</v>
      </c>
      <c r="E38" s="193"/>
      <c r="F38" s="193">
        <f>VALUE(F12-261.8/100*(F6-F9))</f>
        <v>-2799.8201000000022</v>
      </c>
      <c r="G38" s="193"/>
      <c r="H38" s="193">
        <f>VALUE(H12-261.8/100*(H6-H9))</f>
        <v>-1424.9774000000029</v>
      </c>
      <c r="I38" s="194"/>
      <c r="J38" s="193">
        <f>VALUE(J12-261.8/100*(J6-J9))</f>
        <v>-1334.5255000000002</v>
      </c>
      <c r="K38" s="193"/>
      <c r="L38" s="193">
        <f>VALUE(L12-261.8/100*(L6-L9))</f>
        <v>-1103.748800000001</v>
      </c>
      <c r="M38" s="193"/>
      <c r="N38" s="193">
        <f>VALUE(N12-261.8/100*(N6-N9))</f>
        <v>-874.15019999999913</v>
      </c>
      <c r="O38" s="194"/>
      <c r="P38" s="193">
        <f>VALUE(P12-261.8/100*(P6-P9))</f>
        <v>-643.37350000000004</v>
      </c>
      <c r="Q38" s="193"/>
      <c r="R38" s="193">
        <f>VALUE(R12-261.8/100*(R6-R9))</f>
        <v>0</v>
      </c>
      <c r="S38" s="193"/>
      <c r="T38" s="193">
        <f>VALUE(T12-261.8/100*(T6-T9))</f>
        <v>0</v>
      </c>
      <c r="U38" s="194"/>
      <c r="V38" s="193">
        <f>VALUE(V12-261.8/100*(V6-V9))</f>
        <v>0</v>
      </c>
      <c r="W38" s="193"/>
      <c r="X38" s="193">
        <f>VALUE(X12-261.8/100*(X6-X9))</f>
        <v>0</v>
      </c>
      <c r="Y38" s="193"/>
      <c r="Z38" s="193">
        <f>VALUE(Z12-261.8/100*(Z6-Z9))</f>
        <v>0</v>
      </c>
      <c r="AA38" s="194"/>
      <c r="AB38" s="193">
        <f>VALUE(AB12-261.8/100*(AB6-AB9))</f>
        <v>0</v>
      </c>
      <c r="AC38" s="193"/>
      <c r="AD38" s="193">
        <f>VALUE(AD12-261.8/100*(AD6-AD9))</f>
        <v>0</v>
      </c>
      <c r="AE38" s="193"/>
      <c r="AF38" s="193">
        <f>VALUE(AF12-261.8/100*(AF6-AF9))</f>
        <v>10817.257199999998</v>
      </c>
      <c r="AG38" s="194"/>
      <c r="AH38" s="193">
        <f>VALUE(AH12-261.8/100*(AH6-AH9))</f>
        <v>301.20090000000289</v>
      </c>
      <c r="AI38" s="193"/>
      <c r="AJ38" s="193">
        <f>VALUE(AJ12-261.8/100*(AJ6-AJ9))</f>
        <v>0</v>
      </c>
    </row>
    <row r="39" spans="1:36" ht="14.7" customHeight="1" x14ac:dyDescent="0.3">
      <c r="A39" s="117">
        <v>3</v>
      </c>
      <c r="B39" s="193">
        <f>VALUE(B12-300/100*(B6-B9))</f>
        <v>-4397.6999999999989</v>
      </c>
      <c r="C39" s="194"/>
      <c r="D39" s="193">
        <f>VALUE(D12-300/100*(D6-D9))</f>
        <v>-4089.6000000000022</v>
      </c>
      <c r="E39" s="193"/>
      <c r="F39" s="193">
        <f>VALUE(F12-300/100*(F6-F9))</f>
        <v>-3208.3500000000022</v>
      </c>
      <c r="G39" s="193"/>
      <c r="H39" s="193">
        <f>VALUE(H12-300/100*(H6-H9))</f>
        <v>-1632.9000000000033</v>
      </c>
      <c r="I39" s="194"/>
      <c r="J39" s="193">
        <f>VALUE(J12-300/100*(J6-J9))</f>
        <v>-1529.25</v>
      </c>
      <c r="K39" s="193"/>
      <c r="L39" s="193">
        <f>VALUE(L12-300/100*(L6-L9))</f>
        <v>-1264.8000000000011</v>
      </c>
      <c r="M39" s="193"/>
      <c r="N39" s="193">
        <f>VALUE(N12-300/100*(N6-N9))</f>
        <v>-1001.6999999999989</v>
      </c>
      <c r="O39" s="194"/>
      <c r="P39" s="193">
        <f>VALUE(P12-300/100*(P6-P9))</f>
        <v>-737.25</v>
      </c>
      <c r="Q39" s="193"/>
      <c r="R39" s="193">
        <f>VALUE(R12-300/100*(R6-R9))</f>
        <v>0</v>
      </c>
      <c r="S39" s="193"/>
      <c r="T39" s="193">
        <f>VALUE(T12-300/100*(T6-T9))</f>
        <v>0</v>
      </c>
      <c r="U39" s="194"/>
      <c r="V39" s="193">
        <f>VALUE(V12-300/100*(V6-V9))</f>
        <v>0</v>
      </c>
      <c r="W39" s="193"/>
      <c r="X39" s="193">
        <f>VALUE(X12-300/100*(X6-X9))</f>
        <v>0</v>
      </c>
      <c r="Y39" s="193"/>
      <c r="Z39" s="193">
        <f>VALUE(Z12-300/100*(Z6-Z9))</f>
        <v>0</v>
      </c>
      <c r="AA39" s="194"/>
      <c r="AB39" s="193">
        <f>VALUE(AB12-300/100*(AB6-AB9))</f>
        <v>0</v>
      </c>
      <c r="AC39" s="193"/>
      <c r="AD39" s="193">
        <f>VALUE(AD12-300/100*(AD6-AD9))</f>
        <v>0</v>
      </c>
      <c r="AE39" s="193"/>
      <c r="AF39" s="193">
        <f>VALUE(AF12-300/100*(AF6-AF9))</f>
        <v>10758.199999999999</v>
      </c>
      <c r="AG39" s="194"/>
      <c r="AH39" s="193">
        <f>VALUE(AH12-300/100*(AH6-AH9))</f>
        <v>345.15000000000327</v>
      </c>
      <c r="AI39" s="193"/>
      <c r="AJ39" s="193">
        <f>VALUE(AJ12-300/100*(AJ6-AJ9))</f>
        <v>0</v>
      </c>
    </row>
    <row r="40" spans="1:36" ht="14.7" customHeight="1" x14ac:dyDescent="0.3">
      <c r="A40" s="116">
        <v>3.2360000000000002</v>
      </c>
      <c r="B40" s="190">
        <f>VALUE(B12-323.6/100*(B6-B9))</f>
        <v>-4743.652399999999</v>
      </c>
      <c r="C40" s="167"/>
      <c r="D40" s="190">
        <f>VALUE(D12-323.6/100*(D6-D9))</f>
        <v>-4411.3152000000027</v>
      </c>
      <c r="E40" s="191"/>
      <c r="F40" s="190">
        <f>VALUE(F12-323.6/100*(F6-F9))</f>
        <v>-3460.7402000000025</v>
      </c>
      <c r="G40" s="190"/>
      <c r="H40" s="190">
        <f>VALUE(H12-323.6/100*(H6-H9))</f>
        <v>-1761.3548000000037</v>
      </c>
      <c r="I40" s="167"/>
      <c r="J40" s="190">
        <f>VALUE(J12-323.6/100*(J6-J9))</f>
        <v>-1649.5510000000002</v>
      </c>
      <c r="K40" s="191"/>
      <c r="L40" s="190">
        <f>VALUE(L12-323.6/100*(L6-L9))</f>
        <v>-1364.2976000000012</v>
      </c>
      <c r="M40" s="190"/>
      <c r="N40" s="190">
        <f>VALUE(N12-323.6/100*(N6-N9))</f>
        <v>-1080.500399999999</v>
      </c>
      <c r="O40" s="167"/>
      <c r="P40" s="190">
        <f>VALUE(P12-323.6/100*(P6-P9))</f>
        <v>-795.24700000000007</v>
      </c>
      <c r="Q40" s="191"/>
      <c r="R40" s="190">
        <f>VALUE(R12-323.6/100*(R6-R9))</f>
        <v>0</v>
      </c>
      <c r="S40" s="190"/>
      <c r="T40" s="190">
        <f>VALUE(T12-323.6/100*(T6-T9))</f>
        <v>0</v>
      </c>
      <c r="U40" s="167"/>
      <c r="V40" s="190">
        <f>VALUE(V12-323.6/100*(V6-V9))</f>
        <v>0</v>
      </c>
      <c r="W40" s="191"/>
      <c r="X40" s="190">
        <f>VALUE(X12-323.6/100*(X6-X9))</f>
        <v>0</v>
      </c>
      <c r="Y40" s="190"/>
      <c r="Z40" s="190">
        <f>VALUE(Z12-323.6/100*(Z6-Z9))</f>
        <v>0</v>
      </c>
      <c r="AA40" s="167"/>
      <c r="AB40" s="190">
        <f>VALUE(AB12-323.6/100*(AB6-AB9))</f>
        <v>0</v>
      </c>
      <c r="AC40" s="191"/>
      <c r="AD40" s="190">
        <f>VALUE(AD12-323.6/100*(AD6-AD9))</f>
        <v>0</v>
      </c>
      <c r="AE40" s="190"/>
      <c r="AF40" s="190">
        <f>VALUE(AF12-323.6/100*(AF6-AF9))</f>
        <v>10721.714399999999</v>
      </c>
      <c r="AG40" s="167"/>
      <c r="AH40" s="190">
        <f>VALUE(AH12-323.6/100*(AH6-AH9))</f>
        <v>372.30180000000354</v>
      </c>
      <c r="AI40" s="191"/>
      <c r="AJ40" s="190">
        <f>VALUE(AJ12-323.6/100*(AJ6-AJ9))</f>
        <v>0</v>
      </c>
    </row>
    <row r="41" spans="1:36" ht="14.7" customHeight="1" x14ac:dyDescent="0.3">
      <c r="A41" s="117">
        <v>3.3820000000000001</v>
      </c>
      <c r="B41" s="193">
        <f>VALUE(B12-338.2/100*(B6-B9))</f>
        <v>-4957.6737999999987</v>
      </c>
      <c r="C41" s="194"/>
      <c r="D41" s="193">
        <f>VALUE(D12-338.2/100*(D6-D9))</f>
        <v>-4610.3424000000023</v>
      </c>
      <c r="E41" s="193"/>
      <c r="F41" s="193">
        <f>VALUE(F12-338.2/100*(F6-F9))</f>
        <v>-3616.8799000000022</v>
      </c>
      <c r="G41" s="193"/>
      <c r="H41" s="193">
        <f>VALUE(H12-338.2/100*(H6-H9))</f>
        <v>-1840.8226000000036</v>
      </c>
      <c r="I41" s="194"/>
      <c r="J41" s="193">
        <f>VALUE(J12-338.2/100*(J6-J9))</f>
        <v>-1723.9744999999998</v>
      </c>
      <c r="K41" s="193"/>
      <c r="L41" s="193">
        <f>VALUE(L12-338.2/100*(L6-L9))</f>
        <v>-1425.8512000000012</v>
      </c>
      <c r="M41" s="193"/>
      <c r="N41" s="193">
        <f>VALUE(N12-338.2/100*(N6-N9))</f>
        <v>-1129.2497999999987</v>
      </c>
      <c r="O41" s="194"/>
      <c r="P41" s="193">
        <f>VALUE(P12-338.2/100*(P6-P9))</f>
        <v>-831.12649999999996</v>
      </c>
      <c r="Q41" s="193"/>
      <c r="R41" s="193">
        <f>VALUE(R12-338.2/100*(R6-R9))</f>
        <v>0</v>
      </c>
      <c r="S41" s="193"/>
      <c r="T41" s="193">
        <f>VALUE(T12-338.2/100*(T6-T9))</f>
        <v>0</v>
      </c>
      <c r="U41" s="194"/>
      <c r="V41" s="193">
        <f>VALUE(V12-338.2/100*(V6-V9))</f>
        <v>0</v>
      </c>
      <c r="W41" s="193"/>
      <c r="X41" s="193">
        <f>VALUE(X12-338.2/100*(X6-X9))</f>
        <v>0</v>
      </c>
      <c r="Y41" s="193"/>
      <c r="Z41" s="193">
        <f>VALUE(Z12-338.2/100*(Z6-Z9))</f>
        <v>0</v>
      </c>
      <c r="AA41" s="194"/>
      <c r="AB41" s="193">
        <f>VALUE(AB12-338.2/100*(AB6-AB9))</f>
        <v>0</v>
      </c>
      <c r="AC41" s="193"/>
      <c r="AD41" s="193">
        <f>VALUE(AD12-338.2/100*(AD6-AD9))</f>
        <v>0</v>
      </c>
      <c r="AE41" s="193"/>
      <c r="AF41" s="193">
        <f>VALUE(AF12-338.2/100*(AF6-AF9))</f>
        <v>10699.1428</v>
      </c>
      <c r="AG41" s="194"/>
      <c r="AH41" s="193">
        <f>VALUE(AH12-338.2/100*(AH6-AH9))</f>
        <v>389.09910000000366</v>
      </c>
      <c r="AI41" s="193"/>
      <c r="AJ41" s="193">
        <f>VALUE(AJ12-338.2/100*(AJ6-AJ9))</f>
        <v>0</v>
      </c>
    </row>
    <row r="42" spans="1:36" ht="14.7" customHeight="1" x14ac:dyDescent="0.3">
      <c r="A42" s="117">
        <v>3.6179999999999999</v>
      </c>
      <c r="B42" s="193">
        <f>VALUE(B12-361.8/100*(B6-B9))</f>
        <v>-5303.6261999999988</v>
      </c>
      <c r="C42" s="194"/>
      <c r="D42" s="193">
        <f>VALUE(D12-361.8/100*(D6-D9))</f>
        <v>-4932.0576000000028</v>
      </c>
      <c r="E42" s="193"/>
      <c r="F42" s="193">
        <f>VALUE(F12-361.8/100*(F6-F9))</f>
        <v>-3869.2701000000029</v>
      </c>
      <c r="G42" s="193"/>
      <c r="H42" s="193">
        <f>VALUE(H12-361.8/100*(H6-H9))</f>
        <v>-1969.277400000004</v>
      </c>
      <c r="I42" s="194"/>
      <c r="J42" s="193">
        <f>VALUE(J12-361.8/100*(J6-J9))</f>
        <v>-1844.2755000000002</v>
      </c>
      <c r="K42" s="193"/>
      <c r="L42" s="193">
        <f>VALUE(L12-361.8/100*(L6-L9))</f>
        <v>-1525.3488000000013</v>
      </c>
      <c r="M42" s="193"/>
      <c r="N42" s="193">
        <f>VALUE(N12-361.8/100*(N6-N9))</f>
        <v>-1208.0501999999988</v>
      </c>
      <c r="O42" s="194"/>
      <c r="P42" s="193">
        <f>VALUE(P12-361.8/100*(P6-P9))</f>
        <v>-889.12350000000004</v>
      </c>
      <c r="Q42" s="193"/>
      <c r="R42" s="193">
        <f>VALUE(R12-361.8/100*(R6-R9))</f>
        <v>0</v>
      </c>
      <c r="S42" s="193"/>
      <c r="T42" s="193">
        <f>VALUE(T12-361.8/100*(T6-T9))</f>
        <v>0</v>
      </c>
      <c r="U42" s="194"/>
      <c r="V42" s="193">
        <f>VALUE(V12-361.8/100*(V6-V9))</f>
        <v>0</v>
      </c>
      <c r="W42" s="193"/>
      <c r="X42" s="193">
        <f>VALUE(X12-361.8/100*(X6-X9))</f>
        <v>0</v>
      </c>
      <c r="Y42" s="193"/>
      <c r="Z42" s="193">
        <f>VALUE(Z12-361.8/100*(Z6-Z9))</f>
        <v>0</v>
      </c>
      <c r="AA42" s="194"/>
      <c r="AB42" s="193">
        <f>VALUE(AB12-361.8/100*(AB6-AB9))</f>
        <v>0</v>
      </c>
      <c r="AC42" s="193"/>
      <c r="AD42" s="193">
        <f>VALUE(AD12-361.8/100*(AD6-AD9))</f>
        <v>0</v>
      </c>
      <c r="AE42" s="193"/>
      <c r="AF42" s="193">
        <f>VALUE(AF12-361.8/100*(AF6-AF9))</f>
        <v>10662.657199999998</v>
      </c>
      <c r="AG42" s="194"/>
      <c r="AH42" s="193">
        <f>VALUE(AH12-361.8/100*(AH6-AH9))</f>
        <v>416.25090000000398</v>
      </c>
      <c r="AI42" s="193"/>
      <c r="AJ42" s="193">
        <f>VALUE(AJ12-361.8/100*(AJ6-AJ9))</f>
        <v>0</v>
      </c>
    </row>
    <row r="43" spans="1:36" ht="14.7" customHeight="1" x14ac:dyDescent="0.3">
      <c r="A43" s="117">
        <v>4</v>
      </c>
      <c r="B43" s="193">
        <f>VALUE(B12-400/100*(B6-B9))</f>
        <v>-5863.5999999999985</v>
      </c>
      <c r="C43" s="194"/>
      <c r="D43" s="193">
        <f>VALUE(D12-400/100*(D6-D9))</f>
        <v>-5452.8000000000029</v>
      </c>
      <c r="E43" s="193"/>
      <c r="F43" s="193">
        <f>VALUE(F12-400/100*(F6-F9))</f>
        <v>-4277.8000000000029</v>
      </c>
      <c r="G43" s="193"/>
      <c r="H43" s="193">
        <f>VALUE(H12-400/100*(H6-H9))</f>
        <v>-2177.2000000000044</v>
      </c>
      <c r="I43" s="194"/>
      <c r="J43" s="193">
        <f>VALUE(J12-400/100*(J6-J9))</f>
        <v>-2039</v>
      </c>
      <c r="K43" s="193"/>
      <c r="L43" s="193">
        <f>VALUE(L12-400/100*(L6-L9))</f>
        <v>-1686.4000000000015</v>
      </c>
      <c r="M43" s="193"/>
      <c r="N43" s="193">
        <f>VALUE(N12-400/100*(N6-N9))</f>
        <v>-1335.5999999999985</v>
      </c>
      <c r="O43" s="194"/>
      <c r="P43" s="193">
        <f>VALUE(P12-400/100*(P6-P9))</f>
        <v>-983</v>
      </c>
      <c r="Q43" s="193"/>
      <c r="R43" s="193">
        <f>VALUE(R12-400/100*(R6-R9))</f>
        <v>0</v>
      </c>
      <c r="S43" s="193"/>
      <c r="T43" s="193">
        <f>VALUE(T12-400/100*(T6-T9))</f>
        <v>0</v>
      </c>
      <c r="U43" s="194"/>
      <c r="V43" s="193">
        <f>VALUE(V12-400/100*(V6-V9))</f>
        <v>0</v>
      </c>
      <c r="W43" s="193"/>
      <c r="X43" s="193">
        <f>VALUE(X12-400/100*(X6-X9))</f>
        <v>0</v>
      </c>
      <c r="Y43" s="193"/>
      <c r="Z43" s="193">
        <f>VALUE(Z12-400/100*(Z6-Z9))</f>
        <v>0</v>
      </c>
      <c r="AA43" s="194"/>
      <c r="AB43" s="193">
        <f>VALUE(AB12-400/100*(AB6-AB9))</f>
        <v>0</v>
      </c>
      <c r="AC43" s="193"/>
      <c r="AD43" s="193">
        <f>VALUE(AD12-400/100*(AD6-AD9))</f>
        <v>0</v>
      </c>
      <c r="AE43" s="193"/>
      <c r="AF43" s="193">
        <f>VALUE(AF12-400/100*(AF6-AF9))</f>
        <v>10603.599999999999</v>
      </c>
      <c r="AG43" s="194"/>
      <c r="AH43" s="193">
        <f>VALUE(AH12-400/100*(AH6-AH9))</f>
        <v>460.20000000000437</v>
      </c>
      <c r="AI43" s="193"/>
      <c r="AJ43" s="193">
        <f>VALUE(AJ12-400/100*(AJ6-AJ9))</f>
        <v>0</v>
      </c>
    </row>
    <row r="44" spans="1:36" ht="14.7" customHeight="1" x14ac:dyDescent="0.3">
      <c r="A44" s="116">
        <v>4.2359999999999998</v>
      </c>
      <c r="B44" s="190">
        <f>VALUE(B12-423.6/100*(B6-B9))</f>
        <v>-6209.5523999999996</v>
      </c>
      <c r="C44" s="167"/>
      <c r="D44" s="190">
        <f>VALUE(D12-423.6/100*(D6-D9))</f>
        <v>-5774.5152000000044</v>
      </c>
      <c r="E44" s="191"/>
      <c r="F44" s="190">
        <f>VALUE(F12-423.6/100*(F6-F9))</f>
        <v>-4530.1902000000036</v>
      </c>
      <c r="G44" s="190"/>
      <c r="H44" s="190">
        <f>VALUE(H12-423.6/100*(H6-H9))</f>
        <v>-2305.6548000000048</v>
      </c>
      <c r="I44" s="167"/>
      <c r="J44" s="190">
        <f>VALUE(J12-423.6/100*(J6-J9))</f>
        <v>-2159.3010000000004</v>
      </c>
      <c r="K44" s="191"/>
      <c r="L44" s="190">
        <f>VALUE(L12-423.6/100*(L6-L9))</f>
        <v>-1785.8976000000018</v>
      </c>
      <c r="M44" s="190"/>
      <c r="N44" s="190">
        <f>VALUE(N12-423.6/100*(N6-N9))</f>
        <v>-1414.4003999999986</v>
      </c>
      <c r="O44" s="167"/>
      <c r="P44" s="190">
        <f>VALUE(P12-423.6/100*(P6-P9))</f>
        <v>-1040.9970000000001</v>
      </c>
      <c r="Q44" s="191"/>
      <c r="R44" s="190">
        <f>VALUE(R12-423.6/100*(R6-R9))</f>
        <v>0</v>
      </c>
      <c r="S44" s="190"/>
      <c r="T44" s="190">
        <f>VALUE(T12-423.6/100*(T6-T9))</f>
        <v>0</v>
      </c>
      <c r="U44" s="167"/>
      <c r="V44" s="190">
        <f>VALUE(V12-423.6/100*(V6-V9))</f>
        <v>0</v>
      </c>
      <c r="W44" s="191"/>
      <c r="X44" s="190">
        <f>VALUE(X12-423.6/100*(X6-X9))</f>
        <v>0</v>
      </c>
      <c r="Y44" s="190"/>
      <c r="Z44" s="190">
        <f>VALUE(Z12-423.6/100*(Z6-Z9))</f>
        <v>0</v>
      </c>
      <c r="AA44" s="167"/>
      <c r="AB44" s="190">
        <f>VALUE(AB12-423.6/100*(AB6-AB9))</f>
        <v>0</v>
      </c>
      <c r="AC44" s="191"/>
      <c r="AD44" s="190">
        <f>VALUE(AD12-423.6/100*(AD6-AD9))</f>
        <v>0</v>
      </c>
      <c r="AE44" s="190"/>
      <c r="AF44" s="190">
        <f>VALUE(AF12-423.6/100*(AF6-AF9))</f>
        <v>10567.114399999999</v>
      </c>
      <c r="AG44" s="167"/>
      <c r="AH44" s="190">
        <f>VALUE(AH12-423.6/100*(AH6-AH9))</f>
        <v>487.35180000000469</v>
      </c>
      <c r="AI44" s="191"/>
      <c r="AJ44" s="190">
        <f>VALUE(AJ12-423.6/100*(AJ6-AJ9))</f>
        <v>0</v>
      </c>
    </row>
    <row r="45" spans="1:36" ht="14.7" customHeight="1" x14ac:dyDescent="0.3">
      <c r="A45" s="116">
        <v>4.3819999999999997</v>
      </c>
      <c r="B45" s="190">
        <f>VALUE(B12-438.2/100*(B6-B9))</f>
        <v>-6423.5737999999983</v>
      </c>
      <c r="C45" s="167"/>
      <c r="D45" s="190">
        <f>VALUE(D12-438.2/100*(D6-D9))</f>
        <v>-5973.542400000003</v>
      </c>
      <c r="E45" s="191"/>
      <c r="F45" s="190">
        <f>VALUE(F12-438.2/100*(F6-F9))</f>
        <v>-4686.3299000000025</v>
      </c>
      <c r="G45" s="190"/>
      <c r="H45" s="190">
        <f>VALUE(H12-438.2/100*(H6-H9))</f>
        <v>-2385.1226000000047</v>
      </c>
      <c r="I45" s="167"/>
      <c r="J45" s="190">
        <f>VALUE(J12-438.2/100*(J6-J9))</f>
        <v>-2233.7244999999998</v>
      </c>
      <c r="K45" s="191"/>
      <c r="L45" s="190">
        <f>VALUE(L12-438.2/100*(L6-L9))</f>
        <v>-1847.4512000000016</v>
      </c>
      <c r="M45" s="190"/>
      <c r="N45" s="190">
        <f>VALUE(N12-438.2/100*(N6-N9))</f>
        <v>-1463.1497999999983</v>
      </c>
      <c r="O45" s="167"/>
      <c r="P45" s="190">
        <f>VALUE(P12-438.2/100*(P6-P9))</f>
        <v>-1076.8764999999999</v>
      </c>
      <c r="Q45" s="191"/>
      <c r="R45" s="190">
        <f>VALUE(R12-438.2/100*(R6-R9))</f>
        <v>0</v>
      </c>
      <c r="S45" s="190"/>
      <c r="T45" s="190">
        <f>VALUE(T12-438.2/100*(T6-T9))</f>
        <v>0</v>
      </c>
      <c r="U45" s="167"/>
      <c r="V45" s="190">
        <f>VALUE(V12-438.2/100*(V6-V9))</f>
        <v>0</v>
      </c>
      <c r="W45" s="191"/>
      <c r="X45" s="190">
        <f>VALUE(X12-438.2/100*(X6-X9))</f>
        <v>0</v>
      </c>
      <c r="Y45" s="190"/>
      <c r="Z45" s="190">
        <f>VALUE(Z12-438.2/100*(Z6-Z9))</f>
        <v>0</v>
      </c>
      <c r="AA45" s="167"/>
      <c r="AB45" s="190">
        <f>VALUE(AB12-438.2/100*(AB6-AB9))</f>
        <v>0</v>
      </c>
      <c r="AC45" s="191"/>
      <c r="AD45" s="190">
        <f>VALUE(AD12-438.2/100*(AD6-AD9))</f>
        <v>0</v>
      </c>
      <c r="AE45" s="190"/>
      <c r="AF45" s="190">
        <f>VALUE(AF12-438.2/100*(AF6-AF9))</f>
        <v>10544.542799999999</v>
      </c>
      <c r="AG45" s="167"/>
      <c r="AH45" s="190">
        <f>VALUE(AH12-438.2/100*(AH6-AH9))</f>
        <v>504.14910000000475</v>
      </c>
      <c r="AI45" s="191"/>
      <c r="AJ45" s="190">
        <f>VALUE(AJ12-438.2/100*(AJ6-AJ9))</f>
        <v>0</v>
      </c>
    </row>
    <row r="46" spans="1:36" ht="14.7" customHeight="1" x14ac:dyDescent="0.3">
      <c r="A46" s="116">
        <v>4.6180000000000003</v>
      </c>
      <c r="B46" s="190">
        <f>VALUE(B12-461.8/100*(B6-B9))</f>
        <v>-6769.5261999999984</v>
      </c>
      <c r="C46" s="167"/>
      <c r="D46" s="190">
        <f>VALUE(D12-461.8/100*(D6-D9))</f>
        <v>-6295.2576000000035</v>
      </c>
      <c r="E46" s="191"/>
      <c r="F46" s="190">
        <f>VALUE(F12-461.8/100*(F6-F9))</f>
        <v>-4938.7201000000041</v>
      </c>
      <c r="G46" s="190"/>
      <c r="H46" s="190">
        <f>VALUE(H12-461.8/100*(H6-H9))</f>
        <v>-2513.5774000000051</v>
      </c>
      <c r="I46" s="167"/>
      <c r="J46" s="190">
        <f>VALUE(J12-461.8/100*(J6-J9))</f>
        <v>-2354.0255000000002</v>
      </c>
      <c r="K46" s="191"/>
      <c r="L46" s="190">
        <f>VALUE(L12-461.8/100*(L6-L9))</f>
        <v>-1946.9488000000017</v>
      </c>
      <c r="M46" s="190"/>
      <c r="N46" s="190">
        <f>VALUE(N12-461.8/100*(N6-N9))</f>
        <v>-1541.9501999999984</v>
      </c>
      <c r="O46" s="167"/>
      <c r="P46" s="190">
        <f>VALUE(P12-461.8/100*(P6-P9))</f>
        <v>-1134.8735000000001</v>
      </c>
      <c r="Q46" s="191"/>
      <c r="R46" s="190">
        <f>VALUE(R12-461.8/100*(R6-R9))</f>
        <v>0</v>
      </c>
      <c r="S46" s="190"/>
      <c r="T46" s="190">
        <f>VALUE(T12-461.8/100*(T6-T9))</f>
        <v>0</v>
      </c>
      <c r="U46" s="167"/>
      <c r="V46" s="190">
        <f>VALUE(V12-461.8/100*(V6-V9))</f>
        <v>0</v>
      </c>
      <c r="W46" s="191"/>
      <c r="X46" s="190">
        <f>VALUE(X12-461.8/100*(X6-X9))</f>
        <v>0</v>
      </c>
      <c r="Y46" s="190"/>
      <c r="Z46" s="190">
        <f>VALUE(Z12-461.8/100*(Z6-Z9))</f>
        <v>0</v>
      </c>
      <c r="AA46" s="167"/>
      <c r="AB46" s="190">
        <f>VALUE(AB12-461.8/100*(AB6-AB9))</f>
        <v>0</v>
      </c>
      <c r="AC46" s="191"/>
      <c r="AD46" s="190">
        <f>VALUE(AD12-461.8/100*(AD6-AD9))</f>
        <v>0</v>
      </c>
      <c r="AE46" s="190"/>
      <c r="AF46" s="190">
        <f>VALUE(AF12-461.8/100*(AF6-AF9))</f>
        <v>10508.057199999997</v>
      </c>
      <c r="AG46" s="167"/>
      <c r="AH46" s="190">
        <f>VALUE(AH12-461.8/100*(AH6-AH9))</f>
        <v>531.30090000000507</v>
      </c>
      <c r="AI46" s="191"/>
      <c r="AJ46" s="190">
        <f>VALUE(AJ12-461.8/100*(AJ6-AJ9))</f>
        <v>0</v>
      </c>
    </row>
    <row r="47" spans="1:36" ht="14.7" customHeight="1" x14ac:dyDescent="0.3">
      <c r="A47" s="116">
        <v>5</v>
      </c>
      <c r="B47" s="190">
        <f>VALUE(B12-500/100*(B6-B9))</f>
        <v>-7329.4999999999982</v>
      </c>
      <c r="C47" s="167"/>
      <c r="D47" s="190">
        <f>VALUE(D12-500/100*(D6-D9))</f>
        <v>-6816.0000000000036</v>
      </c>
      <c r="E47" s="191"/>
      <c r="F47" s="190">
        <f>VALUE(F12-500/100*(F6-F9))</f>
        <v>-5347.2500000000036</v>
      </c>
      <c r="G47" s="190"/>
      <c r="H47" s="190">
        <f>VALUE(H12-500/100*(H6-H9))</f>
        <v>-2721.5000000000055</v>
      </c>
      <c r="I47" s="167"/>
      <c r="J47" s="190">
        <f>VALUE(J12-500/100*(J6-J9))</f>
        <v>-2548.75</v>
      </c>
      <c r="K47" s="191"/>
      <c r="L47" s="190">
        <f>VALUE(L12-500/100*(L6-L9))</f>
        <v>-2108.0000000000018</v>
      </c>
      <c r="M47" s="190"/>
      <c r="N47" s="190">
        <f>VALUE(N12-500/100*(N6-N9))</f>
        <v>-1669.4999999999982</v>
      </c>
      <c r="O47" s="167"/>
      <c r="P47" s="190">
        <f>VALUE(P12-500/100*(P6-P9))</f>
        <v>-1228.75</v>
      </c>
      <c r="Q47" s="191"/>
      <c r="R47" s="190">
        <f>VALUE(R12-500/100*(R6-R9))</f>
        <v>0</v>
      </c>
      <c r="S47" s="190"/>
      <c r="T47" s="190">
        <f>VALUE(T12-500/100*(T6-T9))</f>
        <v>0</v>
      </c>
      <c r="U47" s="167"/>
      <c r="V47" s="190">
        <f>VALUE(V12-500/100*(V6-V9))</f>
        <v>0</v>
      </c>
      <c r="W47" s="191"/>
      <c r="X47" s="190">
        <f>VALUE(X12-500/100*(X6-X9))</f>
        <v>0</v>
      </c>
      <c r="Y47" s="190"/>
      <c r="Z47" s="190">
        <f>VALUE(Z12-500/100*(Z6-Z9))</f>
        <v>0</v>
      </c>
      <c r="AA47" s="167"/>
      <c r="AB47" s="190">
        <f>VALUE(AB12-500/100*(AB6-AB9))</f>
        <v>0</v>
      </c>
      <c r="AC47" s="191"/>
      <c r="AD47" s="190">
        <f>VALUE(AD12-500/100*(AD6-AD9))</f>
        <v>0</v>
      </c>
      <c r="AE47" s="190"/>
      <c r="AF47" s="190">
        <f>VALUE(AF12-500/100*(AF6-AF9))</f>
        <v>10448.999999999998</v>
      </c>
      <c r="AG47" s="167"/>
      <c r="AH47" s="190">
        <f>VALUE(AH12-500/100*(AH6-AH9))</f>
        <v>575.25000000000546</v>
      </c>
      <c r="AI47" s="191"/>
      <c r="AJ47" s="190">
        <f>VALUE(AJ12-500/100*(AJ6-AJ9))</f>
        <v>0</v>
      </c>
    </row>
    <row r="48" spans="1:36" ht="14.7" customHeight="1" x14ac:dyDescent="0.3">
      <c r="A48" s="116">
        <v>5.2359999999999998</v>
      </c>
      <c r="B48" s="190">
        <f>VALUE(B12-523.6/100*(B6-B9))</f>
        <v>-7675.4523999999992</v>
      </c>
      <c r="C48" s="167"/>
      <c r="D48" s="190">
        <f>VALUE(D12-523.6/100*(D6-D9))</f>
        <v>-7137.7152000000051</v>
      </c>
      <c r="E48" s="191"/>
      <c r="F48" s="190">
        <f>VALUE(F12-523.6/100*(F6-F9))</f>
        <v>-5599.6402000000044</v>
      </c>
      <c r="G48" s="190"/>
      <c r="H48" s="190">
        <f>VALUE(H12-523.6/100*(H6-H9))</f>
        <v>-2849.9548000000059</v>
      </c>
      <c r="I48" s="167"/>
      <c r="J48" s="190">
        <f>VALUE(J12-523.6/100*(J6-J9))</f>
        <v>-2669.0510000000004</v>
      </c>
      <c r="K48" s="191"/>
      <c r="L48" s="190">
        <f>VALUE(L12-523.6/100*(L6-L9))</f>
        <v>-2207.497600000002</v>
      </c>
      <c r="M48" s="190"/>
      <c r="N48" s="190">
        <f>VALUE(N12-523.6/100*(N6-N9))</f>
        <v>-1748.3003999999983</v>
      </c>
      <c r="O48" s="167"/>
      <c r="P48" s="190">
        <f>VALUE(P12-523.6/100*(P6-P9))</f>
        <v>-1286.7470000000001</v>
      </c>
      <c r="Q48" s="191"/>
      <c r="R48" s="190">
        <f>VALUE(R12-523.6/100*(R6-R9))</f>
        <v>0</v>
      </c>
      <c r="S48" s="190"/>
      <c r="T48" s="190">
        <f>VALUE(T12-523.6/100*(T6-T9))</f>
        <v>0</v>
      </c>
      <c r="U48" s="167"/>
      <c r="V48" s="190">
        <f>VALUE(V12-523.6/100*(V6-V9))</f>
        <v>0</v>
      </c>
      <c r="W48" s="191"/>
      <c r="X48" s="190">
        <f>VALUE(X12-523.6/100*(X6-X9))</f>
        <v>0</v>
      </c>
      <c r="Y48" s="190"/>
      <c r="Z48" s="190">
        <f>VALUE(Z12-523.6/100*(Z6-Z9))</f>
        <v>0</v>
      </c>
      <c r="AA48" s="167"/>
      <c r="AB48" s="190">
        <f>VALUE(AB12-523.6/100*(AB6-AB9))</f>
        <v>0</v>
      </c>
      <c r="AC48" s="191"/>
      <c r="AD48" s="190">
        <f>VALUE(AD12-523.6/100*(AD6-AD9))</f>
        <v>0</v>
      </c>
      <c r="AE48" s="190"/>
      <c r="AF48" s="190">
        <f>VALUE(AF12-523.6/100*(AF6-AF9))</f>
        <v>10412.514399999998</v>
      </c>
      <c r="AG48" s="167"/>
      <c r="AH48" s="190">
        <f>VALUE(AH12-523.6/100*(AH6-AH9))</f>
        <v>602.40180000000578</v>
      </c>
      <c r="AI48" s="191"/>
      <c r="AJ48" s="190">
        <f>VALUE(AJ12-523.6/100*(AJ6-AJ9))</f>
        <v>0</v>
      </c>
    </row>
    <row r="49" spans="1:36" ht="14.7" customHeight="1" x14ac:dyDescent="0.3">
      <c r="A49" s="116">
        <v>5.3819999999999997</v>
      </c>
      <c r="B49" s="190">
        <f>VALUE(B12-538.2/100*(B6-B9))</f>
        <v>-7889.4737999999988</v>
      </c>
      <c r="C49" s="167"/>
      <c r="D49" s="190">
        <f>VALUE(D12-538.2/100*(D6-D9))</f>
        <v>-7336.7424000000046</v>
      </c>
      <c r="E49" s="191"/>
      <c r="F49" s="190">
        <f>VALUE(F12-538.2/100*(F6-F9))</f>
        <v>-5755.7799000000041</v>
      </c>
      <c r="G49" s="190"/>
      <c r="H49" s="190">
        <f>VALUE(H12-538.2/100*(H6-H9))</f>
        <v>-2929.4226000000062</v>
      </c>
      <c r="I49" s="167"/>
      <c r="J49" s="190">
        <f>VALUE(J12-538.2/100*(J6-J9))</f>
        <v>-2743.4745000000003</v>
      </c>
      <c r="K49" s="191"/>
      <c r="L49" s="190">
        <f>VALUE(L12-538.2/100*(L6-L9))</f>
        <v>-2269.0512000000022</v>
      </c>
      <c r="M49" s="190"/>
      <c r="N49" s="190">
        <f>VALUE(N12-538.2/100*(N6-N9))</f>
        <v>-1797.0497999999982</v>
      </c>
      <c r="O49" s="167"/>
      <c r="P49" s="190">
        <f>VALUE(P12-538.2/100*(P6-P9))</f>
        <v>-1322.6265000000001</v>
      </c>
      <c r="Q49" s="191"/>
      <c r="R49" s="190">
        <f>VALUE(R12-538.2/100*(R6-R9))</f>
        <v>0</v>
      </c>
      <c r="S49" s="190"/>
      <c r="T49" s="190">
        <f>VALUE(T12-538.2/100*(T6-T9))</f>
        <v>0</v>
      </c>
      <c r="U49" s="167"/>
      <c r="V49" s="190">
        <f>VALUE(V12-538.2/100*(V6-V9))</f>
        <v>0</v>
      </c>
      <c r="W49" s="191"/>
      <c r="X49" s="190">
        <f>VALUE(X12-538.2/100*(X6-X9))</f>
        <v>0</v>
      </c>
      <c r="Y49" s="190"/>
      <c r="Z49" s="190">
        <f>VALUE(Z12-538.2/100*(Z6-Z9))</f>
        <v>0</v>
      </c>
      <c r="AA49" s="167"/>
      <c r="AB49" s="190">
        <f>VALUE(AB12-538.2/100*(AB6-AB9))</f>
        <v>0</v>
      </c>
      <c r="AC49" s="191"/>
      <c r="AD49" s="190">
        <f>VALUE(AD12-538.2/100*(AD6-AD9))</f>
        <v>0</v>
      </c>
      <c r="AE49" s="190"/>
      <c r="AF49" s="190">
        <f>VALUE(AF12-538.2/100*(AF6-AF9))</f>
        <v>10389.942799999997</v>
      </c>
      <c r="AG49" s="167"/>
      <c r="AH49" s="190">
        <f>VALUE(AH12-538.2/100*(AH6-AH9))</f>
        <v>619.19910000000596</v>
      </c>
      <c r="AI49" s="191"/>
      <c r="AJ49" s="190">
        <f>VALUE(AJ12-538.2/100*(AJ6-AJ9))</f>
        <v>0</v>
      </c>
    </row>
    <row r="50" spans="1:36" ht="14.7" customHeight="1" x14ac:dyDescent="0.3">
      <c r="A50" s="116">
        <v>5.6180000000000003</v>
      </c>
      <c r="B50" s="190">
        <f>VALUE(B12-561.8/100*(B6-B9))</f>
        <v>-8235.4261999999962</v>
      </c>
      <c r="C50" s="167"/>
      <c r="D50" s="190">
        <f>VALUE(D12-561.8/100*(D6-D9))</f>
        <v>-7658.4576000000034</v>
      </c>
      <c r="E50" s="191"/>
      <c r="F50" s="190">
        <f>VALUE(F12-561.8/100*(F6-F9))</f>
        <v>-6008.1701000000039</v>
      </c>
      <c r="G50" s="190"/>
      <c r="H50" s="190">
        <f>VALUE(H12-561.8/100*(H6-H9))</f>
        <v>-3057.8774000000058</v>
      </c>
      <c r="I50" s="167"/>
      <c r="J50" s="190">
        <f>VALUE(J12-561.8/100*(J6-J9))</f>
        <v>-2863.7754999999997</v>
      </c>
      <c r="K50" s="191"/>
      <c r="L50" s="190">
        <f>VALUE(L12-561.8/100*(L6-L9))</f>
        <v>-2368.5488000000018</v>
      </c>
      <c r="M50" s="190"/>
      <c r="N50" s="190">
        <f>VALUE(N12-561.8/100*(N6-N9))</f>
        <v>-1875.8501999999978</v>
      </c>
      <c r="O50" s="167"/>
      <c r="P50" s="190">
        <f>VALUE(P12-561.8/100*(P6-P9))</f>
        <v>-1380.6234999999999</v>
      </c>
      <c r="Q50" s="191"/>
      <c r="R50" s="190">
        <f>VALUE(R12-561.8/100*(R6-R9))</f>
        <v>0</v>
      </c>
      <c r="S50" s="190"/>
      <c r="T50" s="190">
        <f>VALUE(T12-561.8/100*(T6-T9))</f>
        <v>0</v>
      </c>
      <c r="U50" s="167"/>
      <c r="V50" s="190">
        <f>VALUE(V12-561.8/100*(V6-V9))</f>
        <v>0</v>
      </c>
      <c r="W50" s="191"/>
      <c r="X50" s="190">
        <f>VALUE(X12-561.8/100*(X6-X9))</f>
        <v>0</v>
      </c>
      <c r="Y50" s="190"/>
      <c r="Z50" s="190">
        <f>VALUE(Z12-561.8/100*(Z6-Z9))</f>
        <v>0</v>
      </c>
      <c r="AA50" s="167"/>
      <c r="AB50" s="190">
        <f>VALUE(AB12-561.8/100*(AB6-AB9))</f>
        <v>0</v>
      </c>
      <c r="AC50" s="191"/>
      <c r="AD50" s="190">
        <f>VALUE(AD12-561.8/100*(AD6-AD9))</f>
        <v>0</v>
      </c>
      <c r="AE50" s="190"/>
      <c r="AF50" s="190">
        <f>VALUE(AF12-561.8/100*(AF6-AF9))</f>
        <v>10353.457199999997</v>
      </c>
      <c r="AG50" s="167"/>
      <c r="AH50" s="190">
        <f>VALUE(AH12-561.8/100*(AH6-AH9))</f>
        <v>646.35090000000605</v>
      </c>
      <c r="AI50" s="191"/>
      <c r="AJ50" s="190">
        <f>VALUE(AJ12-561.8/100*(AJ6-AJ9))</f>
        <v>0</v>
      </c>
    </row>
  </sheetData>
  <pageMargins left="0.7" right="0.7" top="0.75" bottom="0.75" header="0.3" footer="0.3"/>
  <pageSetup orientation="portrait" r:id="rId1"/>
  <headerFooter>
    <oddFooter>&amp;C&amp;"Helvetica Neue,Regular"&amp;12&amp;K000000&amp;P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D75"/>
  <sheetViews>
    <sheetView showGridLines="0" topLeftCell="GO1" zoomScaleNormal="100" workbookViewId="0">
      <selection activeCell="HC1" sqref="HC1:HE1048576"/>
    </sheetView>
  </sheetViews>
  <sheetFormatPr defaultColWidth="8.77734375" defaultRowHeight="14.7" customHeight="1" x14ac:dyDescent="0.3"/>
  <cols>
    <col min="1" max="4" width="8.77734375" style="33" customWidth="1"/>
    <col min="5" max="49" width="10.77734375" style="33" customWidth="1"/>
    <col min="50" max="190" width="10.77734375" style="91" customWidth="1"/>
    <col min="191" max="191" width="9.21875" style="99" bestFit="1" customWidth="1"/>
    <col min="192" max="213" width="10.77734375" style="91" customWidth="1"/>
    <col min="214" max="420" width="8.77734375" style="33" customWidth="1"/>
  </cols>
  <sheetData>
    <row r="1" spans="1:213" ht="14.7" customHeight="1" x14ac:dyDescent="0.3">
      <c r="A1" s="237"/>
      <c r="B1" s="238"/>
      <c r="C1" s="238"/>
      <c r="D1" s="238"/>
      <c r="E1" s="3">
        <v>43437</v>
      </c>
      <c r="F1" s="3">
        <v>43438</v>
      </c>
      <c r="G1" s="3">
        <v>43439</v>
      </c>
      <c r="H1" s="3">
        <v>43440</v>
      </c>
      <c r="I1" s="3">
        <v>43441</v>
      </c>
      <c r="J1" s="3">
        <v>43444</v>
      </c>
      <c r="K1" s="3">
        <v>43445</v>
      </c>
      <c r="L1" s="3">
        <v>43446</v>
      </c>
      <c r="M1" s="3">
        <v>43447</v>
      </c>
      <c r="N1" s="3">
        <v>43448</v>
      </c>
      <c r="O1" s="3">
        <v>43451</v>
      </c>
      <c r="P1" s="3">
        <v>43452</v>
      </c>
      <c r="Q1" s="3">
        <v>43453</v>
      </c>
      <c r="R1" s="3">
        <v>43454</v>
      </c>
      <c r="S1" s="3">
        <v>43455</v>
      </c>
      <c r="T1" s="3">
        <v>43458</v>
      </c>
      <c r="U1" s="3">
        <v>43460</v>
      </c>
      <c r="V1" s="3">
        <v>43461</v>
      </c>
      <c r="W1" s="3">
        <v>43462</v>
      </c>
      <c r="X1" s="3">
        <v>43465</v>
      </c>
      <c r="Y1" s="3">
        <v>43466</v>
      </c>
      <c r="Z1" s="3">
        <v>43467</v>
      </c>
      <c r="AA1" s="3">
        <v>43468</v>
      </c>
      <c r="AB1" s="3">
        <v>43469</v>
      </c>
      <c r="AC1" s="3">
        <v>43472</v>
      </c>
      <c r="AD1" s="3">
        <v>43473</v>
      </c>
      <c r="AE1" s="3">
        <v>43474</v>
      </c>
      <c r="AF1" s="3">
        <v>43475</v>
      </c>
      <c r="AG1" s="3">
        <v>43476</v>
      </c>
      <c r="AH1" s="3">
        <v>43479</v>
      </c>
      <c r="AI1" s="3">
        <v>43480</v>
      </c>
      <c r="AJ1" s="3">
        <v>43481</v>
      </c>
      <c r="AK1" s="3">
        <v>43482</v>
      </c>
      <c r="AL1" s="3">
        <v>43483</v>
      </c>
      <c r="AM1" s="3">
        <v>43486</v>
      </c>
      <c r="AN1" s="3">
        <v>43487</v>
      </c>
      <c r="AO1" s="3">
        <v>43488</v>
      </c>
      <c r="AP1" s="3">
        <v>43489</v>
      </c>
      <c r="AQ1" s="3">
        <v>43490</v>
      </c>
      <c r="AR1" s="2" t="s">
        <v>61</v>
      </c>
      <c r="AS1" s="3">
        <v>43493</v>
      </c>
      <c r="AT1" s="3">
        <v>43494</v>
      </c>
      <c r="AU1" s="3">
        <v>43495</v>
      </c>
      <c r="AV1" s="3">
        <v>43496</v>
      </c>
      <c r="AW1" s="34">
        <v>43497</v>
      </c>
      <c r="AX1" s="3">
        <v>43500</v>
      </c>
      <c r="AY1" s="3">
        <v>43501</v>
      </c>
      <c r="AZ1" s="3">
        <v>43502</v>
      </c>
      <c r="BA1" s="3">
        <v>43503</v>
      </c>
      <c r="BB1" s="3">
        <v>43504</v>
      </c>
      <c r="BC1" s="3">
        <v>43507</v>
      </c>
      <c r="BD1" s="3">
        <v>43508</v>
      </c>
      <c r="BE1" s="3">
        <v>43509</v>
      </c>
      <c r="BF1" s="3">
        <v>43510</v>
      </c>
      <c r="BG1" s="3">
        <v>43511</v>
      </c>
      <c r="BH1" s="3">
        <v>43514</v>
      </c>
      <c r="BI1" s="3">
        <v>43515</v>
      </c>
      <c r="BJ1" s="3">
        <v>43516</v>
      </c>
      <c r="BK1" s="3">
        <v>43517</v>
      </c>
      <c r="BL1" s="3">
        <v>43518</v>
      </c>
      <c r="BM1" s="3">
        <v>43521</v>
      </c>
      <c r="BN1" s="3">
        <v>43522</v>
      </c>
      <c r="BO1" s="3">
        <v>43523</v>
      </c>
      <c r="BP1" s="3">
        <v>43524</v>
      </c>
      <c r="BQ1" s="3">
        <v>43525</v>
      </c>
      <c r="BR1" s="2" t="s">
        <v>0</v>
      </c>
      <c r="BS1" s="3">
        <v>43529</v>
      </c>
      <c r="BT1" s="3">
        <v>43530</v>
      </c>
      <c r="BU1" s="3">
        <v>43531</v>
      </c>
      <c r="BV1" s="3">
        <v>43532</v>
      </c>
      <c r="BW1" s="3">
        <v>43535</v>
      </c>
      <c r="BX1" s="3">
        <v>43536</v>
      </c>
      <c r="BY1" s="3">
        <v>43537</v>
      </c>
      <c r="BZ1" s="3">
        <v>43538</v>
      </c>
      <c r="CA1" s="3">
        <v>43539</v>
      </c>
      <c r="CB1" s="3">
        <v>43542</v>
      </c>
      <c r="CC1" s="3">
        <v>43543</v>
      </c>
      <c r="CD1" s="3">
        <v>43544</v>
      </c>
      <c r="CE1" s="3">
        <v>43546</v>
      </c>
      <c r="CF1" s="3">
        <v>43549</v>
      </c>
      <c r="CG1" s="3">
        <v>43550</v>
      </c>
      <c r="CH1" s="3">
        <v>43551</v>
      </c>
      <c r="CI1" s="3">
        <v>43552</v>
      </c>
      <c r="CJ1" s="3">
        <v>43553</v>
      </c>
      <c r="CK1" s="3">
        <v>43556</v>
      </c>
      <c r="CL1" s="3">
        <v>43557</v>
      </c>
      <c r="CM1" s="3">
        <v>43558</v>
      </c>
      <c r="CN1" s="3">
        <v>43559</v>
      </c>
      <c r="CO1" s="3">
        <v>43560</v>
      </c>
      <c r="CP1" s="3">
        <v>43563</v>
      </c>
      <c r="CQ1" s="3">
        <v>43564</v>
      </c>
      <c r="CR1" s="3">
        <v>43565</v>
      </c>
      <c r="CS1" s="3">
        <v>43566</v>
      </c>
      <c r="CT1" s="3">
        <v>43567</v>
      </c>
      <c r="CU1" s="3">
        <v>43570</v>
      </c>
      <c r="CV1" s="3">
        <v>43571</v>
      </c>
      <c r="CW1" s="3">
        <v>43573</v>
      </c>
      <c r="CX1" s="3">
        <v>43577</v>
      </c>
      <c r="CY1" s="3">
        <v>43578</v>
      </c>
      <c r="CZ1" s="3">
        <v>43579</v>
      </c>
      <c r="DA1" s="3">
        <v>43580</v>
      </c>
      <c r="DB1" s="3">
        <v>43581</v>
      </c>
      <c r="DC1" s="3">
        <v>43585</v>
      </c>
      <c r="DD1" s="3">
        <v>43587</v>
      </c>
      <c r="DE1" s="3">
        <v>43588</v>
      </c>
      <c r="DF1" s="3">
        <v>43591</v>
      </c>
      <c r="DG1" s="3">
        <v>43592</v>
      </c>
      <c r="DH1" s="3">
        <v>43593</v>
      </c>
      <c r="DI1" s="3">
        <v>43594</v>
      </c>
      <c r="DJ1" s="3">
        <v>43595</v>
      </c>
      <c r="DK1" s="3">
        <v>43598</v>
      </c>
      <c r="DL1" s="3">
        <v>43599</v>
      </c>
      <c r="DM1" s="3">
        <v>43600</v>
      </c>
      <c r="DN1" s="3">
        <v>43601</v>
      </c>
      <c r="DO1" s="3">
        <v>43602</v>
      </c>
      <c r="DP1" s="3">
        <v>43605</v>
      </c>
      <c r="DQ1" s="3">
        <v>43606</v>
      </c>
      <c r="DR1" s="3">
        <v>43607</v>
      </c>
      <c r="DS1" s="3">
        <v>43608</v>
      </c>
      <c r="DT1" s="3">
        <v>43609</v>
      </c>
      <c r="DU1" s="3">
        <v>43612</v>
      </c>
      <c r="DV1" s="3">
        <v>43613</v>
      </c>
      <c r="DW1" s="3">
        <v>43614</v>
      </c>
      <c r="DX1" s="3">
        <v>43615</v>
      </c>
      <c r="DY1" s="3">
        <v>43616</v>
      </c>
      <c r="DZ1" s="3">
        <v>43619</v>
      </c>
      <c r="EA1" s="3">
        <v>43620</v>
      </c>
      <c r="EB1" s="3">
        <v>43622</v>
      </c>
      <c r="EC1" s="3">
        <v>43623</v>
      </c>
      <c r="ED1" s="3">
        <v>43626</v>
      </c>
      <c r="EE1" s="3">
        <v>43627</v>
      </c>
      <c r="EF1" s="3">
        <v>43628</v>
      </c>
      <c r="EG1" s="3">
        <v>43629</v>
      </c>
      <c r="EH1" s="3">
        <v>43630</v>
      </c>
      <c r="EI1" s="3">
        <v>43633</v>
      </c>
      <c r="EJ1" s="3">
        <v>43634</v>
      </c>
      <c r="EK1" s="3">
        <v>43635</v>
      </c>
      <c r="EL1" s="3">
        <v>43636</v>
      </c>
      <c r="EM1" s="3">
        <v>43637</v>
      </c>
      <c r="EN1" s="3">
        <v>43640</v>
      </c>
      <c r="EO1" s="3">
        <v>43641</v>
      </c>
      <c r="EP1" s="3">
        <v>43642</v>
      </c>
      <c r="EQ1" s="3">
        <v>43643</v>
      </c>
      <c r="ER1" s="3">
        <v>43644</v>
      </c>
      <c r="ES1" s="3">
        <v>43647</v>
      </c>
      <c r="ET1" s="3">
        <v>43648</v>
      </c>
      <c r="EU1" s="3">
        <v>43649</v>
      </c>
      <c r="EV1" s="3">
        <v>43650</v>
      </c>
      <c r="EW1" s="3">
        <v>43651</v>
      </c>
      <c r="EX1" s="3">
        <v>43654</v>
      </c>
      <c r="EY1" s="3">
        <v>43655</v>
      </c>
      <c r="EZ1" s="3">
        <v>43656</v>
      </c>
      <c r="FA1" s="3">
        <v>43657</v>
      </c>
      <c r="FB1" s="3">
        <v>43658</v>
      </c>
      <c r="FC1" s="3">
        <v>43661</v>
      </c>
      <c r="FD1" s="3">
        <v>43662</v>
      </c>
      <c r="FE1" s="3">
        <v>43663</v>
      </c>
      <c r="FF1" s="3">
        <v>43664</v>
      </c>
      <c r="FG1" s="3">
        <v>43665</v>
      </c>
      <c r="FH1" s="3">
        <v>43668</v>
      </c>
      <c r="FI1" s="3">
        <v>43669</v>
      </c>
      <c r="FJ1" s="3">
        <v>43670</v>
      </c>
      <c r="FK1" s="3">
        <v>43671</v>
      </c>
      <c r="FL1" s="3">
        <v>43672</v>
      </c>
      <c r="FM1" s="3">
        <v>43675</v>
      </c>
      <c r="FN1" s="3">
        <v>43676</v>
      </c>
      <c r="FO1" s="3">
        <v>43677</v>
      </c>
      <c r="FP1" s="3">
        <v>43678</v>
      </c>
      <c r="FQ1" s="3">
        <v>43679</v>
      </c>
      <c r="FR1" s="3">
        <v>43682</v>
      </c>
      <c r="FS1" s="3">
        <v>43683</v>
      </c>
      <c r="FT1" s="3">
        <v>43684</v>
      </c>
      <c r="FU1" s="3">
        <v>43685</v>
      </c>
      <c r="FV1" s="3">
        <v>43686</v>
      </c>
      <c r="FW1" s="3">
        <v>43690</v>
      </c>
      <c r="FX1" s="3">
        <v>43691</v>
      </c>
      <c r="FY1" s="3">
        <v>43693</v>
      </c>
      <c r="FZ1" s="3">
        <v>43696</v>
      </c>
      <c r="GA1" s="3">
        <v>43697</v>
      </c>
      <c r="GB1" s="3">
        <v>43698</v>
      </c>
      <c r="GC1" s="3">
        <v>43699</v>
      </c>
      <c r="GD1" s="3">
        <v>43700</v>
      </c>
      <c r="GE1" s="3">
        <v>43703</v>
      </c>
      <c r="GF1" s="3">
        <v>43704</v>
      </c>
      <c r="GG1" s="3">
        <v>43705</v>
      </c>
      <c r="GH1" s="3">
        <v>43706</v>
      </c>
      <c r="GI1" s="3">
        <v>43707</v>
      </c>
      <c r="GJ1" s="3">
        <v>43711</v>
      </c>
      <c r="GK1" s="3">
        <v>43712</v>
      </c>
      <c r="GL1" s="3">
        <v>43713</v>
      </c>
      <c r="GM1" s="3">
        <v>43714</v>
      </c>
      <c r="GN1" s="3">
        <v>43717</v>
      </c>
      <c r="GO1" s="3">
        <v>43719</v>
      </c>
      <c r="GP1" s="3">
        <v>43720</v>
      </c>
      <c r="GQ1" s="3">
        <v>43721</v>
      </c>
      <c r="GR1" s="3">
        <v>43724</v>
      </c>
      <c r="GS1" s="3">
        <v>43725</v>
      </c>
      <c r="GT1" s="3">
        <v>43726</v>
      </c>
      <c r="GU1" s="3">
        <v>43727</v>
      </c>
      <c r="GV1" s="3">
        <v>43728</v>
      </c>
      <c r="GW1" s="3">
        <v>43731</v>
      </c>
      <c r="GX1" s="3">
        <v>43732</v>
      </c>
      <c r="GY1" s="3">
        <v>43733</v>
      </c>
      <c r="GZ1" s="3">
        <v>43734</v>
      </c>
      <c r="HA1" s="3">
        <v>43735</v>
      </c>
      <c r="HB1" s="3">
        <v>43738</v>
      </c>
      <c r="HC1" s="3">
        <v>43739</v>
      </c>
      <c r="HD1" s="3">
        <v>43741</v>
      </c>
      <c r="HE1" s="3">
        <v>43742</v>
      </c>
    </row>
    <row r="2" spans="1:213" ht="14.7" customHeight="1" x14ac:dyDescent="0.3">
      <c r="A2" s="4"/>
      <c r="B2" s="5"/>
      <c r="C2" s="5"/>
      <c r="D2" s="6" t="s">
        <v>2</v>
      </c>
      <c r="E2" s="35">
        <v>10941.2</v>
      </c>
      <c r="F2" s="35">
        <v>10890.95</v>
      </c>
      <c r="G2" s="35">
        <v>10821.05</v>
      </c>
      <c r="H2" s="36">
        <v>10722.65</v>
      </c>
      <c r="I2" s="36">
        <v>10704.55</v>
      </c>
      <c r="J2" s="36">
        <v>10558.85</v>
      </c>
      <c r="K2" s="36">
        <v>10567.15</v>
      </c>
      <c r="L2" s="36">
        <v>10752.2</v>
      </c>
      <c r="M2" s="36">
        <v>10838.6</v>
      </c>
      <c r="N2" s="36">
        <v>10815.75</v>
      </c>
      <c r="O2" s="36">
        <v>10900.35</v>
      </c>
      <c r="P2" s="36">
        <v>10915.4</v>
      </c>
      <c r="Q2" s="36">
        <v>10985.15</v>
      </c>
      <c r="R2" s="36">
        <v>10962.55</v>
      </c>
      <c r="S2" s="36">
        <v>10963.65</v>
      </c>
      <c r="T2" s="36">
        <v>10782.3</v>
      </c>
      <c r="U2" s="36">
        <v>10747.5</v>
      </c>
      <c r="V2" s="36">
        <v>10834.2</v>
      </c>
      <c r="W2" s="36">
        <v>10893.6</v>
      </c>
      <c r="X2" s="36">
        <v>10923.55</v>
      </c>
      <c r="Y2" s="36">
        <v>10923.6</v>
      </c>
      <c r="Z2" s="36">
        <v>10895.35</v>
      </c>
      <c r="AA2" s="36">
        <v>10814.05</v>
      </c>
      <c r="AB2" s="36">
        <v>10741.05</v>
      </c>
      <c r="AC2" s="7">
        <v>10835.95</v>
      </c>
      <c r="AD2" s="7">
        <v>10818.45</v>
      </c>
      <c r="AE2" s="7">
        <v>10870.4</v>
      </c>
      <c r="AF2" s="7">
        <v>10859.35</v>
      </c>
      <c r="AG2" s="7">
        <v>10850.15</v>
      </c>
      <c r="AH2" s="7">
        <v>10808</v>
      </c>
      <c r="AI2" s="7">
        <v>10896.95</v>
      </c>
      <c r="AJ2" s="7">
        <v>10928.15</v>
      </c>
      <c r="AK2" s="7">
        <v>10930.65</v>
      </c>
      <c r="AL2" s="7">
        <v>10928.2</v>
      </c>
      <c r="AM2" s="7">
        <v>10987.45</v>
      </c>
      <c r="AN2" s="7">
        <v>10949.8</v>
      </c>
      <c r="AO2" s="7">
        <v>10944.8</v>
      </c>
      <c r="AP2" s="7">
        <v>10866.6</v>
      </c>
      <c r="AQ2" s="7">
        <v>10931.7</v>
      </c>
      <c r="AR2" s="7">
        <v>10985.15</v>
      </c>
      <c r="AS2" s="7">
        <v>10804.45</v>
      </c>
      <c r="AT2" s="7">
        <v>10690.35</v>
      </c>
      <c r="AU2" s="7">
        <v>10710.2</v>
      </c>
      <c r="AV2" s="7">
        <v>10838.05</v>
      </c>
      <c r="AW2" s="37">
        <v>10983.45</v>
      </c>
      <c r="AX2" s="7">
        <v>10927.9</v>
      </c>
      <c r="AY2" s="7">
        <v>10956.7</v>
      </c>
      <c r="AZ2" s="7">
        <v>11072.6</v>
      </c>
      <c r="BA2" s="7">
        <v>11118.1</v>
      </c>
      <c r="BB2" s="7">
        <v>11041.2</v>
      </c>
      <c r="BC2" s="7">
        <v>10930.9</v>
      </c>
      <c r="BD2" s="7">
        <v>10910.9</v>
      </c>
      <c r="BE2" s="7">
        <v>10891.65</v>
      </c>
      <c r="BF2" s="7">
        <v>10792.7</v>
      </c>
      <c r="BG2" s="7">
        <v>10785.75</v>
      </c>
      <c r="BH2" s="7">
        <v>10759.9</v>
      </c>
      <c r="BI2" s="7">
        <v>10722.85</v>
      </c>
      <c r="BJ2" s="7">
        <v>10752.7</v>
      </c>
      <c r="BK2" s="7">
        <v>10808.85</v>
      </c>
      <c r="BL2" s="7">
        <v>10801.55</v>
      </c>
      <c r="BM2" s="7">
        <v>10887.1</v>
      </c>
      <c r="BN2" s="7">
        <v>10888.75</v>
      </c>
      <c r="BO2" s="7">
        <v>10939.7</v>
      </c>
      <c r="BP2" s="7">
        <v>10865.7</v>
      </c>
      <c r="BQ2" s="7">
        <v>10877.9</v>
      </c>
      <c r="BR2" s="7">
        <v>10987.45</v>
      </c>
      <c r="BS2" s="7">
        <v>10994.9</v>
      </c>
      <c r="BT2" s="7">
        <v>11062.3</v>
      </c>
      <c r="BU2" s="7">
        <v>11089.05</v>
      </c>
      <c r="BV2" s="7">
        <v>11049</v>
      </c>
      <c r="BW2" s="7">
        <v>11180.9</v>
      </c>
      <c r="BX2" s="7">
        <v>11320.4</v>
      </c>
      <c r="BY2" s="7">
        <v>11352.3</v>
      </c>
      <c r="BZ2" s="7">
        <v>11383.45</v>
      </c>
      <c r="CA2" s="7">
        <v>11487</v>
      </c>
      <c r="CB2" s="7">
        <v>11530.15</v>
      </c>
      <c r="CC2" s="7">
        <v>11543.85</v>
      </c>
      <c r="CD2" s="7">
        <v>11556.1</v>
      </c>
      <c r="CE2" s="7">
        <v>11572.8</v>
      </c>
      <c r="CF2" s="7">
        <v>11395.65</v>
      </c>
      <c r="CG2" s="7">
        <v>11496.75</v>
      </c>
      <c r="CH2" s="7">
        <v>11546.2</v>
      </c>
      <c r="CI2" s="7">
        <v>11588.5</v>
      </c>
      <c r="CJ2" s="7">
        <v>11630.35</v>
      </c>
      <c r="CK2" s="7">
        <v>11738.1</v>
      </c>
      <c r="CL2" s="7">
        <v>11729.35</v>
      </c>
      <c r="CM2" s="7">
        <v>11761</v>
      </c>
      <c r="CN2" s="7">
        <v>11662.55</v>
      </c>
      <c r="CO2" s="7">
        <v>11689.65</v>
      </c>
      <c r="CP2" s="7">
        <v>11710.3</v>
      </c>
      <c r="CQ2" s="7">
        <v>11683.9</v>
      </c>
      <c r="CR2" s="7">
        <v>11680.05</v>
      </c>
      <c r="CS2" s="7">
        <v>11606.7</v>
      </c>
      <c r="CT2" s="7">
        <v>11657.35</v>
      </c>
      <c r="CU2" s="7">
        <v>11704.6</v>
      </c>
      <c r="CV2" s="7">
        <v>11810.95</v>
      </c>
      <c r="CW2" s="7">
        <v>11856.15</v>
      </c>
      <c r="CX2" s="7">
        <v>11727.05</v>
      </c>
      <c r="CY2" s="7">
        <v>11645.95</v>
      </c>
      <c r="CZ2" s="7">
        <v>11740.85</v>
      </c>
      <c r="DA2" s="7">
        <v>11796.75</v>
      </c>
      <c r="DB2" s="7">
        <v>11762.9</v>
      </c>
      <c r="DC2" s="7">
        <v>11756.25</v>
      </c>
      <c r="DD2" s="7">
        <v>11789.3</v>
      </c>
      <c r="DE2" s="7">
        <v>11770.9</v>
      </c>
      <c r="DF2" s="7">
        <v>11632.55</v>
      </c>
      <c r="DG2" s="7">
        <v>11657.05</v>
      </c>
      <c r="DH2" s="7">
        <v>11479.1</v>
      </c>
      <c r="DI2" s="7">
        <v>11357.6</v>
      </c>
      <c r="DJ2" s="7">
        <v>11345.8</v>
      </c>
      <c r="DK2" s="7">
        <v>11300.2</v>
      </c>
      <c r="DL2" s="7">
        <v>11294.75</v>
      </c>
      <c r="DM2" s="7">
        <v>11286.8</v>
      </c>
      <c r="DN2" s="7">
        <v>11281.55</v>
      </c>
      <c r="DO2" s="7">
        <v>11426.15</v>
      </c>
      <c r="DP2" s="7">
        <v>11845.2</v>
      </c>
      <c r="DQ2" s="7">
        <v>11883.55</v>
      </c>
      <c r="DR2" s="7">
        <v>11784.8</v>
      </c>
      <c r="DS2" s="7">
        <v>12041.15</v>
      </c>
      <c r="DT2" s="7">
        <v>11859</v>
      </c>
      <c r="DU2" s="7">
        <v>11957.15</v>
      </c>
      <c r="DV2" s="7">
        <v>11958.55</v>
      </c>
      <c r="DW2" s="7">
        <v>11931.9</v>
      </c>
      <c r="DX2" s="7">
        <v>11968.55</v>
      </c>
      <c r="DY2" s="7">
        <v>12039.25</v>
      </c>
      <c r="DZ2" s="7">
        <v>12103.05</v>
      </c>
      <c r="EA2" s="7">
        <v>12095.2</v>
      </c>
      <c r="EB2" s="7">
        <v>12039.8</v>
      </c>
      <c r="EC2" s="7">
        <v>11897.5</v>
      </c>
      <c r="ED2" s="7">
        <v>11975.05</v>
      </c>
      <c r="EE2" s="7">
        <v>12000.35</v>
      </c>
      <c r="EF2" s="7">
        <v>11962.45</v>
      </c>
      <c r="EG2" s="7">
        <v>11931.35</v>
      </c>
      <c r="EH2" s="7">
        <v>11911.85</v>
      </c>
      <c r="EI2" s="7">
        <v>11844.05</v>
      </c>
      <c r="EJ2" s="7">
        <v>11727.2</v>
      </c>
      <c r="EK2" s="7">
        <v>11802.5</v>
      </c>
      <c r="EL2" s="7">
        <v>11843.5</v>
      </c>
      <c r="EM2" s="7">
        <v>11827.95</v>
      </c>
      <c r="EN2" s="7">
        <v>11754</v>
      </c>
      <c r="EO2" s="7">
        <v>11814.4</v>
      </c>
      <c r="EP2" s="7">
        <v>11871.85</v>
      </c>
      <c r="EQ2" s="7">
        <v>11911.15</v>
      </c>
      <c r="ER2" s="7">
        <v>11871.7</v>
      </c>
      <c r="ES2" s="7">
        <v>11884.65</v>
      </c>
      <c r="ET2" s="7">
        <v>11917.45</v>
      </c>
      <c r="EU2" s="7">
        <v>11945.2</v>
      </c>
      <c r="EV2" s="7">
        <v>11969.25</v>
      </c>
      <c r="EW2" s="7">
        <v>11981.75</v>
      </c>
      <c r="EX2" s="7">
        <v>11771.9</v>
      </c>
      <c r="EY2" s="7">
        <v>11582.55</v>
      </c>
      <c r="EZ2" s="7">
        <v>11593.7</v>
      </c>
      <c r="FA2" s="7">
        <v>11599</v>
      </c>
      <c r="FB2" s="7">
        <v>11639.55</v>
      </c>
      <c r="FC2" s="7">
        <v>11618.4</v>
      </c>
      <c r="FD2" s="7">
        <v>11670.05</v>
      </c>
      <c r="FE2" s="7">
        <v>11706.65</v>
      </c>
      <c r="FF2" s="7">
        <v>11677.15</v>
      </c>
      <c r="FG2" s="7">
        <v>11640.35</v>
      </c>
      <c r="FH2" s="7">
        <v>11398.15</v>
      </c>
      <c r="FI2" s="7">
        <v>11398.15</v>
      </c>
      <c r="FJ2" s="7">
        <v>11359.75</v>
      </c>
      <c r="FK2" s="7">
        <v>11361.4</v>
      </c>
      <c r="FL2" s="7">
        <v>11307.6</v>
      </c>
      <c r="FM2" s="7">
        <v>11310.95</v>
      </c>
      <c r="FN2" s="7">
        <v>11267.45</v>
      </c>
      <c r="FO2" s="7">
        <v>11145.3</v>
      </c>
      <c r="FP2" s="7">
        <v>11076.75</v>
      </c>
      <c r="FQ2" s="7">
        <v>11080.15</v>
      </c>
      <c r="FR2" s="7">
        <v>10895.8</v>
      </c>
      <c r="FS2" s="7">
        <v>11018.55</v>
      </c>
      <c r="FT2" s="7">
        <v>10975.65</v>
      </c>
      <c r="FU2" s="7">
        <v>11058.05</v>
      </c>
      <c r="FV2" s="7">
        <v>11181.45</v>
      </c>
      <c r="FW2" s="7">
        <v>11145.9</v>
      </c>
      <c r="FX2" s="7">
        <v>11078.15</v>
      </c>
      <c r="FY2" s="7">
        <v>11068.65</v>
      </c>
      <c r="FZ2" s="7">
        <v>11146.9</v>
      </c>
      <c r="GA2" s="7">
        <v>11076.3</v>
      </c>
      <c r="GB2" s="7">
        <v>11034.2</v>
      </c>
      <c r="GC2" s="7">
        <v>10908.25</v>
      </c>
      <c r="GD2" s="7">
        <v>10862.55</v>
      </c>
      <c r="GE2" s="7">
        <v>11070.3</v>
      </c>
      <c r="GF2" s="7">
        <v>11141.75</v>
      </c>
      <c r="GG2" s="7">
        <v>11129.65</v>
      </c>
      <c r="GH2" s="7">
        <v>11021.1</v>
      </c>
      <c r="GI2" s="7">
        <v>11042.6</v>
      </c>
      <c r="GJ2" s="7">
        <v>10967.5</v>
      </c>
      <c r="GK2" s="7">
        <v>10858.75</v>
      </c>
      <c r="GL2" s="7">
        <v>10920.1</v>
      </c>
      <c r="GM2" s="7">
        <v>10957.05</v>
      </c>
      <c r="GN2" s="7">
        <v>11028.85</v>
      </c>
      <c r="GO2" s="7">
        <v>11054.8</v>
      </c>
      <c r="GP2" s="7">
        <v>11081.75</v>
      </c>
      <c r="GQ2" s="7">
        <v>11084.45</v>
      </c>
      <c r="GR2" s="7">
        <v>11052.7</v>
      </c>
      <c r="GS2" s="7">
        <v>11000.1</v>
      </c>
      <c r="GT2" s="7">
        <v>10885.15</v>
      </c>
      <c r="GU2" s="7">
        <v>10845.2</v>
      </c>
      <c r="GV2" s="7">
        <v>11381.9</v>
      </c>
      <c r="GW2" s="7">
        <v>11694.85</v>
      </c>
      <c r="GX2" s="7">
        <v>11655.05</v>
      </c>
      <c r="GY2" s="7">
        <v>11564.95</v>
      </c>
      <c r="GZ2" s="7">
        <v>11610.85</v>
      </c>
      <c r="HA2" s="7">
        <v>11593.6</v>
      </c>
      <c r="HB2" s="7">
        <v>11508.25</v>
      </c>
      <c r="HC2" s="7">
        <v>11554.2</v>
      </c>
      <c r="HD2" s="7">
        <v>11370.4</v>
      </c>
      <c r="HE2" s="7">
        <v>11400.3</v>
      </c>
    </row>
    <row r="3" spans="1:213" ht="14.7" customHeight="1" x14ac:dyDescent="0.3">
      <c r="A3" s="4"/>
      <c r="B3" s="8"/>
      <c r="C3" s="9"/>
      <c r="D3" s="6" t="s">
        <v>3</v>
      </c>
      <c r="E3" s="38">
        <v>10845.35</v>
      </c>
      <c r="F3" s="38">
        <v>10833.35</v>
      </c>
      <c r="G3" s="38">
        <v>10747.95</v>
      </c>
      <c r="H3" s="39">
        <v>10588.25</v>
      </c>
      <c r="I3" s="39">
        <v>10599.35</v>
      </c>
      <c r="J3" s="39">
        <v>10474.950000000001</v>
      </c>
      <c r="K3" s="39">
        <v>10333.85</v>
      </c>
      <c r="L3" s="39">
        <v>10560.8</v>
      </c>
      <c r="M3" s="39">
        <v>10749.5</v>
      </c>
      <c r="N3" s="39">
        <v>10752.1</v>
      </c>
      <c r="O3" s="39">
        <v>10844.85</v>
      </c>
      <c r="P3" s="39">
        <v>10819.1</v>
      </c>
      <c r="Q3" s="39">
        <v>10928</v>
      </c>
      <c r="R3" s="39">
        <v>10880.05</v>
      </c>
      <c r="S3" s="39">
        <v>10738.65</v>
      </c>
      <c r="T3" s="39">
        <v>10649.25</v>
      </c>
      <c r="U3" s="39">
        <v>10534.55</v>
      </c>
      <c r="V3" s="39">
        <v>10764.45</v>
      </c>
      <c r="W3" s="39">
        <v>10817.15</v>
      </c>
      <c r="X3" s="39">
        <v>10853.2</v>
      </c>
      <c r="Y3" s="39">
        <v>10807.1</v>
      </c>
      <c r="Z3" s="39">
        <v>10735.05</v>
      </c>
      <c r="AA3" s="39">
        <v>10661.25</v>
      </c>
      <c r="AB3" s="39">
        <v>10628.65</v>
      </c>
      <c r="AC3" s="10">
        <v>10750.15</v>
      </c>
      <c r="AD3" s="10">
        <v>10733.25</v>
      </c>
      <c r="AE3" s="10">
        <v>10749.4</v>
      </c>
      <c r="AF3" s="10">
        <v>10801.8</v>
      </c>
      <c r="AG3" s="10">
        <v>10739.4</v>
      </c>
      <c r="AH3" s="10">
        <v>10692.35</v>
      </c>
      <c r="AI3" s="10">
        <v>10777.55</v>
      </c>
      <c r="AJ3" s="10">
        <v>10876.9</v>
      </c>
      <c r="AK3" s="10">
        <v>10844.65</v>
      </c>
      <c r="AL3" s="10">
        <v>10852.2</v>
      </c>
      <c r="AM3" s="10">
        <v>10885.75</v>
      </c>
      <c r="AN3" s="10">
        <v>10864.15</v>
      </c>
      <c r="AO3" s="10">
        <v>10811.95</v>
      </c>
      <c r="AP3" s="10">
        <v>10798.65</v>
      </c>
      <c r="AQ3" s="10">
        <v>10756.45</v>
      </c>
      <c r="AR3" s="10">
        <v>10333.85</v>
      </c>
      <c r="AS3" s="10">
        <v>10630.95</v>
      </c>
      <c r="AT3" s="10">
        <v>10583.65</v>
      </c>
      <c r="AU3" s="10">
        <v>10612.85</v>
      </c>
      <c r="AV3" s="10">
        <v>10678.55</v>
      </c>
      <c r="AW3" s="40">
        <v>10813.45</v>
      </c>
      <c r="AX3" s="10">
        <v>10814.15</v>
      </c>
      <c r="AY3" s="10">
        <v>10886.7</v>
      </c>
      <c r="AZ3" s="10">
        <v>10962.7</v>
      </c>
      <c r="BA3" s="10">
        <v>11043.6</v>
      </c>
      <c r="BB3" s="10">
        <v>10925.45</v>
      </c>
      <c r="BC3" s="10">
        <v>10857.1</v>
      </c>
      <c r="BD3" s="10">
        <v>10823.8</v>
      </c>
      <c r="BE3" s="10">
        <v>10772.1</v>
      </c>
      <c r="BF3" s="10">
        <v>10718.75</v>
      </c>
      <c r="BG3" s="10">
        <v>10620.4</v>
      </c>
      <c r="BH3" s="10">
        <v>10628.4</v>
      </c>
      <c r="BI3" s="10">
        <v>10585.65</v>
      </c>
      <c r="BJ3" s="10">
        <v>10646.4</v>
      </c>
      <c r="BK3" s="10">
        <v>10721.5</v>
      </c>
      <c r="BL3" s="10">
        <v>10758.4</v>
      </c>
      <c r="BM3" s="10">
        <v>10788.05</v>
      </c>
      <c r="BN3" s="10">
        <v>10729.3</v>
      </c>
      <c r="BO3" s="10">
        <v>10751.2</v>
      </c>
      <c r="BP3" s="10">
        <v>10784.85</v>
      </c>
      <c r="BQ3" s="10">
        <v>10823.1</v>
      </c>
      <c r="BR3" s="10">
        <v>10583.65</v>
      </c>
      <c r="BS3" s="10">
        <v>10817</v>
      </c>
      <c r="BT3" s="10">
        <v>10998.85</v>
      </c>
      <c r="BU3" s="10">
        <v>11027.1</v>
      </c>
      <c r="BV3" s="10">
        <v>11008.95</v>
      </c>
      <c r="BW3" s="10">
        <v>11059.85</v>
      </c>
      <c r="BX3" s="10">
        <v>11227</v>
      </c>
      <c r="BY3" s="10">
        <v>11276.6</v>
      </c>
      <c r="BZ3" s="10">
        <v>11313.75</v>
      </c>
      <c r="CA3" s="10">
        <v>11370.8</v>
      </c>
      <c r="CB3" s="10">
        <v>11412.5</v>
      </c>
      <c r="CC3" s="10">
        <v>11451.25</v>
      </c>
      <c r="CD3" s="10">
        <v>11503.1</v>
      </c>
      <c r="CE3" s="10">
        <v>11434.55</v>
      </c>
      <c r="CF3" s="10">
        <v>11311.6</v>
      </c>
      <c r="CG3" s="10">
        <v>11352.45</v>
      </c>
      <c r="CH3" s="10">
        <v>11413</v>
      </c>
      <c r="CI3" s="10">
        <v>11452.45</v>
      </c>
      <c r="CJ3" s="10">
        <v>11570.15</v>
      </c>
      <c r="CK3" s="10">
        <v>11644.75</v>
      </c>
      <c r="CL3" s="10">
        <v>11655.85</v>
      </c>
      <c r="CM3" s="10">
        <v>11629.15</v>
      </c>
      <c r="CN3" s="10">
        <v>11559.2</v>
      </c>
      <c r="CO3" s="10">
        <v>11609.5</v>
      </c>
      <c r="CP3" s="10">
        <v>11549.1</v>
      </c>
      <c r="CQ3" s="10">
        <v>11569.7</v>
      </c>
      <c r="CR3" s="10">
        <v>11571.75</v>
      </c>
      <c r="CS3" s="10">
        <v>11550.55</v>
      </c>
      <c r="CT3" s="10">
        <v>11578.8</v>
      </c>
      <c r="CU3" s="10">
        <v>11648.25</v>
      </c>
      <c r="CV3" s="10">
        <v>11731.55</v>
      </c>
      <c r="CW3" s="10">
        <v>11738.5</v>
      </c>
      <c r="CX3" s="10">
        <v>11583.95</v>
      </c>
      <c r="CY3" s="10">
        <v>11564.8</v>
      </c>
      <c r="CZ3" s="10">
        <v>11578.85</v>
      </c>
      <c r="DA3" s="10">
        <v>11624.3</v>
      </c>
      <c r="DB3" s="10">
        <v>11661.75</v>
      </c>
      <c r="DC3" s="10">
        <v>11655.9</v>
      </c>
      <c r="DD3" s="10">
        <v>11699.55</v>
      </c>
      <c r="DE3" s="10">
        <v>11699.35</v>
      </c>
      <c r="DF3" s="10">
        <v>11571.35</v>
      </c>
      <c r="DG3" s="10">
        <v>11484.45</v>
      </c>
      <c r="DH3" s="10">
        <v>11346.95</v>
      </c>
      <c r="DI3" s="10">
        <v>11255.05</v>
      </c>
      <c r="DJ3" s="10">
        <v>11251.05</v>
      </c>
      <c r="DK3" s="10">
        <v>11125.6</v>
      </c>
      <c r="DL3" s="10">
        <v>11108.3</v>
      </c>
      <c r="DM3" s="10">
        <v>11136.95</v>
      </c>
      <c r="DN3" s="10">
        <v>11143.35</v>
      </c>
      <c r="DO3" s="10">
        <v>11259.85</v>
      </c>
      <c r="DP3" s="10">
        <v>11591.7</v>
      </c>
      <c r="DQ3" s="10">
        <v>11682.8</v>
      </c>
      <c r="DR3" s="10">
        <v>11682.4</v>
      </c>
      <c r="DS3" s="10">
        <v>11614.5</v>
      </c>
      <c r="DT3" s="10">
        <v>11658.1</v>
      </c>
      <c r="DU3" s="10">
        <v>11812.4</v>
      </c>
      <c r="DV3" s="10">
        <v>11864.9</v>
      </c>
      <c r="DW3" s="10">
        <v>11836.8</v>
      </c>
      <c r="DX3" s="10">
        <v>11859.4</v>
      </c>
      <c r="DY3" s="10">
        <v>11829.45</v>
      </c>
      <c r="DZ3" s="10">
        <v>11920.1</v>
      </c>
      <c r="EA3" s="10">
        <v>12005.85</v>
      </c>
      <c r="EB3" s="10">
        <v>11830.25</v>
      </c>
      <c r="EC3" s="10">
        <v>11769.5</v>
      </c>
      <c r="ED3" s="10">
        <v>11871.75</v>
      </c>
      <c r="EE3" s="10">
        <v>11904.35</v>
      </c>
      <c r="EF3" s="10">
        <v>11866.35</v>
      </c>
      <c r="EG3" s="10">
        <v>11817.05</v>
      </c>
      <c r="EH3" s="10">
        <v>11797.7</v>
      </c>
      <c r="EI3" s="10">
        <v>11657.75</v>
      </c>
      <c r="EJ3" s="10">
        <v>11641.15</v>
      </c>
      <c r="EK3" s="10">
        <v>11625.1</v>
      </c>
      <c r="EL3" s="10">
        <v>11635.05</v>
      </c>
      <c r="EM3" s="10">
        <v>11705.1</v>
      </c>
      <c r="EN3" s="10">
        <v>11670.2</v>
      </c>
      <c r="EO3" s="10">
        <v>11651</v>
      </c>
      <c r="EP3" s="10">
        <v>11757.55</v>
      </c>
      <c r="EQ3" s="10">
        <v>11821.05</v>
      </c>
      <c r="ER3" s="10">
        <v>11775.5</v>
      </c>
      <c r="ES3" s="10">
        <v>11830.8</v>
      </c>
      <c r="ET3" s="10">
        <v>11814.7</v>
      </c>
      <c r="EU3" s="10">
        <v>11887.05</v>
      </c>
      <c r="EV3" s="10">
        <v>11923.65</v>
      </c>
      <c r="EW3" s="10">
        <v>11797.9</v>
      </c>
      <c r="EX3" s="10">
        <v>11523.3</v>
      </c>
      <c r="EY3" s="10">
        <v>11461</v>
      </c>
      <c r="EZ3" s="10">
        <v>11475.65</v>
      </c>
      <c r="FA3" s="10">
        <v>11519.5</v>
      </c>
      <c r="FB3" s="10">
        <v>11538.6</v>
      </c>
      <c r="FC3" s="10">
        <v>11532.3</v>
      </c>
      <c r="FD3" s="10">
        <v>11573.95</v>
      </c>
      <c r="FE3" s="10">
        <v>11651.15</v>
      </c>
      <c r="FF3" s="10">
        <v>11582.4</v>
      </c>
      <c r="FG3" s="10">
        <v>11399.3</v>
      </c>
      <c r="FH3" s="10">
        <v>11301.25</v>
      </c>
      <c r="FI3" s="10">
        <v>11302.8</v>
      </c>
      <c r="FJ3" s="10">
        <v>11229.8</v>
      </c>
      <c r="FK3" s="10">
        <v>11239.35</v>
      </c>
      <c r="FL3" s="10">
        <v>11210.05</v>
      </c>
      <c r="FM3" s="10">
        <v>11152.4</v>
      </c>
      <c r="FN3" s="10">
        <v>11072.65</v>
      </c>
      <c r="FO3" s="10">
        <v>10999.4</v>
      </c>
      <c r="FP3" s="10">
        <v>10881</v>
      </c>
      <c r="FQ3" s="10">
        <v>10848.95</v>
      </c>
      <c r="FR3" s="10">
        <v>10782.6</v>
      </c>
      <c r="FS3" s="10">
        <v>10813.8</v>
      </c>
      <c r="FT3" s="10">
        <v>10835.9</v>
      </c>
      <c r="FU3" s="10">
        <v>10842.95</v>
      </c>
      <c r="FV3" s="10">
        <v>11062.8</v>
      </c>
      <c r="FW3" s="10">
        <v>10901.6</v>
      </c>
      <c r="FX3" s="10">
        <v>10935.6</v>
      </c>
      <c r="FY3" s="10">
        <v>10924.3</v>
      </c>
      <c r="FZ3" s="10">
        <v>11037.85</v>
      </c>
      <c r="GA3" s="10">
        <v>10985.3</v>
      </c>
      <c r="GB3" s="10">
        <v>10906.65</v>
      </c>
      <c r="GC3" s="10">
        <v>10718.3</v>
      </c>
      <c r="GD3" s="10">
        <v>10637.15</v>
      </c>
      <c r="GE3" s="10">
        <v>10756.55</v>
      </c>
      <c r="GF3" s="10">
        <v>11049.5</v>
      </c>
      <c r="GG3" s="10">
        <v>10987.65</v>
      </c>
      <c r="GH3" s="10">
        <v>10922.4</v>
      </c>
      <c r="GI3" s="10">
        <v>10874.8</v>
      </c>
      <c r="GJ3" s="10">
        <v>10772.7</v>
      </c>
      <c r="GK3" s="10">
        <v>10746.35</v>
      </c>
      <c r="GL3" s="10">
        <v>10816</v>
      </c>
      <c r="GM3" s="10">
        <v>10867.45</v>
      </c>
      <c r="GN3" s="10">
        <v>10889.8</v>
      </c>
      <c r="GO3" s="10">
        <v>11011.65</v>
      </c>
      <c r="GP3" s="10">
        <v>10964.95</v>
      </c>
      <c r="GQ3" s="10">
        <v>10945.75</v>
      </c>
      <c r="GR3" s="10">
        <v>10968.2</v>
      </c>
      <c r="GS3" s="10">
        <v>10796.5</v>
      </c>
      <c r="GT3" s="10">
        <v>10804.85</v>
      </c>
      <c r="GU3" s="10">
        <v>10670.25</v>
      </c>
      <c r="GV3" s="10">
        <v>10691</v>
      </c>
      <c r="GW3" s="10">
        <v>11471.35</v>
      </c>
      <c r="GX3" s="10">
        <v>11539.2</v>
      </c>
      <c r="GY3" s="10">
        <v>11416.1</v>
      </c>
      <c r="GZ3" s="10">
        <v>11466.35</v>
      </c>
      <c r="HA3" s="10">
        <v>11499.75</v>
      </c>
      <c r="HB3" s="10">
        <v>11390.8</v>
      </c>
      <c r="HC3" s="10">
        <v>11247.9</v>
      </c>
      <c r="HD3" s="10">
        <v>11257.35</v>
      </c>
      <c r="HE3" s="10">
        <v>11158.35</v>
      </c>
    </row>
    <row r="4" spans="1:213" ht="14.7" customHeight="1" x14ac:dyDescent="0.3">
      <c r="A4" s="4"/>
      <c r="B4" s="8"/>
      <c r="C4" s="9"/>
      <c r="D4" s="6" t="s">
        <v>4</v>
      </c>
      <c r="E4" s="41">
        <v>10883.75</v>
      </c>
      <c r="F4" s="41">
        <v>10869.5</v>
      </c>
      <c r="G4" s="41">
        <v>10782.9</v>
      </c>
      <c r="H4" s="42">
        <v>10601.15</v>
      </c>
      <c r="I4" s="42">
        <v>10693.7</v>
      </c>
      <c r="J4" s="42">
        <v>10488.45</v>
      </c>
      <c r="K4" s="42">
        <v>10549.15</v>
      </c>
      <c r="L4" s="42">
        <v>10737.6</v>
      </c>
      <c r="M4" s="42">
        <v>10791.55</v>
      </c>
      <c r="N4" s="42">
        <v>10805.45</v>
      </c>
      <c r="O4" s="42">
        <v>10888.35</v>
      </c>
      <c r="P4" s="42">
        <v>10908.7</v>
      </c>
      <c r="Q4" s="42">
        <v>10967.3</v>
      </c>
      <c r="R4" s="42">
        <v>10951.7</v>
      </c>
      <c r="S4" s="42">
        <v>10754</v>
      </c>
      <c r="T4" s="42">
        <v>10663.5</v>
      </c>
      <c r="U4" s="42">
        <v>10729.85</v>
      </c>
      <c r="V4" s="42">
        <v>10779.8</v>
      </c>
      <c r="W4" s="42">
        <v>10859.9</v>
      </c>
      <c r="X4" s="42">
        <v>10862.55</v>
      </c>
      <c r="Y4" s="42">
        <v>10910.1</v>
      </c>
      <c r="Z4" s="42">
        <v>10792.5</v>
      </c>
      <c r="AA4" s="42">
        <v>10672.25</v>
      </c>
      <c r="AB4" s="42">
        <v>10727.35</v>
      </c>
      <c r="AC4" s="11">
        <v>10771.8</v>
      </c>
      <c r="AD4" s="11">
        <v>10802.15</v>
      </c>
      <c r="AE4" s="11">
        <v>10855.15</v>
      </c>
      <c r="AF4" s="11">
        <v>10821.6</v>
      </c>
      <c r="AG4" s="11">
        <v>10794.95</v>
      </c>
      <c r="AH4" s="11">
        <v>10737.6</v>
      </c>
      <c r="AI4" s="11">
        <v>10886.8</v>
      </c>
      <c r="AJ4" s="11">
        <v>10890.3</v>
      </c>
      <c r="AK4" s="11">
        <v>10905.2</v>
      </c>
      <c r="AL4" s="11">
        <v>10906.95</v>
      </c>
      <c r="AM4" s="11">
        <v>10961.85</v>
      </c>
      <c r="AN4" s="11">
        <v>10922.75</v>
      </c>
      <c r="AO4" s="11">
        <v>10831.5</v>
      </c>
      <c r="AP4" s="11">
        <v>10849.8</v>
      </c>
      <c r="AQ4" s="11">
        <v>10780.55</v>
      </c>
      <c r="AR4" s="11">
        <v>10862.55</v>
      </c>
      <c r="AS4" s="11">
        <v>10661.55</v>
      </c>
      <c r="AT4" s="11">
        <v>10652.2</v>
      </c>
      <c r="AU4" s="11">
        <v>10651.8</v>
      </c>
      <c r="AV4" s="11">
        <v>10830.95</v>
      </c>
      <c r="AW4" s="43">
        <v>10893.65</v>
      </c>
      <c r="AX4" s="11">
        <v>10912.25</v>
      </c>
      <c r="AY4" s="11">
        <v>10934.35</v>
      </c>
      <c r="AZ4" s="11">
        <v>11062.45</v>
      </c>
      <c r="BA4" s="11">
        <v>11069.4</v>
      </c>
      <c r="BB4" s="11">
        <v>10943.6</v>
      </c>
      <c r="BC4" s="11">
        <v>10888.8</v>
      </c>
      <c r="BD4" s="11">
        <v>10831.4</v>
      </c>
      <c r="BE4" s="11">
        <v>10793.65</v>
      </c>
      <c r="BF4" s="11">
        <v>10746.05</v>
      </c>
      <c r="BG4" s="11">
        <v>10724.4</v>
      </c>
      <c r="BH4" s="11">
        <v>10640.95</v>
      </c>
      <c r="BI4" s="11">
        <v>10604.35</v>
      </c>
      <c r="BJ4" s="11">
        <v>10735.45</v>
      </c>
      <c r="BK4" s="11">
        <v>10789.85</v>
      </c>
      <c r="BL4" s="11">
        <v>10791.65</v>
      </c>
      <c r="BM4" s="11">
        <v>10880.1</v>
      </c>
      <c r="BN4" s="11">
        <v>10835.3</v>
      </c>
      <c r="BO4" s="11">
        <v>10806.65</v>
      </c>
      <c r="BP4" s="11">
        <v>10792.5</v>
      </c>
      <c r="BQ4" s="11">
        <v>10863.5</v>
      </c>
      <c r="BR4" s="11">
        <v>10830.95</v>
      </c>
      <c r="BS4" s="11">
        <v>10987.45</v>
      </c>
      <c r="BT4" s="11">
        <v>11053</v>
      </c>
      <c r="BU4" s="11">
        <v>11058.2</v>
      </c>
      <c r="BV4" s="11">
        <v>11035.4</v>
      </c>
      <c r="BW4" s="11">
        <v>11168.05</v>
      </c>
      <c r="BX4" s="11">
        <v>11301.2</v>
      </c>
      <c r="BY4" s="11">
        <v>11341.7</v>
      </c>
      <c r="BZ4" s="11">
        <v>11343.25</v>
      </c>
      <c r="CA4" s="11">
        <v>11426.85</v>
      </c>
      <c r="CB4" s="11">
        <v>11462.2</v>
      </c>
      <c r="CC4" s="11">
        <v>11532.4</v>
      </c>
      <c r="CD4" s="11">
        <v>11521.05</v>
      </c>
      <c r="CE4" s="11">
        <v>11456.9</v>
      </c>
      <c r="CF4" s="11">
        <v>11354.25</v>
      </c>
      <c r="CG4" s="11">
        <v>11483.25</v>
      </c>
      <c r="CH4" s="11">
        <v>11445.05</v>
      </c>
      <c r="CI4" s="11">
        <v>11570</v>
      </c>
      <c r="CJ4" s="11">
        <v>11623.9</v>
      </c>
      <c r="CK4" s="11">
        <v>11669.15</v>
      </c>
      <c r="CL4" s="11">
        <v>11713.2</v>
      </c>
      <c r="CM4" s="11">
        <v>11643.95</v>
      </c>
      <c r="CN4" s="11">
        <v>11598</v>
      </c>
      <c r="CO4" s="11">
        <v>11665.95</v>
      </c>
      <c r="CP4" s="11">
        <v>11604.5</v>
      </c>
      <c r="CQ4" s="11">
        <v>11671.95</v>
      </c>
      <c r="CR4" s="11">
        <v>11584.3</v>
      </c>
      <c r="CS4" s="11">
        <v>11596.7</v>
      </c>
      <c r="CT4" s="11">
        <v>11643.45</v>
      </c>
      <c r="CU4" s="11">
        <v>11690.35</v>
      </c>
      <c r="CV4" s="11">
        <v>11787.15</v>
      </c>
      <c r="CW4" s="11">
        <v>11752.8</v>
      </c>
      <c r="CX4" s="11">
        <v>11594.45</v>
      </c>
      <c r="CY4" s="11">
        <v>11575.95</v>
      </c>
      <c r="CZ4" s="11">
        <v>11726.15</v>
      </c>
      <c r="DA4" s="11">
        <v>11641.8</v>
      </c>
      <c r="DB4" s="11">
        <v>11754.65</v>
      </c>
      <c r="DC4" s="11">
        <v>11748.15</v>
      </c>
      <c r="DD4" s="11">
        <v>11724.75</v>
      </c>
      <c r="DE4" s="11">
        <v>11712.25</v>
      </c>
      <c r="DF4" s="11">
        <v>11598.25</v>
      </c>
      <c r="DG4" s="11">
        <v>11497.9</v>
      </c>
      <c r="DH4" s="11">
        <v>11359.45</v>
      </c>
      <c r="DI4" s="11">
        <v>11301.8</v>
      </c>
      <c r="DJ4" s="11">
        <v>11278.9</v>
      </c>
      <c r="DK4" s="11">
        <v>11148.2</v>
      </c>
      <c r="DL4" s="11">
        <v>11222.05</v>
      </c>
      <c r="DM4" s="11">
        <v>11157</v>
      </c>
      <c r="DN4" s="11">
        <v>11257.1</v>
      </c>
      <c r="DO4" s="11">
        <v>11407.15</v>
      </c>
      <c r="DP4" s="11">
        <v>11828.25</v>
      </c>
      <c r="DQ4" s="11">
        <v>11709.1</v>
      </c>
      <c r="DR4" s="11">
        <v>11737.9</v>
      </c>
      <c r="DS4" s="11">
        <v>11657.05</v>
      </c>
      <c r="DT4" s="11">
        <v>11844.1</v>
      </c>
      <c r="DU4" s="11">
        <v>11924.75</v>
      </c>
      <c r="DV4" s="11">
        <v>11928.75</v>
      </c>
      <c r="DW4" s="11">
        <v>11861.1</v>
      </c>
      <c r="DX4" s="11">
        <v>11945.9</v>
      </c>
      <c r="DY4" s="11">
        <v>11922.8</v>
      </c>
      <c r="DZ4" s="11">
        <v>12088.55</v>
      </c>
      <c r="EA4" s="11">
        <v>12021.65</v>
      </c>
      <c r="EB4" s="11">
        <v>11843.75</v>
      </c>
      <c r="EC4" s="11">
        <v>11870.65</v>
      </c>
      <c r="ED4" s="11">
        <v>11922.7</v>
      </c>
      <c r="EE4" s="11">
        <v>11965.6</v>
      </c>
      <c r="EF4" s="11">
        <v>11906.2</v>
      </c>
      <c r="EG4" s="11">
        <v>11914.05</v>
      </c>
      <c r="EH4" s="11">
        <v>11823.3</v>
      </c>
      <c r="EI4" s="11">
        <v>11672.15</v>
      </c>
      <c r="EJ4" s="11">
        <v>11691.5</v>
      </c>
      <c r="EK4" s="11">
        <v>11691.45</v>
      </c>
      <c r="EL4" s="11">
        <v>11831.75</v>
      </c>
      <c r="EM4" s="11">
        <v>11724.1</v>
      </c>
      <c r="EN4" s="11">
        <v>11699.65</v>
      </c>
      <c r="EO4" s="11">
        <v>11796.45</v>
      </c>
      <c r="EP4" s="11">
        <v>11847.55</v>
      </c>
      <c r="EQ4" s="11">
        <v>11841.55</v>
      </c>
      <c r="ER4" s="11">
        <v>11788.85</v>
      </c>
      <c r="ES4" s="11">
        <v>11865.6</v>
      </c>
      <c r="ET4" s="11">
        <v>11910.3</v>
      </c>
      <c r="EU4" s="11">
        <v>11916.75</v>
      </c>
      <c r="EV4" s="11">
        <v>11946.75</v>
      </c>
      <c r="EW4" s="11">
        <v>11811.15</v>
      </c>
      <c r="EX4" s="11">
        <v>11558.6</v>
      </c>
      <c r="EY4" s="11">
        <v>11555.9</v>
      </c>
      <c r="EZ4" s="11">
        <v>11498.9</v>
      </c>
      <c r="FA4" s="11">
        <v>11582.9</v>
      </c>
      <c r="FB4" s="11">
        <v>11552.5</v>
      </c>
      <c r="FC4" s="11">
        <v>11588.35</v>
      </c>
      <c r="FD4" s="11">
        <v>11662.6</v>
      </c>
      <c r="FE4" s="11">
        <v>11687.5</v>
      </c>
      <c r="FF4" s="11">
        <v>11596.9</v>
      </c>
      <c r="FG4" s="11">
        <v>11419.25</v>
      </c>
      <c r="FH4" s="11">
        <v>11346.2</v>
      </c>
      <c r="FI4" s="11">
        <v>11331.05</v>
      </c>
      <c r="FJ4" s="11">
        <v>11271.3</v>
      </c>
      <c r="FK4" s="11">
        <v>11252.15</v>
      </c>
      <c r="FL4" s="11">
        <v>11284.3</v>
      </c>
      <c r="FM4" s="11">
        <v>11189.2</v>
      </c>
      <c r="FN4" s="11">
        <v>11085.4</v>
      </c>
      <c r="FO4" s="11">
        <v>11118</v>
      </c>
      <c r="FP4" s="11">
        <v>10980</v>
      </c>
      <c r="FQ4" s="11">
        <v>10997.35</v>
      </c>
      <c r="FR4" s="11">
        <v>10862.6</v>
      </c>
      <c r="FS4" s="11">
        <v>10948.25</v>
      </c>
      <c r="FT4" s="11">
        <v>10855.5</v>
      </c>
      <c r="FU4" s="11">
        <v>11032.45</v>
      </c>
      <c r="FV4" s="11">
        <v>11109.65</v>
      </c>
      <c r="FW4" s="11">
        <v>10925.85</v>
      </c>
      <c r="FX4" s="11">
        <v>11029.4</v>
      </c>
      <c r="FY4" s="11">
        <v>11047.8</v>
      </c>
      <c r="FZ4" s="11">
        <v>11053.9</v>
      </c>
      <c r="GA4" s="11">
        <v>11017</v>
      </c>
      <c r="GB4" s="11">
        <v>10918.7</v>
      </c>
      <c r="GC4" s="11">
        <v>10741.35</v>
      </c>
      <c r="GD4" s="11">
        <v>10829.35</v>
      </c>
      <c r="GE4" s="11">
        <v>11057.85</v>
      </c>
      <c r="GF4" s="11">
        <v>11105.35</v>
      </c>
      <c r="GG4" s="11">
        <v>11046.1</v>
      </c>
      <c r="GH4" s="11">
        <v>10948.3</v>
      </c>
      <c r="GI4" s="11">
        <v>11023.25</v>
      </c>
      <c r="GJ4" s="11">
        <v>10797.9</v>
      </c>
      <c r="GK4" s="11">
        <v>10844.65</v>
      </c>
      <c r="GL4" s="11">
        <v>10847.9</v>
      </c>
      <c r="GM4" s="11">
        <v>10946.2</v>
      </c>
      <c r="GN4" s="11">
        <v>11003.05</v>
      </c>
      <c r="GO4" s="11">
        <v>11035.7</v>
      </c>
      <c r="GP4" s="11">
        <v>10982.8</v>
      </c>
      <c r="GQ4" s="11">
        <v>11075.9</v>
      </c>
      <c r="GR4" s="11">
        <v>11003.5</v>
      </c>
      <c r="GS4" s="11">
        <v>10817.6</v>
      </c>
      <c r="GT4" s="11">
        <v>10840.65</v>
      </c>
      <c r="GU4" s="11">
        <v>10704.8</v>
      </c>
      <c r="GV4" s="11">
        <v>11274.2</v>
      </c>
      <c r="GW4" s="11">
        <v>11600.2</v>
      </c>
      <c r="GX4" s="11">
        <v>11588.2</v>
      </c>
      <c r="GY4" s="11">
        <v>11440.2</v>
      </c>
      <c r="GZ4" s="11">
        <v>11571.2</v>
      </c>
      <c r="HA4" s="11">
        <v>11512.4</v>
      </c>
      <c r="HB4" s="11">
        <v>11474.45</v>
      </c>
      <c r="HC4" s="11">
        <v>11359.9</v>
      </c>
      <c r="HD4" s="11">
        <v>11314</v>
      </c>
      <c r="HE4" s="11">
        <v>11174.75</v>
      </c>
    </row>
    <row r="5" spans="1:213" ht="14.7" customHeight="1" x14ac:dyDescent="0.3">
      <c r="A5" s="235" t="s">
        <v>5</v>
      </c>
      <c r="B5" s="236"/>
      <c r="C5" s="236"/>
      <c r="D5" s="236"/>
      <c r="E5" s="5"/>
      <c r="F5" s="5"/>
      <c r="G5" s="5"/>
      <c r="H5" s="44"/>
      <c r="I5" s="44"/>
      <c r="J5" s="44"/>
      <c r="K5" s="44"/>
      <c r="L5" s="44"/>
      <c r="M5" s="44"/>
      <c r="N5" s="44"/>
      <c r="O5" s="44"/>
      <c r="P5" s="44"/>
      <c r="Q5" s="44"/>
      <c r="R5" s="44"/>
      <c r="S5" s="44"/>
      <c r="T5" s="44"/>
      <c r="U5" s="44"/>
      <c r="V5" s="44"/>
      <c r="W5" s="44"/>
      <c r="X5" s="44"/>
      <c r="Y5" s="44"/>
      <c r="Z5" s="44"/>
      <c r="AA5" s="44"/>
      <c r="AB5" s="44"/>
      <c r="AC5" s="5"/>
      <c r="AD5" s="5"/>
      <c r="AE5" s="5"/>
      <c r="AF5" s="5"/>
      <c r="AG5" s="5"/>
      <c r="AH5" s="5"/>
      <c r="AI5" s="5"/>
      <c r="AJ5" s="5"/>
      <c r="AK5" s="5"/>
      <c r="AL5" s="5"/>
      <c r="AM5" s="5"/>
      <c r="AN5" s="5"/>
      <c r="AO5" s="5"/>
      <c r="AP5" s="5"/>
      <c r="AQ5" s="5"/>
      <c r="AR5" s="5"/>
      <c r="AS5" s="5"/>
      <c r="AT5" s="5"/>
      <c r="AU5" s="5"/>
      <c r="AV5" s="5"/>
      <c r="AW5" s="45"/>
      <c r="AX5" s="5"/>
      <c r="AY5" s="5"/>
      <c r="AZ5" s="5"/>
      <c r="BA5" s="5"/>
      <c r="BB5" s="5"/>
      <c r="BC5" s="5"/>
      <c r="BD5" s="5"/>
      <c r="BE5" s="5"/>
      <c r="BF5" s="5"/>
      <c r="BG5" s="5"/>
      <c r="BH5" s="5"/>
      <c r="BI5" s="5"/>
      <c r="BJ5" s="5"/>
      <c r="BK5" s="5"/>
      <c r="BL5" s="5"/>
      <c r="BM5" s="5"/>
      <c r="BN5" s="5"/>
      <c r="BO5" s="5"/>
      <c r="BP5" s="5"/>
      <c r="BQ5" s="5"/>
      <c r="BR5" s="5"/>
      <c r="BS5" s="5"/>
      <c r="BT5" s="5"/>
      <c r="BU5" s="5"/>
      <c r="BV5" s="5"/>
      <c r="BW5" s="5"/>
      <c r="BX5" s="5"/>
      <c r="BY5" s="5"/>
      <c r="BZ5" s="5"/>
      <c r="CA5" s="5"/>
      <c r="CB5" s="5"/>
      <c r="CC5" s="5"/>
      <c r="CD5" s="5"/>
      <c r="CE5" s="5"/>
      <c r="CF5" s="5"/>
      <c r="CG5" s="5"/>
      <c r="CH5" s="5"/>
      <c r="CI5" s="5"/>
      <c r="CJ5" s="5"/>
      <c r="CK5" s="5"/>
      <c r="CL5" s="5"/>
      <c r="CM5" s="5"/>
      <c r="CN5" s="5"/>
      <c r="CO5" s="5"/>
      <c r="CP5" s="5"/>
      <c r="CQ5" s="5"/>
      <c r="CR5" s="5"/>
      <c r="CS5" s="5"/>
      <c r="CT5" s="5"/>
      <c r="CU5" s="5"/>
      <c r="CV5" s="5"/>
      <c r="CW5" s="5"/>
      <c r="CX5" s="5"/>
      <c r="CY5" s="5"/>
      <c r="CZ5" s="5"/>
      <c r="DA5" s="5"/>
      <c r="DB5" s="5"/>
      <c r="DC5" s="5"/>
      <c r="DD5" s="5"/>
      <c r="DE5" s="5"/>
      <c r="DF5" s="5"/>
      <c r="DG5" s="5"/>
      <c r="DH5" s="5"/>
      <c r="DI5" s="5"/>
      <c r="DJ5" s="5"/>
      <c r="DK5" s="5"/>
      <c r="DL5" s="5"/>
      <c r="DM5" s="5"/>
      <c r="DN5" s="5"/>
      <c r="DO5" s="5"/>
      <c r="DP5" s="5"/>
      <c r="DQ5" s="5"/>
      <c r="DR5" s="5"/>
      <c r="DS5" s="5"/>
      <c r="DT5" s="5"/>
      <c r="DU5" s="5"/>
      <c r="DV5" s="5"/>
      <c r="DW5" s="5"/>
      <c r="DX5" s="5"/>
      <c r="DY5" s="5"/>
      <c r="DZ5" s="5"/>
      <c r="EA5" s="5"/>
      <c r="EB5" s="5"/>
      <c r="EC5" s="5"/>
      <c r="ED5" s="5"/>
      <c r="EE5" s="5"/>
      <c r="EF5" s="5"/>
      <c r="EG5" s="5"/>
      <c r="EH5" s="5"/>
      <c r="EI5" s="5"/>
      <c r="EJ5" s="5"/>
      <c r="EK5" s="5"/>
      <c r="EL5" s="5"/>
      <c r="EM5" s="5"/>
      <c r="EN5" s="5"/>
      <c r="EO5" s="5"/>
      <c r="EP5" s="5"/>
      <c r="EQ5" s="5"/>
      <c r="ER5" s="5"/>
      <c r="ES5" s="5"/>
      <c r="ET5" s="5"/>
      <c r="EU5" s="5"/>
      <c r="EV5" s="5"/>
      <c r="EW5" s="5"/>
      <c r="EX5" s="5"/>
      <c r="EY5" s="5"/>
      <c r="EZ5" s="5"/>
      <c r="FA5" s="5"/>
      <c r="FB5" s="5"/>
      <c r="FC5" s="5"/>
      <c r="FD5" s="5"/>
      <c r="FE5" s="5"/>
      <c r="FF5" s="5"/>
      <c r="FG5" s="5"/>
      <c r="FH5" s="5"/>
      <c r="FI5" s="5"/>
      <c r="FJ5" s="5"/>
      <c r="FK5" s="5"/>
      <c r="FL5" s="5"/>
      <c r="FM5" s="5"/>
      <c r="FN5" s="5"/>
      <c r="FO5" s="5"/>
      <c r="FP5" s="5"/>
      <c r="FQ5" s="5"/>
      <c r="FR5" s="5"/>
      <c r="FS5" s="5"/>
      <c r="FT5" s="5"/>
      <c r="FU5" s="5"/>
      <c r="FV5" s="5"/>
      <c r="FW5" s="5"/>
      <c r="FX5" s="5"/>
      <c r="FY5" s="5"/>
      <c r="FZ5" s="5"/>
      <c r="GA5" s="5"/>
      <c r="GB5" s="5"/>
      <c r="GC5" s="5"/>
      <c r="GD5" s="5"/>
      <c r="GE5" s="5"/>
      <c r="GF5" s="5"/>
      <c r="GG5" s="5"/>
      <c r="GH5" s="5"/>
      <c r="GI5" s="212"/>
      <c r="GJ5" s="5"/>
      <c r="GK5" s="5"/>
      <c r="GL5" s="5"/>
      <c r="GM5" s="5"/>
      <c r="GN5" s="5"/>
      <c r="GO5" s="5"/>
      <c r="GP5" s="5"/>
      <c r="GQ5" s="5"/>
      <c r="GR5" s="5"/>
      <c r="GS5" s="5"/>
      <c r="GT5" s="5"/>
      <c r="GU5" s="5"/>
      <c r="GV5" s="5"/>
      <c r="GW5" s="5"/>
      <c r="GX5" s="5"/>
      <c r="GY5" s="5"/>
      <c r="GZ5" s="5"/>
      <c r="HA5" s="5"/>
      <c r="HB5" s="5"/>
      <c r="HC5" s="5"/>
      <c r="HD5" s="5"/>
      <c r="HE5" s="5"/>
    </row>
    <row r="6" spans="1:213" ht="14.7" customHeight="1" x14ac:dyDescent="0.3">
      <c r="A6" s="12"/>
      <c r="B6" s="13"/>
      <c r="C6" s="13"/>
      <c r="D6" s="14" t="s">
        <v>6</v>
      </c>
      <c r="E6" s="46">
        <f t="shared" ref="E6:BB6" si="0">E10+E50</f>
        <v>11030.7</v>
      </c>
      <c r="F6" s="46">
        <f t="shared" si="0"/>
        <v>10953.45</v>
      </c>
      <c r="G6" s="46">
        <f t="shared" si="0"/>
        <v>10893.083333333332</v>
      </c>
      <c r="H6" s="47">
        <f t="shared" si="0"/>
        <v>10820.85</v>
      </c>
      <c r="I6" s="47">
        <f t="shared" si="0"/>
        <v>10837.583333333332</v>
      </c>
      <c r="J6" s="47">
        <f t="shared" si="0"/>
        <v>10623.783333333335</v>
      </c>
      <c r="K6" s="47">
        <f t="shared" si="0"/>
        <v>10866.216666666665</v>
      </c>
      <c r="L6" s="47">
        <f t="shared" si="0"/>
        <v>10997.666666666668</v>
      </c>
      <c r="M6" s="47">
        <f t="shared" si="0"/>
        <v>10926.033333333331</v>
      </c>
      <c r="N6" s="47">
        <f t="shared" si="0"/>
        <v>10893.75</v>
      </c>
      <c r="O6" s="47">
        <f t="shared" si="0"/>
        <v>10966.35</v>
      </c>
      <c r="P6" s="47">
        <f t="shared" si="0"/>
        <v>11039.333333333334</v>
      </c>
      <c r="Q6" s="47">
        <f t="shared" si="0"/>
        <v>11049.449999999999</v>
      </c>
      <c r="R6" s="47">
        <f t="shared" si="0"/>
        <v>11065.316666666669</v>
      </c>
      <c r="S6" s="47">
        <f t="shared" si="0"/>
        <v>11123.883333333333</v>
      </c>
      <c r="T6" s="47">
        <f t="shared" si="0"/>
        <v>10880.5</v>
      </c>
      <c r="U6" s="47">
        <f t="shared" si="0"/>
        <v>11019.666666666668</v>
      </c>
      <c r="V6" s="47">
        <f t="shared" si="0"/>
        <v>10890.933333333334</v>
      </c>
      <c r="W6" s="47">
        <f t="shared" si="0"/>
        <v>10973.066666666668</v>
      </c>
      <c r="X6" s="47">
        <f t="shared" si="0"/>
        <v>10976.683333333331</v>
      </c>
      <c r="Y6" s="47">
        <f t="shared" si="0"/>
        <v>11069.933333333336</v>
      </c>
      <c r="Z6" s="47">
        <f t="shared" si="0"/>
        <v>11040.516666666668</v>
      </c>
      <c r="AA6" s="47">
        <f t="shared" si="0"/>
        <v>10923.25</v>
      </c>
      <c r="AB6" s="47">
        <f t="shared" si="0"/>
        <v>10881.783333333329</v>
      </c>
      <c r="AC6" s="15">
        <f t="shared" si="0"/>
        <v>10907.583333333332</v>
      </c>
      <c r="AD6" s="15">
        <f t="shared" si="0"/>
        <v>10921.183333333334</v>
      </c>
      <c r="AE6" s="15">
        <f t="shared" si="0"/>
        <v>11021.566666666664</v>
      </c>
      <c r="AF6" s="15">
        <f t="shared" si="0"/>
        <v>10910.91666666667</v>
      </c>
      <c r="AG6" s="15">
        <f t="shared" si="0"/>
        <v>10961.016666666668</v>
      </c>
      <c r="AH6" s="15">
        <f t="shared" si="0"/>
        <v>10915.266666666663</v>
      </c>
      <c r="AI6" s="15">
        <f t="shared" si="0"/>
        <v>11049.383333333335</v>
      </c>
      <c r="AJ6" s="15">
        <f t="shared" si="0"/>
        <v>10971.249999999998</v>
      </c>
      <c r="AK6" s="15">
        <f t="shared" si="0"/>
        <v>11028.35</v>
      </c>
      <c r="AL6" s="15">
        <f t="shared" si="0"/>
        <v>11015.366666666669</v>
      </c>
      <c r="AM6" s="15">
        <f t="shared" si="0"/>
        <v>11105.983333333337</v>
      </c>
      <c r="AN6" s="15">
        <f t="shared" si="0"/>
        <v>11045.966666666664</v>
      </c>
      <c r="AO6" s="15">
        <f t="shared" si="0"/>
        <v>11046.399999999998</v>
      </c>
      <c r="AP6" s="15">
        <f t="shared" si="0"/>
        <v>10946.000000000002</v>
      </c>
      <c r="AQ6" s="15">
        <f t="shared" si="0"/>
        <v>11064.599999999999</v>
      </c>
      <c r="AR6" s="15">
        <f t="shared" si="0"/>
        <v>11771.816666666664</v>
      </c>
      <c r="AS6" s="15">
        <f t="shared" si="0"/>
        <v>10940.516666666666</v>
      </c>
      <c r="AT6" s="15">
        <f t="shared" si="0"/>
        <v>10807.183333333336</v>
      </c>
      <c r="AU6" s="15">
        <f t="shared" si="0"/>
        <v>10801.066666666669</v>
      </c>
      <c r="AV6" s="15">
        <f t="shared" si="0"/>
        <v>11045.983333333334</v>
      </c>
      <c r="AW6" s="48">
        <f t="shared" si="0"/>
        <v>11150.25</v>
      </c>
      <c r="AX6" s="15">
        <f t="shared" si="0"/>
        <v>11069.133333333333</v>
      </c>
      <c r="AY6" s="15">
        <f t="shared" si="0"/>
        <v>11035.133333333331</v>
      </c>
      <c r="AZ6" s="15">
        <f t="shared" si="0"/>
        <v>11212.366666666667</v>
      </c>
      <c r="BA6" s="15">
        <f t="shared" si="0"/>
        <v>11184.966666666665</v>
      </c>
      <c r="BB6" s="15">
        <f t="shared" si="0"/>
        <v>11130.466666666667</v>
      </c>
      <c r="BC6" s="15">
        <f t="shared" ref="BC6:BL6" si="1">BC10+BC50</f>
        <v>11001.233333333332</v>
      </c>
      <c r="BD6" s="15">
        <f t="shared" si="1"/>
        <v>10974.033333333335</v>
      </c>
      <c r="BE6" s="15">
        <f t="shared" si="1"/>
        <v>10985.716666666665</v>
      </c>
      <c r="BF6" s="15">
        <f t="shared" si="1"/>
        <v>10860.2</v>
      </c>
      <c r="BG6" s="15">
        <f t="shared" si="1"/>
        <v>10965.316666666669</v>
      </c>
      <c r="BH6" s="15">
        <f t="shared" si="1"/>
        <v>10855.933333333332</v>
      </c>
      <c r="BI6" s="15">
        <f t="shared" si="1"/>
        <v>10826.783333333335</v>
      </c>
      <c r="BJ6" s="15">
        <f t="shared" si="1"/>
        <v>10882.933333333334</v>
      </c>
      <c r="BK6" s="15">
        <f t="shared" si="1"/>
        <v>10912.65</v>
      </c>
      <c r="BL6" s="15">
        <f t="shared" si="1"/>
        <v>10852.483333333334</v>
      </c>
      <c r="BM6" s="15">
        <f t="shared" ref="BM6:CT6" si="2">BM10+BM50</f>
        <v>11014.500000000002</v>
      </c>
      <c r="BN6" s="15">
        <f t="shared" si="2"/>
        <v>11065.716666666667</v>
      </c>
      <c r="BO6" s="15">
        <f t="shared" si="2"/>
        <v>11102.333333333336</v>
      </c>
      <c r="BP6" s="15">
        <f t="shared" si="2"/>
        <v>10924.7</v>
      </c>
      <c r="BQ6" s="15">
        <f t="shared" si="2"/>
        <v>10941.366666666667</v>
      </c>
      <c r="BR6" s="15">
        <f t="shared" si="2"/>
        <v>11421.516666666666</v>
      </c>
      <c r="BS6" s="15">
        <f t="shared" si="2"/>
        <v>11227.133333333337</v>
      </c>
      <c r="BT6" s="15">
        <f t="shared" si="2"/>
        <v>11140.7</v>
      </c>
      <c r="BU6" s="15">
        <f t="shared" si="2"/>
        <v>11151.083333333336</v>
      </c>
      <c r="BV6" s="15">
        <f t="shared" si="2"/>
        <v>11093.333333333332</v>
      </c>
      <c r="BW6" s="15">
        <f t="shared" si="2"/>
        <v>11333.733333333335</v>
      </c>
      <c r="BX6" s="15">
        <f t="shared" si="2"/>
        <v>11432.133333333337</v>
      </c>
      <c r="BY6" s="15">
        <f t="shared" si="2"/>
        <v>11446.166666666668</v>
      </c>
      <c r="BZ6" s="15">
        <f t="shared" si="2"/>
        <v>11449.583333333332</v>
      </c>
      <c r="CA6" s="15">
        <f t="shared" si="2"/>
        <v>11601.833333333336</v>
      </c>
      <c r="CB6" s="15">
        <f t="shared" si="2"/>
        <v>11641.716666666669</v>
      </c>
      <c r="CC6" s="15">
        <f t="shared" si="2"/>
        <v>11659.683333333332</v>
      </c>
      <c r="CD6" s="15">
        <f t="shared" si="2"/>
        <v>11603.4</v>
      </c>
      <c r="CE6" s="15">
        <f t="shared" si="2"/>
        <v>11679.866666666669</v>
      </c>
      <c r="CF6" s="15">
        <f t="shared" si="2"/>
        <v>11480.116666666667</v>
      </c>
      <c r="CG6" s="15">
        <f t="shared" si="2"/>
        <v>11680.149999999998</v>
      </c>
      <c r="CH6" s="15">
        <f t="shared" si="2"/>
        <v>11656.366666666669</v>
      </c>
      <c r="CI6" s="15">
        <f t="shared" si="2"/>
        <v>11757.566666666662</v>
      </c>
      <c r="CJ6" s="15">
        <f t="shared" si="2"/>
        <v>11706.316666666668</v>
      </c>
      <c r="CK6" s="15">
        <f t="shared" si="2"/>
        <v>11816.6</v>
      </c>
      <c r="CL6" s="15">
        <f t="shared" si="2"/>
        <v>11816.583333333334</v>
      </c>
      <c r="CM6" s="15">
        <f t="shared" si="2"/>
        <v>11858.76666666667</v>
      </c>
      <c r="CN6" s="15">
        <f t="shared" si="2"/>
        <v>11757.316666666666</v>
      </c>
      <c r="CO6" s="15">
        <f t="shared" si="2"/>
        <v>11780.716666666669</v>
      </c>
      <c r="CP6" s="15">
        <f t="shared" si="2"/>
        <v>11854.7</v>
      </c>
      <c r="CQ6" s="15">
        <f t="shared" si="2"/>
        <v>11828.199999999999</v>
      </c>
      <c r="CR6" s="15">
        <f t="shared" si="2"/>
        <v>11760.616666666665</v>
      </c>
      <c r="CS6" s="15">
        <f t="shared" si="2"/>
        <v>11674.900000000001</v>
      </c>
      <c r="CT6" s="15">
        <f t="shared" si="2"/>
        <v>11752.816666666671</v>
      </c>
      <c r="CU6" s="15">
        <f>CU10+CU50</f>
        <v>11770.233333333332</v>
      </c>
      <c r="CV6" s="15">
        <f>CV10+CV50</f>
        <v>11900.950000000004</v>
      </c>
      <c r="CW6" s="15">
        <f>CW10+CW50</f>
        <v>11944.116666666663</v>
      </c>
      <c r="CX6" s="15">
        <f t="shared" ref="CX6:DB6" si="3">CX10+CX50</f>
        <v>11829.449999999997</v>
      </c>
      <c r="CY6" s="15">
        <f t="shared" si="3"/>
        <v>11707.483333333334</v>
      </c>
      <c r="CZ6" s="15">
        <f t="shared" si="3"/>
        <v>11947.049999999997</v>
      </c>
      <c r="DA6" s="15">
        <f t="shared" si="3"/>
        <v>11923.383333333335</v>
      </c>
      <c r="DB6" s="15">
        <f t="shared" si="3"/>
        <v>11892.266666666668</v>
      </c>
      <c r="DC6" s="15">
        <f t="shared" ref="DC6:DH6" si="4">DC10+DC50</f>
        <v>11884.650000000001</v>
      </c>
      <c r="DD6" s="15">
        <f t="shared" si="4"/>
        <v>11865.933333333334</v>
      </c>
      <c r="DE6" s="15">
        <f t="shared" si="4"/>
        <v>11827.199999999999</v>
      </c>
      <c r="DF6" s="15">
        <f t="shared" si="4"/>
        <v>11691.283333333333</v>
      </c>
      <c r="DG6" s="15">
        <f t="shared" si="4"/>
        <v>11781.083333333332</v>
      </c>
      <c r="DH6" s="15">
        <f t="shared" si="4"/>
        <v>11575.533333333331</v>
      </c>
      <c r="DI6" s="15">
        <f t="shared" ref="DI6:EC6" si="5">DI10+DI50</f>
        <v>11457.133333333333</v>
      </c>
      <c r="DJ6" s="15">
        <f t="shared" si="5"/>
        <v>11427.533333333333</v>
      </c>
      <c r="DK6" s="15">
        <f t="shared" si="5"/>
        <v>11431.666666666668</v>
      </c>
      <c r="DL6" s="15">
        <f t="shared" si="5"/>
        <v>11494.883333333335</v>
      </c>
      <c r="DM6" s="15">
        <f t="shared" si="5"/>
        <v>11400.066666666666</v>
      </c>
      <c r="DN6" s="15">
        <f t="shared" si="5"/>
        <v>11449.516666666666</v>
      </c>
      <c r="DO6" s="15">
        <f t="shared" si="5"/>
        <v>11635.216666666665</v>
      </c>
      <c r="DP6" s="15">
        <f t="shared" si="5"/>
        <v>12171.900000000001</v>
      </c>
      <c r="DQ6" s="15">
        <f t="shared" si="5"/>
        <v>12034.916666666664</v>
      </c>
      <c r="DR6" s="15">
        <f t="shared" si="5"/>
        <v>11890.066666666666</v>
      </c>
      <c r="DS6" s="15">
        <f t="shared" si="5"/>
        <v>12353.949999999999</v>
      </c>
      <c r="DT6" s="15">
        <f t="shared" si="5"/>
        <v>12116.933333333331</v>
      </c>
      <c r="DU6" s="15">
        <f t="shared" si="5"/>
        <v>12128.550000000001</v>
      </c>
      <c r="DV6" s="15">
        <f t="shared" si="5"/>
        <v>12063.55</v>
      </c>
      <c r="DW6" s="15">
        <f t="shared" si="5"/>
        <v>12011.499999999998</v>
      </c>
      <c r="DX6" s="15">
        <f t="shared" si="5"/>
        <v>12098.983333333334</v>
      </c>
      <c r="DY6" s="15">
        <f t="shared" si="5"/>
        <v>12241.349999999999</v>
      </c>
      <c r="DZ6" s="15">
        <f t="shared" si="5"/>
        <v>12337.316666666662</v>
      </c>
      <c r="EA6" s="15">
        <f t="shared" si="5"/>
        <v>12165.300000000003</v>
      </c>
      <c r="EB6" s="15">
        <f t="shared" si="5"/>
        <v>12188.5</v>
      </c>
      <c r="EC6" s="15">
        <f t="shared" si="5"/>
        <v>12050.266666666666</v>
      </c>
      <c r="ED6" s="15">
        <f t="shared" ref="ED6:EW6" si="6">ED10+ED50</f>
        <v>12077.883333333331</v>
      </c>
      <c r="EE6" s="15">
        <f t="shared" si="6"/>
        <v>12105.183333333336</v>
      </c>
      <c r="EF6" s="15">
        <f t="shared" si="6"/>
        <v>12053.083333333332</v>
      </c>
      <c r="EG6" s="15">
        <f t="shared" si="6"/>
        <v>12072.216666666665</v>
      </c>
      <c r="EH6" s="15">
        <f t="shared" si="6"/>
        <v>12005.016666666668</v>
      </c>
      <c r="EI6" s="15">
        <f t="shared" si="6"/>
        <v>11977.849999999999</v>
      </c>
      <c r="EJ6" s="15">
        <f t="shared" si="6"/>
        <v>11818.133333333335</v>
      </c>
      <c r="EK6" s="15">
        <f t="shared" si="6"/>
        <v>11965</v>
      </c>
      <c r="EL6" s="15">
        <f t="shared" si="6"/>
        <v>12113.600000000002</v>
      </c>
      <c r="EM6" s="15">
        <f t="shared" si="6"/>
        <v>11922.516666666666</v>
      </c>
      <c r="EN6" s="15">
        <f t="shared" si="6"/>
        <v>11829.499999999996</v>
      </c>
      <c r="EO6" s="15">
        <f t="shared" si="6"/>
        <v>12020.300000000005</v>
      </c>
      <c r="EP6" s="15">
        <f t="shared" si="6"/>
        <v>12008.050000000001</v>
      </c>
      <c r="EQ6" s="15">
        <f t="shared" si="6"/>
        <v>11984.883333333333</v>
      </c>
      <c r="ER6" s="15">
        <f t="shared" si="6"/>
        <v>11944.733333333337</v>
      </c>
      <c r="ES6" s="15">
        <f t="shared" si="6"/>
        <v>11943.749999999998</v>
      </c>
      <c r="ET6" s="15">
        <f t="shared" si="6"/>
        <v>12049.683333333331</v>
      </c>
      <c r="EU6" s="15">
        <f t="shared" si="6"/>
        <v>12003.76666666667</v>
      </c>
      <c r="EV6" s="15">
        <f t="shared" si="6"/>
        <v>12015.050000000003</v>
      </c>
      <c r="EW6" s="15">
        <f t="shared" si="6"/>
        <v>12113.150000000001</v>
      </c>
      <c r="EX6" s="15">
        <f>EX10+EX50</f>
        <v>11961.166666666666</v>
      </c>
      <c r="EY6" s="15">
        <f>EY10+EY50</f>
        <v>11726.849999999999</v>
      </c>
      <c r="EZ6" s="15">
        <f>EZ10+EZ50</f>
        <v>11687.900000000001</v>
      </c>
      <c r="FA6" s="15">
        <f>FA10+FA50</f>
        <v>11694.266666666666</v>
      </c>
      <c r="FB6" s="15">
        <f>FB10+FB50</f>
        <v>11716.116666666665</v>
      </c>
      <c r="FC6" s="15">
        <f t="shared" ref="FC6:FL6" si="7">FC10+FC50</f>
        <v>11713.166666666666</v>
      </c>
      <c r="FD6" s="15">
        <f t="shared" si="7"/>
        <v>11793.216666666664</v>
      </c>
      <c r="FE6" s="15">
        <f t="shared" si="7"/>
        <v>11767.883333333337</v>
      </c>
      <c r="FF6" s="15">
        <f t="shared" si="7"/>
        <v>11749.983333333332</v>
      </c>
      <c r="FG6" s="15">
        <f t="shared" si="7"/>
        <v>11814.350000000004</v>
      </c>
      <c r="FH6" s="15">
        <f t="shared" si="7"/>
        <v>11492.716666666669</v>
      </c>
      <c r="FI6" s="15">
        <f t="shared" si="7"/>
        <v>11480.550000000001</v>
      </c>
      <c r="FJ6" s="15">
        <f t="shared" si="7"/>
        <v>11474.05</v>
      </c>
      <c r="FK6" s="15">
        <f t="shared" si="7"/>
        <v>11451.300000000001</v>
      </c>
      <c r="FL6" s="15">
        <f t="shared" si="7"/>
        <v>11422.133333333333</v>
      </c>
      <c r="FM6" s="15">
        <f>FM10+FM50</f>
        <v>11441.183333333338</v>
      </c>
      <c r="FN6" s="15">
        <f t="shared" ref="FN6:FV6" si="8">FN10+FN50</f>
        <v>11405.816666666669</v>
      </c>
      <c r="FO6" s="15">
        <f t="shared" si="8"/>
        <v>11321.633333333331</v>
      </c>
      <c r="FP6" s="15">
        <f t="shared" si="8"/>
        <v>11273.25</v>
      </c>
      <c r="FQ6" s="15">
        <f t="shared" si="8"/>
        <v>11333.216666666662</v>
      </c>
      <c r="FR6" s="15">
        <f t="shared" si="8"/>
        <v>11024.599999999999</v>
      </c>
      <c r="FS6" s="15">
        <f t="shared" si="8"/>
        <v>11244.683333333334</v>
      </c>
      <c r="FT6" s="15">
        <f t="shared" si="8"/>
        <v>11081.883333333333</v>
      </c>
      <c r="FU6" s="15">
        <f t="shared" si="8"/>
        <v>11327.783333333329</v>
      </c>
      <c r="FV6" s="15">
        <f t="shared" si="8"/>
        <v>11291.783333333336</v>
      </c>
      <c r="FW6" s="15">
        <f t="shared" ref="FW6:FY6" si="9">FW10+FW58</f>
        <v>11324.933333333332</v>
      </c>
      <c r="FX6" s="15">
        <f t="shared" si="9"/>
        <v>11235.716666666665</v>
      </c>
      <c r="FY6" s="15">
        <f t="shared" si="9"/>
        <v>11247.216666666669</v>
      </c>
      <c r="FZ6" s="15">
        <f t="shared" ref="FZ6:HE6" si="10">FZ10+FZ56</f>
        <v>11230.300000000001</v>
      </c>
      <c r="GA6" s="15">
        <f t="shared" si="10"/>
        <v>11158.099999999999</v>
      </c>
      <c r="GB6" s="15">
        <f t="shared" si="10"/>
        <v>11127.26666666667</v>
      </c>
      <c r="GC6" s="15">
        <f t="shared" si="10"/>
        <v>11050.250000000004</v>
      </c>
      <c r="GD6" s="15">
        <f t="shared" si="10"/>
        <v>11140.949999999997</v>
      </c>
      <c r="GE6" s="15">
        <f t="shared" si="10"/>
        <v>11480.333333333332</v>
      </c>
      <c r="GF6" s="15">
        <f t="shared" si="10"/>
        <v>11240.483333333334</v>
      </c>
      <c r="GG6" s="15">
        <f t="shared" si="10"/>
        <v>11263.283333333335</v>
      </c>
      <c r="GH6" s="15">
        <f t="shared" si="10"/>
        <v>11104.16666666667</v>
      </c>
      <c r="GI6" s="15">
        <f t="shared" si="10"/>
        <v>11085.633333333335</v>
      </c>
      <c r="GJ6" s="15">
        <f t="shared" si="10"/>
        <v>11114.166666666664</v>
      </c>
      <c r="GK6" s="15">
        <f t="shared" si="10"/>
        <v>10999.216666666667</v>
      </c>
      <c r="GL6" s="15">
        <f t="shared" si="10"/>
        <v>11010.766666666668</v>
      </c>
      <c r="GM6" s="15">
        <f t="shared" si="10"/>
        <v>11069.283333333329</v>
      </c>
      <c r="GN6" s="15">
        <f t="shared" si="10"/>
        <v>11197.050000000001</v>
      </c>
      <c r="GO6" s="15">
        <f t="shared" si="10"/>
        <v>11099.599999999995</v>
      </c>
      <c r="GP6" s="15">
        <f t="shared" si="10"/>
        <v>11171.516666666666</v>
      </c>
      <c r="GQ6" s="15">
        <f t="shared" si="10"/>
        <v>11263.683333333334</v>
      </c>
      <c r="GR6" s="15">
        <f t="shared" si="10"/>
        <v>11132.566666666666</v>
      </c>
      <c r="GS6" s="15">
        <f t="shared" si="10"/>
        <v>11149.9</v>
      </c>
      <c r="GT6" s="15">
        <f t="shared" si="10"/>
        <v>10962.550000000001</v>
      </c>
      <c r="GU6" s="15">
        <f t="shared" si="10"/>
        <v>10984.866666666669</v>
      </c>
      <c r="GV6" s="15">
        <f t="shared" si="10"/>
        <v>12231.300000000005</v>
      </c>
      <c r="GW6" s="15">
        <f t="shared" si="10"/>
        <v>11929.750000000002</v>
      </c>
      <c r="GX6" s="15">
        <f t="shared" si="10"/>
        <v>11764.949999999997</v>
      </c>
      <c r="GY6" s="15">
        <f t="shared" si="10"/>
        <v>11680.25</v>
      </c>
      <c r="GZ6" s="15">
        <f t="shared" si="10"/>
        <v>11777.083333333334</v>
      </c>
      <c r="HA6" s="15">
        <f t="shared" si="10"/>
        <v>11664.6</v>
      </c>
      <c r="HB6" s="15">
        <f t="shared" si="10"/>
        <v>11642.316666666669</v>
      </c>
      <c r="HC6" s="15">
        <f t="shared" si="10"/>
        <v>11833.066666666669</v>
      </c>
      <c r="HD6" s="15">
        <f t="shared" si="10"/>
        <v>11483.533333333331</v>
      </c>
      <c r="HE6" s="15">
        <f t="shared" si="10"/>
        <v>11572.533333333333</v>
      </c>
    </row>
    <row r="7" spans="1:213" ht="14.7" customHeight="1" x14ac:dyDescent="0.3">
      <c r="A7" s="12"/>
      <c r="B7" s="13"/>
      <c r="C7" s="13"/>
      <c r="D7" s="14" t="s">
        <v>7</v>
      </c>
      <c r="E7" s="49">
        <f t="shared" ref="E7:BB7" si="11">(E6+E8)/2</f>
        <v>11008.325000000001</v>
      </c>
      <c r="F7" s="49">
        <f t="shared" si="11"/>
        <v>10937.825000000001</v>
      </c>
      <c r="G7" s="49">
        <f t="shared" si="11"/>
        <v>10875.074999999999</v>
      </c>
      <c r="H7" s="49">
        <f t="shared" si="11"/>
        <v>10796.3</v>
      </c>
      <c r="I7" s="49">
        <f t="shared" si="11"/>
        <v>10804.324999999999</v>
      </c>
      <c r="J7" s="49">
        <f t="shared" si="11"/>
        <v>10607.550000000001</v>
      </c>
      <c r="K7" s="49">
        <f t="shared" si="11"/>
        <v>10791.449999999999</v>
      </c>
      <c r="L7" s="49">
        <f t="shared" si="11"/>
        <v>10936.300000000001</v>
      </c>
      <c r="M7" s="49">
        <f t="shared" si="11"/>
        <v>10904.174999999999</v>
      </c>
      <c r="N7" s="49">
        <f t="shared" si="11"/>
        <v>10874.25</v>
      </c>
      <c r="O7" s="49">
        <f t="shared" si="11"/>
        <v>10949.85</v>
      </c>
      <c r="P7" s="49">
        <f t="shared" si="11"/>
        <v>11008.35</v>
      </c>
      <c r="Q7" s="49">
        <f t="shared" si="11"/>
        <v>11033.375</v>
      </c>
      <c r="R7" s="49">
        <f t="shared" si="11"/>
        <v>11039.625000000002</v>
      </c>
      <c r="S7" s="49">
        <f t="shared" si="11"/>
        <v>11083.825000000001</v>
      </c>
      <c r="T7" s="49">
        <f t="shared" si="11"/>
        <v>10855.95</v>
      </c>
      <c r="U7" s="49">
        <f t="shared" si="11"/>
        <v>10951.625</v>
      </c>
      <c r="V7" s="49">
        <f t="shared" si="11"/>
        <v>10876.75</v>
      </c>
      <c r="W7" s="49">
        <f t="shared" si="11"/>
        <v>10953.2</v>
      </c>
      <c r="X7" s="49">
        <f t="shared" si="11"/>
        <v>10963.399999999998</v>
      </c>
      <c r="Y7" s="49">
        <f t="shared" si="11"/>
        <v>11033.350000000002</v>
      </c>
      <c r="Z7" s="49">
        <f t="shared" si="11"/>
        <v>11004.225000000002</v>
      </c>
      <c r="AA7" s="49">
        <f t="shared" si="11"/>
        <v>10895.95</v>
      </c>
      <c r="AB7" s="49">
        <f t="shared" si="11"/>
        <v>10846.599999999997</v>
      </c>
      <c r="AC7" s="16">
        <f t="shared" si="11"/>
        <v>10889.674999999999</v>
      </c>
      <c r="AD7" s="16">
        <f t="shared" si="11"/>
        <v>10895.5</v>
      </c>
      <c r="AE7" s="16">
        <f t="shared" si="11"/>
        <v>10983.774999999998</v>
      </c>
      <c r="AF7" s="16">
        <f t="shared" si="11"/>
        <v>10898.025000000001</v>
      </c>
      <c r="AG7" s="16">
        <f t="shared" si="11"/>
        <v>10933.300000000001</v>
      </c>
      <c r="AH7" s="16">
        <f t="shared" si="11"/>
        <v>10888.449999999997</v>
      </c>
      <c r="AI7" s="16">
        <f t="shared" si="11"/>
        <v>11011.275000000001</v>
      </c>
      <c r="AJ7" s="16">
        <f t="shared" si="11"/>
        <v>10960.474999999999</v>
      </c>
      <c r="AK7" s="16">
        <f t="shared" si="11"/>
        <v>11003.924999999999</v>
      </c>
      <c r="AL7" s="16">
        <f t="shared" si="11"/>
        <v>10993.575000000001</v>
      </c>
      <c r="AM7" s="16">
        <f t="shared" si="11"/>
        <v>11076.350000000002</v>
      </c>
      <c r="AN7" s="16">
        <f t="shared" si="11"/>
        <v>11021.924999999997</v>
      </c>
      <c r="AO7" s="16">
        <f t="shared" si="11"/>
        <v>11020.999999999998</v>
      </c>
      <c r="AP7" s="16">
        <f t="shared" si="11"/>
        <v>10926.150000000001</v>
      </c>
      <c r="AQ7" s="16">
        <f t="shared" si="11"/>
        <v>11031.375</v>
      </c>
      <c r="AR7" s="16">
        <f t="shared" si="11"/>
        <v>11575.149999999998</v>
      </c>
      <c r="AS7" s="16">
        <f t="shared" si="11"/>
        <v>10906.5</v>
      </c>
      <c r="AT7" s="16">
        <f t="shared" si="11"/>
        <v>10777.975000000002</v>
      </c>
      <c r="AU7" s="16">
        <f t="shared" si="11"/>
        <v>10778.350000000002</v>
      </c>
      <c r="AV7" s="16">
        <f t="shared" si="11"/>
        <v>10994</v>
      </c>
      <c r="AW7" s="50">
        <f t="shared" si="11"/>
        <v>11108.55</v>
      </c>
      <c r="AX7" s="16">
        <f t="shared" si="11"/>
        <v>11033.825000000001</v>
      </c>
      <c r="AY7" s="16">
        <f t="shared" si="11"/>
        <v>11015.524999999998</v>
      </c>
      <c r="AZ7" s="16">
        <f t="shared" si="11"/>
        <v>11177.424999999999</v>
      </c>
      <c r="BA7" s="16">
        <f t="shared" si="11"/>
        <v>11168.25</v>
      </c>
      <c r="BB7" s="16">
        <f t="shared" si="11"/>
        <v>11108.150000000001</v>
      </c>
      <c r="BC7" s="16">
        <f t="shared" ref="BC7:BL7" si="12">(BC6+BC8)/2</f>
        <v>10983.649999999998</v>
      </c>
      <c r="BD7" s="16">
        <f t="shared" si="12"/>
        <v>10958.25</v>
      </c>
      <c r="BE7" s="16">
        <f t="shared" si="12"/>
        <v>10962.199999999999</v>
      </c>
      <c r="BF7" s="16">
        <f t="shared" si="12"/>
        <v>10843.325000000001</v>
      </c>
      <c r="BG7" s="16">
        <f t="shared" si="12"/>
        <v>10920.425000000003</v>
      </c>
      <c r="BH7" s="16">
        <f t="shared" si="12"/>
        <v>10831.924999999999</v>
      </c>
      <c r="BI7" s="16">
        <f t="shared" si="12"/>
        <v>10800.800000000001</v>
      </c>
      <c r="BJ7" s="16">
        <f t="shared" si="12"/>
        <v>10850.375</v>
      </c>
      <c r="BK7" s="16">
        <f t="shared" si="12"/>
        <v>10886.7</v>
      </c>
      <c r="BL7" s="16">
        <f t="shared" si="12"/>
        <v>10839.75</v>
      </c>
      <c r="BM7" s="16">
        <f t="shared" ref="BM7:CT7" si="13">(BM6+BM8)/2</f>
        <v>10982.650000000001</v>
      </c>
      <c r="BN7" s="16">
        <f t="shared" si="13"/>
        <v>11021.475</v>
      </c>
      <c r="BO7" s="16">
        <f t="shared" si="13"/>
        <v>11061.675000000003</v>
      </c>
      <c r="BP7" s="16">
        <f t="shared" si="13"/>
        <v>10909.95</v>
      </c>
      <c r="BQ7" s="16">
        <f t="shared" si="13"/>
        <v>10925.5</v>
      </c>
      <c r="BR7" s="16">
        <f t="shared" si="13"/>
        <v>11313</v>
      </c>
      <c r="BS7" s="16">
        <f t="shared" si="13"/>
        <v>11169.075000000003</v>
      </c>
      <c r="BT7" s="16">
        <f t="shared" si="13"/>
        <v>11121.1</v>
      </c>
      <c r="BU7" s="16">
        <f t="shared" si="13"/>
        <v>11135.575000000001</v>
      </c>
      <c r="BV7" s="16">
        <f t="shared" si="13"/>
        <v>11082.25</v>
      </c>
      <c r="BW7" s="16">
        <f t="shared" si="13"/>
        <v>11295.525000000001</v>
      </c>
      <c r="BX7" s="16">
        <f t="shared" si="13"/>
        <v>11404.200000000003</v>
      </c>
      <c r="BY7" s="16">
        <f t="shared" si="13"/>
        <v>11422.7</v>
      </c>
      <c r="BZ7" s="16">
        <f t="shared" si="13"/>
        <v>11433.05</v>
      </c>
      <c r="CA7" s="16">
        <f t="shared" si="13"/>
        <v>11573.125000000002</v>
      </c>
      <c r="CB7" s="16">
        <f t="shared" si="13"/>
        <v>11613.825000000001</v>
      </c>
      <c r="CC7" s="16">
        <f t="shared" si="13"/>
        <v>11630.724999999999</v>
      </c>
      <c r="CD7" s="16">
        <f t="shared" si="13"/>
        <v>11591.575000000001</v>
      </c>
      <c r="CE7" s="16">
        <f t="shared" si="13"/>
        <v>11653.100000000002</v>
      </c>
      <c r="CF7" s="16">
        <f t="shared" si="13"/>
        <v>11459</v>
      </c>
      <c r="CG7" s="16">
        <f t="shared" si="13"/>
        <v>11634.3</v>
      </c>
      <c r="CH7" s="16">
        <f t="shared" si="13"/>
        <v>11628.825000000001</v>
      </c>
      <c r="CI7" s="16">
        <f t="shared" si="13"/>
        <v>11715.299999999996</v>
      </c>
      <c r="CJ7" s="16">
        <f t="shared" si="13"/>
        <v>11687.325000000001</v>
      </c>
      <c r="CK7" s="16">
        <f t="shared" si="13"/>
        <v>11796.975</v>
      </c>
      <c r="CL7" s="16">
        <f t="shared" si="13"/>
        <v>11794.775000000001</v>
      </c>
      <c r="CM7" s="16">
        <f t="shared" si="13"/>
        <v>11834.325000000003</v>
      </c>
      <c r="CN7" s="16">
        <f t="shared" si="13"/>
        <v>11733.625</v>
      </c>
      <c r="CO7" s="16">
        <f t="shared" si="13"/>
        <v>11757.95</v>
      </c>
      <c r="CP7" s="16">
        <f t="shared" si="13"/>
        <v>11818.6</v>
      </c>
      <c r="CQ7" s="16">
        <f t="shared" si="13"/>
        <v>11792.125</v>
      </c>
      <c r="CR7" s="16">
        <f t="shared" si="13"/>
        <v>11740.474999999999</v>
      </c>
      <c r="CS7" s="16">
        <f t="shared" si="13"/>
        <v>11657.850000000002</v>
      </c>
      <c r="CT7" s="16">
        <f t="shared" si="13"/>
        <v>11728.950000000004</v>
      </c>
      <c r="CU7" s="16">
        <f>(CU6+CU8)/2</f>
        <v>11753.824999999999</v>
      </c>
      <c r="CV7" s="16">
        <f>(CV6+CV8)/2</f>
        <v>11878.450000000004</v>
      </c>
      <c r="CW7" s="16">
        <f>(CW6+CW8)/2</f>
        <v>11922.124999999996</v>
      </c>
      <c r="CX7" s="16">
        <f t="shared" ref="CX7:DB7" si="14">(CX6+CX8)/2</f>
        <v>11803.849999999999</v>
      </c>
      <c r="CY7" s="16">
        <f t="shared" si="14"/>
        <v>11692.1</v>
      </c>
      <c r="CZ7" s="16">
        <f t="shared" si="14"/>
        <v>11895.499999999998</v>
      </c>
      <c r="DA7" s="16">
        <f t="shared" si="14"/>
        <v>11891.725000000002</v>
      </c>
      <c r="DB7" s="16">
        <f t="shared" si="14"/>
        <v>11859.925000000001</v>
      </c>
      <c r="DC7" s="16">
        <f t="shared" ref="DC7:DH7" si="15">(DC6+DC8)/2</f>
        <v>11852.550000000001</v>
      </c>
      <c r="DD7" s="16">
        <f t="shared" si="15"/>
        <v>11846.775000000001</v>
      </c>
      <c r="DE7" s="16">
        <f t="shared" si="15"/>
        <v>11813.125</v>
      </c>
      <c r="DF7" s="16">
        <f t="shared" si="15"/>
        <v>11676.599999999999</v>
      </c>
      <c r="DG7" s="16">
        <f t="shared" si="15"/>
        <v>11750.074999999999</v>
      </c>
      <c r="DH7" s="16">
        <f t="shared" si="15"/>
        <v>11551.424999999999</v>
      </c>
      <c r="DI7" s="16">
        <f t="shared" ref="DI7:EC7" si="16">(DI6+DI8)/2</f>
        <v>11432.25</v>
      </c>
      <c r="DJ7" s="16">
        <f t="shared" si="16"/>
        <v>11407.099999999999</v>
      </c>
      <c r="DK7" s="16">
        <f t="shared" si="16"/>
        <v>11398.800000000001</v>
      </c>
      <c r="DL7" s="16">
        <f t="shared" si="16"/>
        <v>11444.850000000002</v>
      </c>
      <c r="DM7" s="16">
        <f t="shared" si="16"/>
        <v>11371.75</v>
      </c>
      <c r="DN7" s="16">
        <f t="shared" si="16"/>
        <v>11407.525</v>
      </c>
      <c r="DO7" s="16">
        <f t="shared" si="16"/>
        <v>11582.949999999999</v>
      </c>
      <c r="DP7" s="16">
        <f t="shared" si="16"/>
        <v>12090.225000000002</v>
      </c>
      <c r="DQ7" s="16">
        <f t="shared" si="16"/>
        <v>11997.074999999997</v>
      </c>
      <c r="DR7" s="16">
        <f t="shared" si="16"/>
        <v>11863.75</v>
      </c>
      <c r="DS7" s="16">
        <f t="shared" si="16"/>
        <v>12275.75</v>
      </c>
      <c r="DT7" s="16">
        <f t="shared" si="16"/>
        <v>12052.449999999997</v>
      </c>
      <c r="DU7" s="16">
        <f t="shared" si="16"/>
        <v>12085.7</v>
      </c>
      <c r="DV7" s="16">
        <f t="shared" si="16"/>
        <v>12037.3</v>
      </c>
      <c r="DW7" s="16">
        <f t="shared" si="16"/>
        <v>11991.599999999999</v>
      </c>
      <c r="DX7" s="16">
        <f t="shared" si="16"/>
        <v>12066.375</v>
      </c>
      <c r="DY7" s="16">
        <f t="shared" si="16"/>
        <v>12190.824999999999</v>
      </c>
      <c r="DZ7" s="16">
        <f t="shared" si="16"/>
        <v>12278.749999999996</v>
      </c>
      <c r="EA7" s="16">
        <f t="shared" si="16"/>
        <v>12147.775000000001</v>
      </c>
      <c r="EB7" s="16">
        <f t="shared" si="16"/>
        <v>12151.325000000001</v>
      </c>
      <c r="EC7" s="16">
        <f t="shared" si="16"/>
        <v>12012.075000000001</v>
      </c>
      <c r="ED7" s="16">
        <f t="shared" ref="ED7:EW7" si="17">(ED6+ED8)/2</f>
        <v>12052.174999999999</v>
      </c>
      <c r="EE7" s="16">
        <f t="shared" si="17"/>
        <v>12078.975000000002</v>
      </c>
      <c r="EF7" s="16">
        <f t="shared" si="17"/>
        <v>12030.424999999999</v>
      </c>
      <c r="EG7" s="16">
        <f t="shared" si="17"/>
        <v>12037</v>
      </c>
      <c r="EH7" s="16">
        <f t="shared" si="17"/>
        <v>11981.725000000002</v>
      </c>
      <c r="EI7" s="16">
        <f t="shared" si="17"/>
        <v>11944.399999999998</v>
      </c>
      <c r="EJ7" s="16">
        <f t="shared" si="17"/>
        <v>11795.400000000001</v>
      </c>
      <c r="EK7" s="16">
        <f t="shared" si="17"/>
        <v>11924.375</v>
      </c>
      <c r="EL7" s="16">
        <f t="shared" si="17"/>
        <v>12046.075000000001</v>
      </c>
      <c r="EM7" s="16">
        <f t="shared" si="17"/>
        <v>11898.875</v>
      </c>
      <c r="EN7" s="16">
        <f t="shared" si="17"/>
        <v>11810.624999999996</v>
      </c>
      <c r="EO7" s="16">
        <f t="shared" si="17"/>
        <v>11968.825000000004</v>
      </c>
      <c r="EP7" s="16">
        <f t="shared" si="17"/>
        <v>11974</v>
      </c>
      <c r="EQ7" s="16">
        <f t="shared" si="17"/>
        <v>11966.45</v>
      </c>
      <c r="ER7" s="16">
        <f t="shared" si="17"/>
        <v>11926.475000000002</v>
      </c>
      <c r="ES7" s="16">
        <f t="shared" si="17"/>
        <v>11928.974999999999</v>
      </c>
      <c r="ET7" s="16">
        <f t="shared" si="17"/>
        <v>12016.624999999998</v>
      </c>
      <c r="EU7" s="16">
        <f t="shared" si="17"/>
        <v>11989.125000000004</v>
      </c>
      <c r="EV7" s="16">
        <f t="shared" si="17"/>
        <v>12003.600000000002</v>
      </c>
      <c r="EW7" s="16">
        <f t="shared" si="17"/>
        <v>12080.300000000001</v>
      </c>
      <c r="EX7" s="16">
        <f>(EX6+EX8)/2</f>
        <v>11913.849999999999</v>
      </c>
      <c r="EY7" s="16">
        <f>(EY6+EY8)/2</f>
        <v>11690.774999999998</v>
      </c>
      <c r="EZ7" s="16">
        <f>(EZ6+EZ8)/2</f>
        <v>11664.350000000002</v>
      </c>
      <c r="FA7" s="16">
        <f>(FA6+FA8)/2</f>
        <v>11670.45</v>
      </c>
      <c r="FB7" s="16">
        <f>(FB6+FB8)/2</f>
        <v>11696.974999999999</v>
      </c>
      <c r="FC7" s="16">
        <f t="shared" ref="FC7:HE7" si="18">(FC6+FC8)/2</f>
        <v>11689.474999999999</v>
      </c>
      <c r="FD7" s="16">
        <f t="shared" si="18"/>
        <v>11762.424999999997</v>
      </c>
      <c r="FE7" s="16">
        <f t="shared" si="18"/>
        <v>11752.575000000003</v>
      </c>
      <c r="FF7" s="16">
        <f t="shared" si="18"/>
        <v>11731.774999999998</v>
      </c>
      <c r="FG7" s="16">
        <f t="shared" si="18"/>
        <v>11770.850000000002</v>
      </c>
      <c r="FH7" s="16">
        <f t="shared" si="18"/>
        <v>11469.075000000001</v>
      </c>
      <c r="FI7" s="16">
        <f t="shared" si="18"/>
        <v>11459.95</v>
      </c>
      <c r="FJ7" s="16">
        <f t="shared" si="18"/>
        <v>11445.474999999999</v>
      </c>
      <c r="FK7" s="16">
        <f t="shared" si="18"/>
        <v>11428.825000000001</v>
      </c>
      <c r="FL7" s="16">
        <f t="shared" si="18"/>
        <v>11393.5</v>
      </c>
      <c r="FM7" s="16">
        <f t="shared" si="18"/>
        <v>11408.625000000004</v>
      </c>
      <c r="FN7" s="16">
        <f t="shared" si="18"/>
        <v>11371.225000000002</v>
      </c>
      <c r="FO7" s="16">
        <f t="shared" si="18"/>
        <v>11277.55</v>
      </c>
      <c r="FP7" s="16">
        <f t="shared" si="18"/>
        <v>11224.125</v>
      </c>
      <c r="FQ7" s="16">
        <f t="shared" si="18"/>
        <v>11269.949999999997</v>
      </c>
      <c r="FR7" s="16">
        <f t="shared" si="18"/>
        <v>10992.399999999998</v>
      </c>
      <c r="FS7" s="16">
        <f t="shared" si="18"/>
        <v>11188.150000000001</v>
      </c>
      <c r="FT7" s="16">
        <f t="shared" si="18"/>
        <v>11055.325000000001</v>
      </c>
      <c r="FU7" s="16">
        <f t="shared" si="18"/>
        <v>11260.349999999997</v>
      </c>
      <c r="FV7" s="16">
        <f t="shared" si="18"/>
        <v>11264.200000000003</v>
      </c>
      <c r="FW7" s="16">
        <f t="shared" si="18"/>
        <v>11280.174999999999</v>
      </c>
      <c r="FX7" s="16">
        <f t="shared" si="18"/>
        <v>11196.324999999999</v>
      </c>
      <c r="FY7" s="16">
        <f t="shared" si="18"/>
        <v>11202.575000000001</v>
      </c>
      <c r="FZ7" s="16">
        <f t="shared" si="18"/>
        <v>11209.45</v>
      </c>
      <c r="GA7" s="16">
        <f t="shared" si="18"/>
        <v>11137.649999999998</v>
      </c>
      <c r="GB7" s="16">
        <f t="shared" si="18"/>
        <v>11104.000000000004</v>
      </c>
      <c r="GC7" s="16">
        <f t="shared" si="18"/>
        <v>11014.750000000004</v>
      </c>
      <c r="GD7" s="16">
        <f t="shared" si="18"/>
        <v>11071.349999999999</v>
      </c>
      <c r="GE7" s="16">
        <f t="shared" si="18"/>
        <v>11377.824999999999</v>
      </c>
      <c r="GF7" s="16">
        <f t="shared" si="18"/>
        <v>11215.8</v>
      </c>
      <c r="GG7" s="16">
        <f t="shared" si="18"/>
        <v>11229.875</v>
      </c>
      <c r="GH7" s="16">
        <f t="shared" si="18"/>
        <v>11083.400000000001</v>
      </c>
      <c r="GI7" s="16">
        <f t="shared" si="18"/>
        <v>11032.925000000001</v>
      </c>
      <c r="GJ7" s="16">
        <f t="shared" si="18"/>
        <v>11077.499999999998</v>
      </c>
      <c r="GK7" s="16">
        <f t="shared" si="18"/>
        <v>10964.1</v>
      </c>
      <c r="GL7" s="16">
        <f t="shared" si="18"/>
        <v>10988.100000000002</v>
      </c>
      <c r="GM7" s="16">
        <f t="shared" si="18"/>
        <v>11041.224999999997</v>
      </c>
      <c r="GN7" s="16">
        <f t="shared" si="18"/>
        <v>11155</v>
      </c>
      <c r="GO7" s="16">
        <f t="shared" si="18"/>
        <v>11088.399999999996</v>
      </c>
      <c r="GP7" s="16">
        <f t="shared" si="18"/>
        <v>11149.075000000001</v>
      </c>
      <c r="GQ7" s="16">
        <f t="shared" si="18"/>
        <v>11218.875</v>
      </c>
      <c r="GR7" s="16">
        <f t="shared" si="18"/>
        <v>11112.599999999999</v>
      </c>
      <c r="GS7" s="16">
        <f t="shared" si="18"/>
        <v>11112.45</v>
      </c>
      <c r="GT7" s="16">
        <f t="shared" si="18"/>
        <v>10943.2</v>
      </c>
      <c r="GU7" s="16">
        <f t="shared" si="18"/>
        <v>10949.95</v>
      </c>
      <c r="GV7" s="16">
        <f t="shared" si="18"/>
        <v>12018.950000000004</v>
      </c>
      <c r="GW7" s="16">
        <f t="shared" si="18"/>
        <v>11871.025000000001</v>
      </c>
      <c r="GX7" s="16">
        <f t="shared" si="18"/>
        <v>11737.474999999999</v>
      </c>
      <c r="GY7" s="16">
        <f t="shared" si="18"/>
        <v>11651.424999999999</v>
      </c>
      <c r="GZ7" s="16">
        <f t="shared" si="18"/>
        <v>11735.525000000001</v>
      </c>
      <c r="HA7" s="16">
        <f t="shared" si="18"/>
        <v>11646.85</v>
      </c>
      <c r="HB7" s="16">
        <f t="shared" si="18"/>
        <v>11608.800000000003</v>
      </c>
      <c r="HC7" s="16">
        <f t="shared" si="18"/>
        <v>11763.350000000002</v>
      </c>
      <c r="HD7" s="16">
        <f t="shared" si="18"/>
        <v>11455.249999999998</v>
      </c>
      <c r="HE7" s="16">
        <f t="shared" si="18"/>
        <v>11529.474999999999</v>
      </c>
    </row>
    <row r="8" spans="1:213" ht="14.7" customHeight="1" x14ac:dyDescent="0.3">
      <c r="A8" s="12"/>
      <c r="B8" s="13"/>
      <c r="C8" s="13"/>
      <c r="D8" s="14" t="s">
        <v>8</v>
      </c>
      <c r="E8" s="51">
        <f t="shared" ref="E8:BB8" si="19">E14+E50</f>
        <v>10985.95</v>
      </c>
      <c r="F8" s="51">
        <f t="shared" si="19"/>
        <v>10922.2</v>
      </c>
      <c r="G8" s="51">
        <f t="shared" si="19"/>
        <v>10857.066666666666</v>
      </c>
      <c r="H8" s="52">
        <f t="shared" si="19"/>
        <v>10771.75</v>
      </c>
      <c r="I8" s="52">
        <f t="shared" si="19"/>
        <v>10771.066666666666</v>
      </c>
      <c r="J8" s="52">
        <f t="shared" si="19"/>
        <v>10591.316666666668</v>
      </c>
      <c r="K8" s="52">
        <f t="shared" si="19"/>
        <v>10716.683333333332</v>
      </c>
      <c r="L8" s="52">
        <f t="shared" si="19"/>
        <v>10874.933333333334</v>
      </c>
      <c r="M8" s="52">
        <f t="shared" si="19"/>
        <v>10882.316666666666</v>
      </c>
      <c r="N8" s="52">
        <f t="shared" si="19"/>
        <v>10854.75</v>
      </c>
      <c r="O8" s="52">
        <f t="shared" si="19"/>
        <v>10933.35</v>
      </c>
      <c r="P8" s="52">
        <f t="shared" si="19"/>
        <v>10977.366666666667</v>
      </c>
      <c r="Q8" s="52">
        <f t="shared" si="19"/>
        <v>11017.3</v>
      </c>
      <c r="R8" s="52">
        <f t="shared" si="19"/>
        <v>11013.933333333334</v>
      </c>
      <c r="S8" s="52">
        <f t="shared" si="19"/>
        <v>11043.766666666666</v>
      </c>
      <c r="T8" s="52">
        <f t="shared" si="19"/>
        <v>10831.4</v>
      </c>
      <c r="U8" s="52">
        <f t="shared" si="19"/>
        <v>10883.583333333334</v>
      </c>
      <c r="V8" s="52">
        <f t="shared" si="19"/>
        <v>10862.566666666668</v>
      </c>
      <c r="W8" s="52">
        <f t="shared" si="19"/>
        <v>10933.333333333334</v>
      </c>
      <c r="X8" s="52">
        <f t="shared" si="19"/>
        <v>10950.116666666665</v>
      </c>
      <c r="Y8" s="52">
        <f t="shared" si="19"/>
        <v>10996.766666666668</v>
      </c>
      <c r="Z8" s="52">
        <f t="shared" si="19"/>
        <v>10967.933333333334</v>
      </c>
      <c r="AA8" s="52">
        <f t="shared" si="19"/>
        <v>10868.65</v>
      </c>
      <c r="AB8" s="52">
        <f t="shared" si="19"/>
        <v>10811.416666666664</v>
      </c>
      <c r="AC8" s="17">
        <f t="shared" si="19"/>
        <v>10871.766666666666</v>
      </c>
      <c r="AD8" s="17">
        <f t="shared" si="19"/>
        <v>10869.816666666668</v>
      </c>
      <c r="AE8" s="17">
        <f t="shared" si="19"/>
        <v>10945.983333333332</v>
      </c>
      <c r="AF8" s="17">
        <f t="shared" si="19"/>
        <v>10885.133333333335</v>
      </c>
      <c r="AG8" s="17">
        <f t="shared" si="19"/>
        <v>10905.583333333334</v>
      </c>
      <c r="AH8" s="17">
        <f t="shared" si="19"/>
        <v>10861.633333333331</v>
      </c>
      <c r="AI8" s="17">
        <f t="shared" si="19"/>
        <v>10973.166666666668</v>
      </c>
      <c r="AJ8" s="17">
        <f t="shared" si="19"/>
        <v>10949.699999999999</v>
      </c>
      <c r="AK8" s="17">
        <f t="shared" si="19"/>
        <v>10979.5</v>
      </c>
      <c r="AL8" s="17">
        <f t="shared" si="19"/>
        <v>10971.783333333335</v>
      </c>
      <c r="AM8" s="17">
        <f t="shared" si="19"/>
        <v>11046.716666666669</v>
      </c>
      <c r="AN8" s="17">
        <f t="shared" si="19"/>
        <v>10997.883333333331</v>
      </c>
      <c r="AO8" s="17">
        <f t="shared" si="19"/>
        <v>10995.599999999999</v>
      </c>
      <c r="AP8" s="17">
        <f t="shared" si="19"/>
        <v>10906.300000000001</v>
      </c>
      <c r="AQ8" s="17">
        <f t="shared" si="19"/>
        <v>10998.15</v>
      </c>
      <c r="AR8" s="17">
        <f t="shared" si="19"/>
        <v>11378.483333333332</v>
      </c>
      <c r="AS8" s="17">
        <f t="shared" si="19"/>
        <v>10872.483333333334</v>
      </c>
      <c r="AT8" s="17">
        <f t="shared" si="19"/>
        <v>10748.766666666668</v>
      </c>
      <c r="AU8" s="17">
        <f t="shared" si="19"/>
        <v>10755.633333333335</v>
      </c>
      <c r="AV8" s="17">
        <f t="shared" si="19"/>
        <v>10942.016666666666</v>
      </c>
      <c r="AW8" s="53">
        <f t="shared" si="19"/>
        <v>11066.85</v>
      </c>
      <c r="AX8" s="17">
        <f t="shared" si="19"/>
        <v>10998.516666666666</v>
      </c>
      <c r="AY8" s="17">
        <f t="shared" si="19"/>
        <v>10995.916666666666</v>
      </c>
      <c r="AZ8" s="17">
        <f t="shared" si="19"/>
        <v>11142.483333333334</v>
      </c>
      <c r="BA8" s="17">
        <f t="shared" si="19"/>
        <v>11151.533333333333</v>
      </c>
      <c r="BB8" s="17">
        <f t="shared" si="19"/>
        <v>11085.833333333334</v>
      </c>
      <c r="BC8" s="17">
        <f t="shared" ref="BC8:BL8" si="20">BC14+BC50</f>
        <v>10966.066666666666</v>
      </c>
      <c r="BD8" s="17">
        <f t="shared" si="20"/>
        <v>10942.466666666667</v>
      </c>
      <c r="BE8" s="17">
        <f t="shared" si="20"/>
        <v>10938.683333333332</v>
      </c>
      <c r="BF8" s="17">
        <f t="shared" si="20"/>
        <v>10826.45</v>
      </c>
      <c r="BG8" s="17">
        <f t="shared" si="20"/>
        <v>10875.533333333335</v>
      </c>
      <c r="BH8" s="17">
        <f t="shared" si="20"/>
        <v>10807.916666666666</v>
      </c>
      <c r="BI8" s="17">
        <f t="shared" si="20"/>
        <v>10774.816666666668</v>
      </c>
      <c r="BJ8" s="17">
        <f t="shared" si="20"/>
        <v>10817.816666666668</v>
      </c>
      <c r="BK8" s="17">
        <f t="shared" si="20"/>
        <v>10860.75</v>
      </c>
      <c r="BL8" s="17">
        <f t="shared" si="20"/>
        <v>10827.016666666666</v>
      </c>
      <c r="BM8" s="17">
        <f t="shared" ref="BM8:CT8" si="21">BM14+BM50</f>
        <v>10950.800000000001</v>
      </c>
      <c r="BN8" s="17">
        <f t="shared" si="21"/>
        <v>10977.233333333334</v>
      </c>
      <c r="BO8" s="17">
        <f t="shared" si="21"/>
        <v>11021.016666666668</v>
      </c>
      <c r="BP8" s="17">
        <f t="shared" si="21"/>
        <v>10895.2</v>
      </c>
      <c r="BQ8" s="17">
        <f t="shared" si="21"/>
        <v>10909.633333333333</v>
      </c>
      <c r="BR8" s="17">
        <f t="shared" si="21"/>
        <v>11204.483333333334</v>
      </c>
      <c r="BS8" s="17">
        <f t="shared" si="21"/>
        <v>11111.016666666668</v>
      </c>
      <c r="BT8" s="17">
        <f t="shared" si="21"/>
        <v>11101.5</v>
      </c>
      <c r="BU8" s="17">
        <f t="shared" si="21"/>
        <v>11120.066666666668</v>
      </c>
      <c r="BV8" s="17">
        <f t="shared" si="21"/>
        <v>11071.166666666666</v>
      </c>
      <c r="BW8" s="17">
        <f t="shared" si="21"/>
        <v>11257.316666666668</v>
      </c>
      <c r="BX8" s="17">
        <f t="shared" si="21"/>
        <v>11376.266666666668</v>
      </c>
      <c r="BY8" s="17">
        <f t="shared" si="21"/>
        <v>11399.233333333334</v>
      </c>
      <c r="BZ8" s="17">
        <f t="shared" si="21"/>
        <v>11416.516666666666</v>
      </c>
      <c r="CA8" s="17">
        <f t="shared" si="21"/>
        <v>11544.416666666668</v>
      </c>
      <c r="CB8" s="17">
        <f t="shared" si="21"/>
        <v>11585.933333333334</v>
      </c>
      <c r="CC8" s="17">
        <f t="shared" si="21"/>
        <v>11601.766666666666</v>
      </c>
      <c r="CD8" s="17">
        <f t="shared" si="21"/>
        <v>11579.75</v>
      </c>
      <c r="CE8" s="17">
        <f t="shared" si="21"/>
        <v>11626.333333333334</v>
      </c>
      <c r="CF8" s="17">
        <f t="shared" si="21"/>
        <v>11437.883333333333</v>
      </c>
      <c r="CG8" s="17">
        <f t="shared" si="21"/>
        <v>11588.449999999999</v>
      </c>
      <c r="CH8" s="17">
        <f t="shared" si="21"/>
        <v>11601.283333333335</v>
      </c>
      <c r="CI8" s="17">
        <f t="shared" si="21"/>
        <v>11673.033333333331</v>
      </c>
      <c r="CJ8" s="17">
        <f t="shared" si="21"/>
        <v>11668.333333333334</v>
      </c>
      <c r="CK8" s="17">
        <f t="shared" si="21"/>
        <v>11777.35</v>
      </c>
      <c r="CL8" s="17">
        <f t="shared" si="21"/>
        <v>11772.966666666667</v>
      </c>
      <c r="CM8" s="17">
        <f t="shared" si="21"/>
        <v>11809.883333333335</v>
      </c>
      <c r="CN8" s="17">
        <f t="shared" si="21"/>
        <v>11709.933333333332</v>
      </c>
      <c r="CO8" s="17">
        <f t="shared" si="21"/>
        <v>11735.183333333334</v>
      </c>
      <c r="CP8" s="17">
        <f t="shared" si="21"/>
        <v>11782.5</v>
      </c>
      <c r="CQ8" s="17">
        <f t="shared" si="21"/>
        <v>11756.05</v>
      </c>
      <c r="CR8" s="17">
        <f t="shared" si="21"/>
        <v>11720.333333333332</v>
      </c>
      <c r="CS8" s="17">
        <f t="shared" si="21"/>
        <v>11640.800000000001</v>
      </c>
      <c r="CT8" s="17">
        <f t="shared" si="21"/>
        <v>11705.083333333336</v>
      </c>
      <c r="CU8" s="17">
        <f>CU14+CU50</f>
        <v>11737.416666666666</v>
      </c>
      <c r="CV8" s="17">
        <f>CV14+CV50</f>
        <v>11855.950000000003</v>
      </c>
      <c r="CW8" s="17">
        <f>CW14+CW50</f>
        <v>11900.133333333331</v>
      </c>
      <c r="CX8" s="17">
        <f t="shared" ref="CX8:DB8" si="22">CX14+CX50</f>
        <v>11778.249999999998</v>
      </c>
      <c r="CY8" s="17">
        <f t="shared" si="22"/>
        <v>11676.716666666667</v>
      </c>
      <c r="CZ8" s="17">
        <f t="shared" si="22"/>
        <v>11843.949999999999</v>
      </c>
      <c r="DA8" s="17">
        <f t="shared" si="22"/>
        <v>11860.066666666668</v>
      </c>
      <c r="DB8" s="17">
        <f t="shared" si="22"/>
        <v>11827.583333333334</v>
      </c>
      <c r="DC8" s="17">
        <f t="shared" ref="DC8:DH8" si="23">DC14+DC50</f>
        <v>11820.45</v>
      </c>
      <c r="DD8" s="17">
        <f t="shared" si="23"/>
        <v>11827.616666666667</v>
      </c>
      <c r="DE8" s="17">
        <f t="shared" si="23"/>
        <v>11799.05</v>
      </c>
      <c r="DF8" s="17">
        <f t="shared" si="23"/>
        <v>11661.916666666666</v>
      </c>
      <c r="DG8" s="17">
        <f t="shared" si="23"/>
        <v>11719.066666666666</v>
      </c>
      <c r="DH8" s="17">
        <f t="shared" si="23"/>
        <v>11527.316666666666</v>
      </c>
      <c r="DI8" s="17">
        <f t="shared" ref="DI8:EC8" si="24">DI14+DI50</f>
        <v>11407.366666666667</v>
      </c>
      <c r="DJ8" s="17">
        <f t="shared" si="24"/>
        <v>11386.666666666666</v>
      </c>
      <c r="DK8" s="17">
        <f t="shared" si="24"/>
        <v>11365.933333333334</v>
      </c>
      <c r="DL8" s="17">
        <f t="shared" si="24"/>
        <v>11394.816666666668</v>
      </c>
      <c r="DM8" s="17">
        <f t="shared" si="24"/>
        <v>11343.433333333332</v>
      </c>
      <c r="DN8" s="17">
        <f t="shared" si="24"/>
        <v>11365.533333333333</v>
      </c>
      <c r="DO8" s="17">
        <f t="shared" si="24"/>
        <v>11530.683333333332</v>
      </c>
      <c r="DP8" s="17">
        <f t="shared" si="24"/>
        <v>12008.550000000001</v>
      </c>
      <c r="DQ8" s="17">
        <f t="shared" si="24"/>
        <v>11959.233333333332</v>
      </c>
      <c r="DR8" s="17">
        <f t="shared" si="24"/>
        <v>11837.433333333332</v>
      </c>
      <c r="DS8" s="17">
        <f t="shared" si="24"/>
        <v>12197.55</v>
      </c>
      <c r="DT8" s="17">
        <f t="shared" si="24"/>
        <v>11987.966666666665</v>
      </c>
      <c r="DU8" s="17">
        <f t="shared" si="24"/>
        <v>12042.85</v>
      </c>
      <c r="DV8" s="17">
        <f t="shared" si="24"/>
        <v>12011.05</v>
      </c>
      <c r="DW8" s="17">
        <f t="shared" si="24"/>
        <v>11971.699999999999</v>
      </c>
      <c r="DX8" s="17">
        <f t="shared" si="24"/>
        <v>12033.766666666666</v>
      </c>
      <c r="DY8" s="17">
        <f t="shared" si="24"/>
        <v>12140.3</v>
      </c>
      <c r="DZ8" s="17">
        <f t="shared" si="24"/>
        <v>12220.183333333331</v>
      </c>
      <c r="EA8" s="17">
        <f t="shared" si="24"/>
        <v>12130.250000000002</v>
      </c>
      <c r="EB8" s="17">
        <f t="shared" si="24"/>
        <v>12114.15</v>
      </c>
      <c r="EC8" s="17">
        <f t="shared" si="24"/>
        <v>11973.883333333333</v>
      </c>
      <c r="ED8" s="17">
        <f t="shared" ref="ED8:EW8" si="25">ED14+ED50</f>
        <v>12026.466666666665</v>
      </c>
      <c r="EE8" s="17">
        <f t="shared" si="25"/>
        <v>12052.766666666668</v>
      </c>
      <c r="EF8" s="17">
        <f t="shared" si="25"/>
        <v>12007.766666666666</v>
      </c>
      <c r="EG8" s="17">
        <f t="shared" si="25"/>
        <v>12001.783333333333</v>
      </c>
      <c r="EH8" s="17">
        <f t="shared" si="25"/>
        <v>11958.433333333334</v>
      </c>
      <c r="EI8" s="17">
        <f t="shared" si="25"/>
        <v>11910.949999999999</v>
      </c>
      <c r="EJ8" s="17">
        <f t="shared" si="25"/>
        <v>11772.666666666668</v>
      </c>
      <c r="EK8" s="17">
        <f t="shared" si="25"/>
        <v>11883.75</v>
      </c>
      <c r="EL8" s="17">
        <f t="shared" si="25"/>
        <v>11978.550000000001</v>
      </c>
      <c r="EM8" s="17">
        <f t="shared" si="25"/>
        <v>11875.233333333334</v>
      </c>
      <c r="EN8" s="17">
        <f t="shared" si="25"/>
        <v>11791.749999999998</v>
      </c>
      <c r="EO8" s="17">
        <f t="shared" si="25"/>
        <v>11917.350000000002</v>
      </c>
      <c r="EP8" s="17">
        <f t="shared" si="25"/>
        <v>11939.95</v>
      </c>
      <c r="EQ8" s="17">
        <f t="shared" si="25"/>
        <v>11948.016666666666</v>
      </c>
      <c r="ER8" s="17">
        <f t="shared" si="25"/>
        <v>11908.216666666669</v>
      </c>
      <c r="ES8" s="17">
        <f t="shared" si="25"/>
        <v>11914.199999999999</v>
      </c>
      <c r="ET8" s="17">
        <f t="shared" si="25"/>
        <v>11983.566666666666</v>
      </c>
      <c r="EU8" s="17">
        <f t="shared" si="25"/>
        <v>11974.483333333335</v>
      </c>
      <c r="EV8" s="17">
        <f t="shared" si="25"/>
        <v>11992.150000000001</v>
      </c>
      <c r="EW8" s="17">
        <f t="shared" si="25"/>
        <v>12047.45</v>
      </c>
      <c r="EX8" s="17">
        <f>EX14+EX50</f>
        <v>11866.533333333333</v>
      </c>
      <c r="EY8" s="17">
        <f>EY14+EY50</f>
        <v>11654.699999999999</v>
      </c>
      <c r="EZ8" s="17">
        <f>EZ14+EZ50</f>
        <v>11640.800000000001</v>
      </c>
      <c r="FA8" s="17">
        <f>FA14+FA50</f>
        <v>11646.633333333333</v>
      </c>
      <c r="FB8" s="17">
        <f>FB14+FB50</f>
        <v>11677.833333333332</v>
      </c>
      <c r="FC8" s="17">
        <f t="shared" ref="FC8:FL8" si="26">FC14+FC50</f>
        <v>11665.783333333333</v>
      </c>
      <c r="FD8" s="17">
        <f t="shared" si="26"/>
        <v>11731.633333333331</v>
      </c>
      <c r="FE8" s="17">
        <f t="shared" si="26"/>
        <v>11737.266666666668</v>
      </c>
      <c r="FF8" s="17">
        <f t="shared" si="26"/>
        <v>11713.566666666666</v>
      </c>
      <c r="FG8" s="17">
        <f t="shared" si="26"/>
        <v>11727.350000000002</v>
      </c>
      <c r="FH8" s="17">
        <f t="shared" si="26"/>
        <v>11445.433333333334</v>
      </c>
      <c r="FI8" s="17">
        <f t="shared" si="26"/>
        <v>11439.35</v>
      </c>
      <c r="FJ8" s="17">
        <f t="shared" si="26"/>
        <v>11416.9</v>
      </c>
      <c r="FK8" s="17">
        <f t="shared" si="26"/>
        <v>11406.35</v>
      </c>
      <c r="FL8" s="17">
        <f t="shared" si="26"/>
        <v>11364.866666666667</v>
      </c>
      <c r="FM8" s="17">
        <f>FM14+FM50</f>
        <v>11376.066666666669</v>
      </c>
      <c r="FN8" s="17">
        <f t="shared" ref="FN8:FV8" si="27">FN14+FN50</f>
        <v>11336.633333333335</v>
      </c>
      <c r="FO8" s="17">
        <f t="shared" si="27"/>
        <v>11233.466666666665</v>
      </c>
      <c r="FP8" s="17">
        <f t="shared" si="27"/>
        <v>11175</v>
      </c>
      <c r="FQ8" s="17">
        <f t="shared" si="27"/>
        <v>11206.683333333331</v>
      </c>
      <c r="FR8" s="17">
        <f t="shared" si="27"/>
        <v>10960.199999999999</v>
      </c>
      <c r="FS8" s="17">
        <f t="shared" si="27"/>
        <v>11131.616666666667</v>
      </c>
      <c r="FT8" s="17">
        <f t="shared" si="27"/>
        <v>11028.766666666666</v>
      </c>
      <c r="FU8" s="17">
        <f t="shared" si="27"/>
        <v>11192.916666666664</v>
      </c>
      <c r="FV8" s="17">
        <f t="shared" si="27"/>
        <v>11236.616666666669</v>
      </c>
      <c r="FW8" s="17">
        <f t="shared" ref="FW8:FY8" si="28">FW14+FW58</f>
        <v>11235.416666666666</v>
      </c>
      <c r="FX8" s="17">
        <f t="shared" si="28"/>
        <v>11156.933333333332</v>
      </c>
      <c r="FY8" s="17">
        <f t="shared" si="28"/>
        <v>11157.933333333334</v>
      </c>
      <c r="FZ8" s="17">
        <f t="shared" ref="FZ8:HE8" si="29">FZ14+FZ56</f>
        <v>11188.6</v>
      </c>
      <c r="GA8" s="17">
        <f t="shared" si="29"/>
        <v>11117.199999999999</v>
      </c>
      <c r="GB8" s="17">
        <f t="shared" si="29"/>
        <v>11080.733333333335</v>
      </c>
      <c r="GC8" s="17">
        <f t="shared" si="29"/>
        <v>10979.250000000002</v>
      </c>
      <c r="GD8" s="17">
        <f t="shared" si="29"/>
        <v>11001.749999999998</v>
      </c>
      <c r="GE8" s="17">
        <f t="shared" si="29"/>
        <v>11275.316666666666</v>
      </c>
      <c r="GF8" s="17">
        <f t="shared" si="29"/>
        <v>11191.116666666667</v>
      </c>
      <c r="GG8" s="17">
        <f t="shared" si="29"/>
        <v>11196.466666666667</v>
      </c>
      <c r="GH8" s="17">
        <f t="shared" si="29"/>
        <v>11062.633333333335</v>
      </c>
      <c r="GI8" s="17">
        <f t="shared" si="29"/>
        <v>10980.216666666667</v>
      </c>
      <c r="GJ8" s="17">
        <f t="shared" si="29"/>
        <v>11040.833333333332</v>
      </c>
      <c r="GK8" s="17">
        <f t="shared" si="29"/>
        <v>10928.983333333334</v>
      </c>
      <c r="GL8" s="17">
        <f t="shared" si="29"/>
        <v>10965.433333333334</v>
      </c>
      <c r="GM8" s="17">
        <f t="shared" si="29"/>
        <v>11013.166666666664</v>
      </c>
      <c r="GN8" s="17">
        <f t="shared" si="29"/>
        <v>11112.95</v>
      </c>
      <c r="GO8" s="17">
        <f t="shared" si="29"/>
        <v>11077.199999999997</v>
      </c>
      <c r="GP8" s="17">
        <f t="shared" si="29"/>
        <v>11126.633333333333</v>
      </c>
      <c r="GQ8" s="17">
        <f t="shared" si="29"/>
        <v>11174.066666666668</v>
      </c>
      <c r="GR8" s="17">
        <f t="shared" si="29"/>
        <v>11092.633333333333</v>
      </c>
      <c r="GS8" s="17">
        <f t="shared" si="29"/>
        <v>11075</v>
      </c>
      <c r="GT8" s="17">
        <f t="shared" si="29"/>
        <v>10923.85</v>
      </c>
      <c r="GU8" s="17">
        <f t="shared" si="29"/>
        <v>10915.033333333335</v>
      </c>
      <c r="GV8" s="17">
        <f t="shared" si="29"/>
        <v>11806.600000000002</v>
      </c>
      <c r="GW8" s="17">
        <f t="shared" si="29"/>
        <v>11812.300000000001</v>
      </c>
      <c r="GX8" s="17">
        <f t="shared" si="29"/>
        <v>11709.999999999998</v>
      </c>
      <c r="GY8" s="17">
        <f t="shared" si="29"/>
        <v>11622.6</v>
      </c>
      <c r="GZ8" s="17">
        <f t="shared" si="29"/>
        <v>11693.966666666667</v>
      </c>
      <c r="HA8" s="17">
        <f t="shared" si="29"/>
        <v>11629.1</v>
      </c>
      <c r="HB8" s="17">
        <f t="shared" si="29"/>
        <v>11575.283333333335</v>
      </c>
      <c r="HC8" s="17">
        <f t="shared" si="29"/>
        <v>11693.633333333335</v>
      </c>
      <c r="HD8" s="17">
        <f t="shared" si="29"/>
        <v>11426.966666666665</v>
      </c>
      <c r="HE8" s="17">
        <f t="shared" si="29"/>
        <v>11486.416666666666</v>
      </c>
    </row>
    <row r="9" spans="1:213" ht="14.7" customHeight="1" x14ac:dyDescent="0.3">
      <c r="A9" s="12"/>
      <c r="B9" s="13"/>
      <c r="C9" s="13"/>
      <c r="D9" s="14" t="s">
        <v>9</v>
      </c>
      <c r="E9" s="49">
        <f t="shared" ref="E9:BB9" si="30">(E8+E10)/2</f>
        <v>10960.400000000001</v>
      </c>
      <c r="F9" s="49">
        <f t="shared" si="30"/>
        <v>10909.025000000001</v>
      </c>
      <c r="G9" s="49">
        <f t="shared" si="30"/>
        <v>10838.525</v>
      </c>
      <c r="H9" s="49">
        <f t="shared" si="30"/>
        <v>10729.1</v>
      </c>
      <c r="I9" s="49">
        <f t="shared" si="30"/>
        <v>10751.724999999999</v>
      </c>
      <c r="J9" s="49">
        <f t="shared" si="30"/>
        <v>10565.600000000002</v>
      </c>
      <c r="K9" s="49">
        <f t="shared" si="30"/>
        <v>10674.8</v>
      </c>
      <c r="L9" s="49">
        <f t="shared" si="30"/>
        <v>10840.6</v>
      </c>
      <c r="M9" s="49">
        <f t="shared" si="30"/>
        <v>10859.624999999998</v>
      </c>
      <c r="N9" s="49">
        <f t="shared" si="30"/>
        <v>10842.424999999999</v>
      </c>
      <c r="O9" s="49">
        <f t="shared" si="30"/>
        <v>10922.1</v>
      </c>
      <c r="P9" s="49">
        <f t="shared" si="30"/>
        <v>10960.2</v>
      </c>
      <c r="Q9" s="49">
        <f t="shared" si="30"/>
        <v>11004.8</v>
      </c>
      <c r="R9" s="49">
        <f t="shared" si="30"/>
        <v>10998.375000000002</v>
      </c>
      <c r="S9" s="49">
        <f t="shared" si="30"/>
        <v>10971.325000000001</v>
      </c>
      <c r="T9" s="49">
        <f t="shared" si="30"/>
        <v>10789.424999999999</v>
      </c>
      <c r="U9" s="49">
        <f t="shared" si="30"/>
        <v>10845.150000000001</v>
      </c>
      <c r="V9" s="49">
        <f t="shared" si="30"/>
        <v>10841.875</v>
      </c>
      <c r="W9" s="49">
        <f t="shared" si="30"/>
        <v>10914.975</v>
      </c>
      <c r="X9" s="49">
        <f t="shared" si="30"/>
        <v>10928.224999999999</v>
      </c>
      <c r="Y9" s="49">
        <f t="shared" si="30"/>
        <v>10975.100000000002</v>
      </c>
      <c r="Z9" s="49">
        <f t="shared" si="30"/>
        <v>10924.075000000001</v>
      </c>
      <c r="AA9" s="49">
        <f t="shared" si="30"/>
        <v>10819.55</v>
      </c>
      <c r="AB9" s="49">
        <f t="shared" si="30"/>
        <v>10790.399999999998</v>
      </c>
      <c r="AC9" s="16">
        <f t="shared" si="30"/>
        <v>10846.774999999998</v>
      </c>
      <c r="AD9" s="16">
        <f t="shared" si="30"/>
        <v>10852.900000000001</v>
      </c>
      <c r="AE9" s="16">
        <f t="shared" si="30"/>
        <v>10923.274999999998</v>
      </c>
      <c r="AF9" s="16">
        <f t="shared" si="30"/>
        <v>10869.250000000002</v>
      </c>
      <c r="AG9" s="16">
        <f t="shared" si="30"/>
        <v>10877.925000000001</v>
      </c>
      <c r="AH9" s="16">
        <f t="shared" si="30"/>
        <v>10830.624999999996</v>
      </c>
      <c r="AI9" s="16">
        <f t="shared" si="30"/>
        <v>10951.575000000001</v>
      </c>
      <c r="AJ9" s="16">
        <f t="shared" si="30"/>
        <v>10934.849999999999</v>
      </c>
      <c r="AK9" s="16">
        <f t="shared" si="30"/>
        <v>10960.924999999999</v>
      </c>
      <c r="AL9" s="16">
        <f t="shared" si="30"/>
        <v>10955.575000000001</v>
      </c>
      <c r="AM9" s="16">
        <f t="shared" si="30"/>
        <v>11025.500000000004</v>
      </c>
      <c r="AN9" s="16">
        <f t="shared" si="30"/>
        <v>10979.099999999999</v>
      </c>
      <c r="AO9" s="16">
        <f t="shared" si="30"/>
        <v>10954.574999999999</v>
      </c>
      <c r="AP9" s="16">
        <f t="shared" si="30"/>
        <v>10892.175000000001</v>
      </c>
      <c r="AQ9" s="16">
        <f t="shared" si="30"/>
        <v>10943.75</v>
      </c>
      <c r="AR9" s="16">
        <f t="shared" si="30"/>
        <v>11249.499999999998</v>
      </c>
      <c r="AS9" s="16">
        <f t="shared" si="30"/>
        <v>10819.75</v>
      </c>
      <c r="AT9" s="16">
        <f t="shared" si="30"/>
        <v>10724.625000000002</v>
      </c>
      <c r="AU9" s="16">
        <f t="shared" si="30"/>
        <v>10729.675000000003</v>
      </c>
      <c r="AV9" s="16">
        <f t="shared" si="30"/>
        <v>10914.25</v>
      </c>
      <c r="AW9" s="50">
        <f t="shared" si="30"/>
        <v>11023.55</v>
      </c>
      <c r="AX9" s="16">
        <f t="shared" si="30"/>
        <v>10976.95</v>
      </c>
      <c r="AY9" s="16">
        <f t="shared" si="30"/>
        <v>10980.524999999998</v>
      </c>
      <c r="AZ9" s="16">
        <f t="shared" si="30"/>
        <v>11122.475</v>
      </c>
      <c r="BA9" s="16">
        <f t="shared" si="30"/>
        <v>11131</v>
      </c>
      <c r="BB9" s="16">
        <f t="shared" si="30"/>
        <v>11050.275000000001</v>
      </c>
      <c r="BC9" s="16">
        <f t="shared" ref="BC9:BL9" si="31">(BC8+BC10)/2</f>
        <v>10946.75</v>
      </c>
      <c r="BD9" s="16">
        <f t="shared" si="31"/>
        <v>10914.7</v>
      </c>
      <c r="BE9" s="16">
        <f t="shared" si="31"/>
        <v>10902.424999999999</v>
      </c>
      <c r="BF9" s="16">
        <f t="shared" si="31"/>
        <v>10806.35</v>
      </c>
      <c r="BG9" s="16">
        <f t="shared" si="31"/>
        <v>10837.750000000002</v>
      </c>
      <c r="BH9" s="16">
        <f t="shared" si="31"/>
        <v>10766.174999999999</v>
      </c>
      <c r="BI9" s="16">
        <f t="shared" si="31"/>
        <v>10732.2</v>
      </c>
      <c r="BJ9" s="16">
        <f t="shared" si="31"/>
        <v>10797.225</v>
      </c>
      <c r="BK9" s="16">
        <f t="shared" si="31"/>
        <v>10843.025</v>
      </c>
      <c r="BL9" s="16">
        <f t="shared" si="31"/>
        <v>10818.174999999999</v>
      </c>
      <c r="BM9" s="16">
        <f t="shared" ref="BM9:CT9" si="32">(BM8+BM10)/2</f>
        <v>10933.125</v>
      </c>
      <c r="BN9" s="16">
        <f t="shared" si="32"/>
        <v>10941.75</v>
      </c>
      <c r="BO9" s="16">
        <f t="shared" si="32"/>
        <v>10967.425000000003</v>
      </c>
      <c r="BP9" s="16">
        <f t="shared" si="32"/>
        <v>10869.525000000001</v>
      </c>
      <c r="BQ9" s="16">
        <f t="shared" si="32"/>
        <v>10898.1</v>
      </c>
      <c r="BR9" s="16">
        <f t="shared" si="32"/>
        <v>11111.099999999999</v>
      </c>
      <c r="BS9" s="16">
        <f t="shared" si="32"/>
        <v>11080.125000000004</v>
      </c>
      <c r="BT9" s="16">
        <f t="shared" si="32"/>
        <v>11089.375</v>
      </c>
      <c r="BU9" s="16">
        <f t="shared" si="32"/>
        <v>11104.600000000002</v>
      </c>
      <c r="BV9" s="16">
        <f t="shared" si="32"/>
        <v>11062.224999999999</v>
      </c>
      <c r="BW9" s="16">
        <f t="shared" si="32"/>
        <v>11235.000000000002</v>
      </c>
      <c r="BX9" s="16">
        <f t="shared" si="32"/>
        <v>11357.500000000004</v>
      </c>
      <c r="BY9" s="16">
        <f t="shared" si="32"/>
        <v>11384.850000000002</v>
      </c>
      <c r="BZ9" s="16">
        <f t="shared" si="32"/>
        <v>11398.199999999999</v>
      </c>
      <c r="CA9" s="16">
        <f t="shared" si="32"/>
        <v>11515.025000000001</v>
      </c>
      <c r="CB9" s="16">
        <f t="shared" si="32"/>
        <v>11555.000000000002</v>
      </c>
      <c r="CC9" s="16">
        <f t="shared" si="32"/>
        <v>11584.424999999999</v>
      </c>
      <c r="CD9" s="16">
        <f t="shared" si="32"/>
        <v>11565.075000000001</v>
      </c>
      <c r="CE9" s="16">
        <f t="shared" si="32"/>
        <v>11583.975000000002</v>
      </c>
      <c r="CF9" s="16">
        <f t="shared" si="32"/>
        <v>11416.975</v>
      </c>
      <c r="CG9" s="16">
        <f t="shared" si="32"/>
        <v>11562.149999999998</v>
      </c>
      <c r="CH9" s="16">
        <f t="shared" si="32"/>
        <v>11562.225000000002</v>
      </c>
      <c r="CI9" s="16">
        <f t="shared" si="32"/>
        <v>11647.274999999998</v>
      </c>
      <c r="CJ9" s="16">
        <f t="shared" si="32"/>
        <v>11657.225</v>
      </c>
      <c r="CK9" s="16">
        <f t="shared" si="32"/>
        <v>11750.3</v>
      </c>
      <c r="CL9" s="16">
        <f t="shared" si="32"/>
        <v>11758.025000000001</v>
      </c>
      <c r="CM9" s="16">
        <f t="shared" si="32"/>
        <v>11768.400000000001</v>
      </c>
      <c r="CN9" s="16">
        <f t="shared" si="32"/>
        <v>11681.95</v>
      </c>
      <c r="CO9" s="16">
        <f t="shared" si="32"/>
        <v>11717.875000000002</v>
      </c>
      <c r="CP9" s="16">
        <f t="shared" si="32"/>
        <v>11738</v>
      </c>
      <c r="CQ9" s="16">
        <f t="shared" si="32"/>
        <v>11735.025</v>
      </c>
      <c r="CR9" s="16">
        <f t="shared" si="32"/>
        <v>11686.324999999999</v>
      </c>
      <c r="CS9" s="16">
        <f t="shared" si="32"/>
        <v>11629.775000000001</v>
      </c>
      <c r="CT9" s="16">
        <f t="shared" si="32"/>
        <v>11689.675000000003</v>
      </c>
      <c r="CU9" s="16">
        <f>(CU8+CU10)/2</f>
        <v>11725.649999999998</v>
      </c>
      <c r="CV9" s="16">
        <f>(CV8+CV10)/2</f>
        <v>11838.750000000004</v>
      </c>
      <c r="CW9" s="16">
        <f>(CW8+CW10)/2</f>
        <v>11863.299999999997</v>
      </c>
      <c r="CX9" s="16">
        <f t="shared" ref="CX9:DB9" si="33">(CX8+CX10)/2</f>
        <v>11732.3</v>
      </c>
      <c r="CY9" s="16">
        <f t="shared" si="33"/>
        <v>11651.525</v>
      </c>
      <c r="CZ9" s="16">
        <f t="shared" si="33"/>
        <v>11814.499999999998</v>
      </c>
      <c r="DA9" s="16">
        <f t="shared" si="33"/>
        <v>11805.5</v>
      </c>
      <c r="DB9" s="16">
        <f t="shared" si="33"/>
        <v>11809.350000000002</v>
      </c>
      <c r="DC9" s="16">
        <f t="shared" ref="DC9:DH9" si="34">(DC8+DC10)/2</f>
        <v>11802.375</v>
      </c>
      <c r="DD9" s="16">
        <f t="shared" si="34"/>
        <v>11801.900000000001</v>
      </c>
      <c r="DE9" s="16">
        <f t="shared" si="34"/>
        <v>11777.349999999999</v>
      </c>
      <c r="DF9" s="16">
        <f t="shared" si="34"/>
        <v>11646</v>
      </c>
      <c r="DG9" s="16">
        <f t="shared" si="34"/>
        <v>11663.775</v>
      </c>
      <c r="DH9" s="16">
        <f t="shared" si="34"/>
        <v>11485.349999999999</v>
      </c>
      <c r="DI9" s="16">
        <f t="shared" ref="DI9:EC9" si="35">(DI8+DI10)/2</f>
        <v>11380.974999999999</v>
      </c>
      <c r="DJ9" s="16">
        <f t="shared" si="35"/>
        <v>11359.724999999999</v>
      </c>
      <c r="DK9" s="16">
        <f t="shared" si="35"/>
        <v>11311.5</v>
      </c>
      <c r="DL9" s="16">
        <f t="shared" si="35"/>
        <v>11351.625</v>
      </c>
      <c r="DM9" s="16">
        <f t="shared" si="35"/>
        <v>11296.825000000001</v>
      </c>
      <c r="DN9" s="16">
        <f t="shared" si="35"/>
        <v>11338.424999999999</v>
      </c>
      <c r="DO9" s="16">
        <f t="shared" si="35"/>
        <v>11499.8</v>
      </c>
      <c r="DP9" s="16">
        <f t="shared" si="35"/>
        <v>11963.475000000002</v>
      </c>
      <c r="DQ9" s="16">
        <f t="shared" si="35"/>
        <v>11896.699999999997</v>
      </c>
      <c r="DR9" s="16">
        <f t="shared" si="35"/>
        <v>11812.55</v>
      </c>
      <c r="DS9" s="16">
        <f t="shared" si="35"/>
        <v>12062.424999999999</v>
      </c>
      <c r="DT9" s="16">
        <f t="shared" si="35"/>
        <v>11951.999999999998</v>
      </c>
      <c r="DU9" s="16">
        <f t="shared" si="35"/>
        <v>12013.325000000001</v>
      </c>
      <c r="DV9" s="16">
        <f t="shared" si="35"/>
        <v>11990.474999999999</v>
      </c>
      <c r="DW9" s="16">
        <f t="shared" si="35"/>
        <v>11944.05</v>
      </c>
      <c r="DX9" s="16">
        <f t="shared" si="35"/>
        <v>12011.8</v>
      </c>
      <c r="DY9" s="16">
        <f t="shared" si="35"/>
        <v>12085.924999999999</v>
      </c>
      <c r="DZ9" s="16">
        <f t="shared" si="35"/>
        <v>12187.274999999998</v>
      </c>
      <c r="EA9" s="16">
        <f t="shared" si="35"/>
        <v>12103.100000000002</v>
      </c>
      <c r="EB9" s="16">
        <f t="shared" si="35"/>
        <v>12046.55</v>
      </c>
      <c r="EC9" s="16">
        <f t="shared" si="35"/>
        <v>11948.075000000001</v>
      </c>
      <c r="ED9" s="16">
        <f t="shared" ref="ED9:EW9" si="36">(ED8+ED10)/2</f>
        <v>12000.524999999998</v>
      </c>
      <c r="EE9" s="16">
        <f t="shared" si="36"/>
        <v>12030.975000000002</v>
      </c>
      <c r="EF9" s="16">
        <f t="shared" si="36"/>
        <v>11982.375</v>
      </c>
      <c r="EG9" s="16">
        <f t="shared" si="36"/>
        <v>11979.849999999999</v>
      </c>
      <c r="EH9" s="16">
        <f t="shared" si="36"/>
        <v>11924.650000000001</v>
      </c>
      <c r="EI9" s="16">
        <f t="shared" si="36"/>
        <v>11851.25</v>
      </c>
      <c r="EJ9" s="16">
        <f t="shared" si="36"/>
        <v>11752.375</v>
      </c>
      <c r="EK9" s="16">
        <f t="shared" si="36"/>
        <v>11835.674999999999</v>
      </c>
      <c r="EL9" s="16">
        <f t="shared" si="36"/>
        <v>11941.850000000002</v>
      </c>
      <c r="EM9" s="16">
        <f t="shared" si="36"/>
        <v>11837.45</v>
      </c>
      <c r="EN9" s="16">
        <f t="shared" si="36"/>
        <v>11768.724999999999</v>
      </c>
      <c r="EO9" s="16">
        <f t="shared" si="36"/>
        <v>11887.125000000004</v>
      </c>
      <c r="EP9" s="16">
        <f t="shared" si="36"/>
        <v>11916.85</v>
      </c>
      <c r="EQ9" s="16">
        <f t="shared" si="36"/>
        <v>11921.4</v>
      </c>
      <c r="ER9" s="16">
        <f t="shared" si="36"/>
        <v>11878.375000000004</v>
      </c>
      <c r="ES9" s="16">
        <f t="shared" si="36"/>
        <v>11902.05</v>
      </c>
      <c r="ET9" s="16">
        <f t="shared" si="36"/>
        <v>11965.249999999998</v>
      </c>
      <c r="EU9" s="16">
        <f t="shared" si="36"/>
        <v>11960.050000000003</v>
      </c>
      <c r="EV9" s="16">
        <f t="shared" si="36"/>
        <v>11980.800000000003</v>
      </c>
      <c r="EW9" s="16">
        <f t="shared" si="36"/>
        <v>11988.375</v>
      </c>
      <c r="EX9" s="16">
        <f>(EX8+EX10)/2</f>
        <v>11789.55</v>
      </c>
      <c r="EY9" s="16">
        <f>(EY8+EY10)/2</f>
        <v>11630</v>
      </c>
      <c r="EZ9" s="16">
        <f>(EZ8+EZ10)/2</f>
        <v>11605.325000000001</v>
      </c>
      <c r="FA9" s="16">
        <f>(FA8+FA10)/2</f>
        <v>11630.7</v>
      </c>
      <c r="FB9" s="16">
        <f>(FB8+FB10)/2</f>
        <v>11646.5</v>
      </c>
      <c r="FC9" s="16">
        <f t="shared" ref="FC9:HE9" si="37">(FC8+FC10)/2</f>
        <v>11646.424999999999</v>
      </c>
      <c r="FD9" s="16">
        <f t="shared" si="37"/>
        <v>11714.374999999998</v>
      </c>
      <c r="FE9" s="16">
        <f t="shared" si="37"/>
        <v>11724.825000000003</v>
      </c>
      <c r="FF9" s="16">
        <f t="shared" si="37"/>
        <v>11684.399999999998</v>
      </c>
      <c r="FG9" s="16">
        <f t="shared" si="37"/>
        <v>11650.325000000003</v>
      </c>
      <c r="FH9" s="16">
        <f t="shared" si="37"/>
        <v>11420.625000000002</v>
      </c>
      <c r="FI9" s="16">
        <f t="shared" si="37"/>
        <v>11412.275000000001</v>
      </c>
      <c r="FJ9" s="16">
        <f t="shared" si="37"/>
        <v>11380.5</v>
      </c>
      <c r="FK9" s="16">
        <f t="shared" si="37"/>
        <v>11367.800000000001</v>
      </c>
      <c r="FL9" s="16">
        <f t="shared" si="37"/>
        <v>11344.724999999999</v>
      </c>
      <c r="FM9" s="16">
        <f t="shared" si="37"/>
        <v>11329.350000000002</v>
      </c>
      <c r="FN9" s="16">
        <f t="shared" si="37"/>
        <v>11273.825000000001</v>
      </c>
      <c r="FO9" s="16">
        <f t="shared" si="37"/>
        <v>11204.599999999999</v>
      </c>
      <c r="FP9" s="16">
        <f t="shared" si="37"/>
        <v>11126.25</v>
      </c>
      <c r="FQ9" s="16">
        <f t="shared" si="37"/>
        <v>11154.349999999997</v>
      </c>
      <c r="FR9" s="16">
        <f t="shared" si="37"/>
        <v>10935.8</v>
      </c>
      <c r="FS9" s="16">
        <f t="shared" si="37"/>
        <v>11085.775000000001</v>
      </c>
      <c r="FT9" s="16">
        <f t="shared" si="37"/>
        <v>10985.45</v>
      </c>
      <c r="FU9" s="16">
        <f t="shared" si="37"/>
        <v>11152.799999999997</v>
      </c>
      <c r="FV9" s="16">
        <f t="shared" si="37"/>
        <v>11204.875000000002</v>
      </c>
      <c r="FW9" s="16">
        <f t="shared" si="37"/>
        <v>11158.025</v>
      </c>
      <c r="FX9" s="16">
        <f t="shared" si="37"/>
        <v>11125.05</v>
      </c>
      <c r="FY9" s="16">
        <f t="shared" si="37"/>
        <v>11130.400000000001</v>
      </c>
      <c r="FZ9" s="16">
        <f t="shared" si="37"/>
        <v>11154.925000000001</v>
      </c>
      <c r="GA9" s="16">
        <f t="shared" si="37"/>
        <v>11092.149999999998</v>
      </c>
      <c r="GB9" s="16">
        <f t="shared" si="37"/>
        <v>11040.225000000002</v>
      </c>
      <c r="GC9" s="16">
        <f t="shared" si="37"/>
        <v>10919.775000000001</v>
      </c>
      <c r="GD9" s="16">
        <f t="shared" si="37"/>
        <v>10958.649999999998</v>
      </c>
      <c r="GE9" s="16">
        <f t="shared" si="37"/>
        <v>11220.949999999999</v>
      </c>
      <c r="GF9" s="16">
        <f t="shared" si="37"/>
        <v>11169.674999999999</v>
      </c>
      <c r="GG9" s="16">
        <f t="shared" si="37"/>
        <v>11158.875</v>
      </c>
      <c r="GH9" s="16">
        <f t="shared" si="37"/>
        <v>11034.050000000003</v>
      </c>
      <c r="GI9" s="16">
        <f t="shared" si="37"/>
        <v>11032.925000000001</v>
      </c>
      <c r="GJ9" s="16">
        <f t="shared" si="37"/>
        <v>10980.099999999999</v>
      </c>
      <c r="GK9" s="16">
        <f t="shared" si="37"/>
        <v>10907.900000000001</v>
      </c>
      <c r="GL9" s="16">
        <f t="shared" si="37"/>
        <v>10936.050000000001</v>
      </c>
      <c r="GM9" s="16">
        <f t="shared" si="37"/>
        <v>10996.424999999997</v>
      </c>
      <c r="GN9" s="16">
        <f t="shared" si="37"/>
        <v>11085.475</v>
      </c>
      <c r="GO9" s="16">
        <f t="shared" si="37"/>
        <v>11066.824999999997</v>
      </c>
      <c r="GP9" s="16">
        <f t="shared" si="37"/>
        <v>11090.674999999999</v>
      </c>
      <c r="GQ9" s="16">
        <f t="shared" si="37"/>
        <v>11149.525000000001</v>
      </c>
      <c r="GR9" s="16">
        <f t="shared" si="37"/>
        <v>11070.349999999999</v>
      </c>
      <c r="GS9" s="16">
        <f t="shared" si="37"/>
        <v>11010.65</v>
      </c>
      <c r="GT9" s="16">
        <f t="shared" si="37"/>
        <v>10903.050000000001</v>
      </c>
      <c r="GU9" s="16">
        <f t="shared" si="37"/>
        <v>10862.475000000002</v>
      </c>
      <c r="GV9" s="16">
        <f t="shared" si="37"/>
        <v>11673.500000000004</v>
      </c>
      <c r="GW9" s="16">
        <f t="shared" si="37"/>
        <v>11759.275000000001</v>
      </c>
      <c r="GX9" s="16">
        <f t="shared" si="37"/>
        <v>11679.55</v>
      </c>
      <c r="GY9" s="16">
        <f t="shared" si="37"/>
        <v>11577</v>
      </c>
      <c r="GZ9" s="16">
        <f t="shared" si="37"/>
        <v>11663.275000000001</v>
      </c>
      <c r="HA9" s="16">
        <f t="shared" si="37"/>
        <v>11599.924999999999</v>
      </c>
      <c r="HB9" s="16">
        <f t="shared" si="37"/>
        <v>11550.075000000001</v>
      </c>
      <c r="HC9" s="16">
        <f t="shared" si="37"/>
        <v>11610.2</v>
      </c>
      <c r="HD9" s="16">
        <f t="shared" si="37"/>
        <v>11398.724999999999</v>
      </c>
      <c r="HE9" s="16">
        <f t="shared" si="37"/>
        <v>11408.5</v>
      </c>
    </row>
    <row r="10" spans="1:213" ht="14.7" customHeight="1" x14ac:dyDescent="0.3">
      <c r="A10" s="12"/>
      <c r="B10" s="13"/>
      <c r="C10" s="13"/>
      <c r="D10" s="14" t="s">
        <v>10</v>
      </c>
      <c r="E10" s="54">
        <f t="shared" ref="E10:BB10" si="38">(2*E14)-E3</f>
        <v>10934.85</v>
      </c>
      <c r="F10" s="54">
        <f t="shared" si="38"/>
        <v>10895.85</v>
      </c>
      <c r="G10" s="54">
        <f t="shared" si="38"/>
        <v>10819.983333333334</v>
      </c>
      <c r="H10" s="55">
        <f t="shared" si="38"/>
        <v>10686.45</v>
      </c>
      <c r="I10" s="55">
        <f t="shared" si="38"/>
        <v>10732.383333333333</v>
      </c>
      <c r="J10" s="55">
        <f t="shared" si="38"/>
        <v>10539.883333333335</v>
      </c>
      <c r="K10" s="55">
        <f t="shared" si="38"/>
        <v>10632.916666666666</v>
      </c>
      <c r="L10" s="55">
        <f t="shared" si="38"/>
        <v>10806.266666666666</v>
      </c>
      <c r="M10" s="55">
        <f t="shared" si="38"/>
        <v>10836.933333333331</v>
      </c>
      <c r="N10" s="55">
        <f t="shared" si="38"/>
        <v>10830.1</v>
      </c>
      <c r="O10" s="55">
        <f t="shared" si="38"/>
        <v>10910.85</v>
      </c>
      <c r="P10" s="55">
        <f t="shared" si="38"/>
        <v>10943.033333333335</v>
      </c>
      <c r="Q10" s="55">
        <f t="shared" si="38"/>
        <v>10992.3</v>
      </c>
      <c r="R10" s="55">
        <f t="shared" si="38"/>
        <v>10982.816666666669</v>
      </c>
      <c r="S10" s="55">
        <f t="shared" si="38"/>
        <v>10898.883333333333</v>
      </c>
      <c r="T10" s="55">
        <f t="shared" si="38"/>
        <v>10747.45</v>
      </c>
      <c r="U10" s="55">
        <f t="shared" si="38"/>
        <v>10806.716666666667</v>
      </c>
      <c r="V10" s="55">
        <f t="shared" si="38"/>
        <v>10821.183333333334</v>
      </c>
      <c r="W10" s="55">
        <f t="shared" si="38"/>
        <v>10896.616666666667</v>
      </c>
      <c r="X10" s="55">
        <f t="shared" si="38"/>
        <v>10906.333333333332</v>
      </c>
      <c r="Y10" s="55">
        <f t="shared" si="38"/>
        <v>10953.433333333336</v>
      </c>
      <c r="Z10" s="55">
        <f t="shared" si="38"/>
        <v>10880.216666666667</v>
      </c>
      <c r="AA10" s="55">
        <f t="shared" si="38"/>
        <v>10770.45</v>
      </c>
      <c r="AB10" s="55">
        <f t="shared" si="38"/>
        <v>10769.38333333333</v>
      </c>
      <c r="AC10" s="18">
        <f t="shared" si="38"/>
        <v>10821.783333333331</v>
      </c>
      <c r="AD10" s="18">
        <f t="shared" si="38"/>
        <v>10835.983333333334</v>
      </c>
      <c r="AE10" s="18">
        <f t="shared" si="38"/>
        <v>10900.566666666664</v>
      </c>
      <c r="AF10" s="18">
        <f t="shared" si="38"/>
        <v>10853.366666666669</v>
      </c>
      <c r="AG10" s="18">
        <f t="shared" si="38"/>
        <v>10850.266666666668</v>
      </c>
      <c r="AH10" s="18">
        <f t="shared" si="38"/>
        <v>10799.616666666663</v>
      </c>
      <c r="AI10" s="18">
        <f t="shared" si="38"/>
        <v>10929.983333333334</v>
      </c>
      <c r="AJ10" s="18">
        <f t="shared" si="38"/>
        <v>10919.999999999998</v>
      </c>
      <c r="AK10" s="18">
        <f t="shared" si="38"/>
        <v>10942.35</v>
      </c>
      <c r="AL10" s="18">
        <f t="shared" si="38"/>
        <v>10939.366666666669</v>
      </c>
      <c r="AM10" s="18">
        <f t="shared" si="38"/>
        <v>11004.283333333336</v>
      </c>
      <c r="AN10" s="18">
        <f t="shared" si="38"/>
        <v>10960.316666666664</v>
      </c>
      <c r="AO10" s="18">
        <f t="shared" si="38"/>
        <v>10913.55</v>
      </c>
      <c r="AP10" s="18">
        <f t="shared" si="38"/>
        <v>10878.050000000001</v>
      </c>
      <c r="AQ10" s="18">
        <f t="shared" si="38"/>
        <v>10889.349999999999</v>
      </c>
      <c r="AR10" s="18">
        <f t="shared" si="38"/>
        <v>11120.516666666665</v>
      </c>
      <c r="AS10" s="18">
        <f t="shared" si="38"/>
        <v>10767.016666666666</v>
      </c>
      <c r="AT10" s="18">
        <f t="shared" si="38"/>
        <v>10700.483333333335</v>
      </c>
      <c r="AU10" s="18">
        <f t="shared" si="38"/>
        <v>10703.716666666669</v>
      </c>
      <c r="AV10" s="18">
        <f t="shared" si="38"/>
        <v>10886.483333333334</v>
      </c>
      <c r="AW10" s="56">
        <f t="shared" si="38"/>
        <v>10980.25</v>
      </c>
      <c r="AX10" s="18">
        <f t="shared" si="38"/>
        <v>10955.383333333333</v>
      </c>
      <c r="AY10" s="18">
        <f t="shared" si="38"/>
        <v>10965.133333333331</v>
      </c>
      <c r="AZ10" s="18">
        <f t="shared" si="38"/>
        <v>11102.466666666667</v>
      </c>
      <c r="BA10" s="18">
        <f t="shared" si="38"/>
        <v>11110.466666666665</v>
      </c>
      <c r="BB10" s="18">
        <f t="shared" si="38"/>
        <v>11014.716666666667</v>
      </c>
      <c r="BC10" s="18">
        <f t="shared" ref="BC10:BL10" si="39">(2*BC14)-BC3</f>
        <v>10927.433333333332</v>
      </c>
      <c r="BD10" s="18">
        <f t="shared" si="39"/>
        <v>10886.933333333334</v>
      </c>
      <c r="BE10" s="18">
        <f t="shared" si="39"/>
        <v>10866.166666666666</v>
      </c>
      <c r="BF10" s="18">
        <f t="shared" si="39"/>
        <v>10786.25</v>
      </c>
      <c r="BG10" s="18">
        <f t="shared" si="39"/>
        <v>10799.966666666669</v>
      </c>
      <c r="BH10" s="18">
        <f t="shared" si="39"/>
        <v>10724.433333333332</v>
      </c>
      <c r="BI10" s="18">
        <f t="shared" si="39"/>
        <v>10689.583333333334</v>
      </c>
      <c r="BJ10" s="18">
        <f t="shared" si="39"/>
        <v>10776.633333333333</v>
      </c>
      <c r="BK10" s="18">
        <f t="shared" si="39"/>
        <v>10825.3</v>
      </c>
      <c r="BL10" s="18">
        <f t="shared" si="39"/>
        <v>10809.333333333334</v>
      </c>
      <c r="BM10" s="18">
        <f t="shared" ref="BM10:CT10" si="40">(2*BM14)-BM3</f>
        <v>10915.45</v>
      </c>
      <c r="BN10" s="18">
        <f t="shared" si="40"/>
        <v>10906.266666666666</v>
      </c>
      <c r="BO10" s="18">
        <f t="shared" si="40"/>
        <v>10913.833333333336</v>
      </c>
      <c r="BP10" s="18">
        <f t="shared" si="40"/>
        <v>10843.85</v>
      </c>
      <c r="BQ10" s="18">
        <f t="shared" si="40"/>
        <v>10886.566666666668</v>
      </c>
      <c r="BR10" s="18">
        <f t="shared" si="40"/>
        <v>11017.716666666665</v>
      </c>
      <c r="BS10" s="18">
        <f t="shared" si="40"/>
        <v>11049.233333333337</v>
      </c>
      <c r="BT10" s="18">
        <f t="shared" si="40"/>
        <v>11077.250000000002</v>
      </c>
      <c r="BU10" s="18">
        <f t="shared" si="40"/>
        <v>11089.133333333337</v>
      </c>
      <c r="BV10" s="18">
        <f t="shared" si="40"/>
        <v>11053.283333333333</v>
      </c>
      <c r="BW10" s="18">
        <f t="shared" si="40"/>
        <v>11212.683333333336</v>
      </c>
      <c r="BX10" s="18">
        <f t="shared" si="40"/>
        <v>11338.733333333337</v>
      </c>
      <c r="BY10" s="92">
        <f t="shared" si="40"/>
        <v>11370.466666666669</v>
      </c>
      <c r="BZ10" s="92">
        <f t="shared" si="40"/>
        <v>11379.883333333331</v>
      </c>
      <c r="CA10" s="92">
        <f t="shared" si="40"/>
        <v>11485.633333333335</v>
      </c>
      <c r="CB10" s="92">
        <f t="shared" si="40"/>
        <v>11524.066666666669</v>
      </c>
      <c r="CC10" s="92">
        <f t="shared" si="40"/>
        <v>11567.083333333332</v>
      </c>
      <c r="CD10" s="92">
        <f t="shared" si="40"/>
        <v>11550.4</v>
      </c>
      <c r="CE10" s="92">
        <f t="shared" si="40"/>
        <v>11541.616666666669</v>
      </c>
      <c r="CF10" s="18">
        <f t="shared" si="40"/>
        <v>11396.066666666668</v>
      </c>
      <c r="CG10" s="18">
        <f t="shared" si="40"/>
        <v>11535.849999999999</v>
      </c>
      <c r="CH10" s="18">
        <f t="shared" si="40"/>
        <v>11523.166666666668</v>
      </c>
      <c r="CI10" s="18">
        <f t="shared" si="40"/>
        <v>11621.516666666663</v>
      </c>
      <c r="CJ10" s="18">
        <f t="shared" si="40"/>
        <v>11646.116666666667</v>
      </c>
      <c r="CK10" s="18">
        <f t="shared" si="40"/>
        <v>11723.25</v>
      </c>
      <c r="CL10" s="18">
        <f t="shared" si="40"/>
        <v>11743.083333333334</v>
      </c>
      <c r="CM10" s="18">
        <f t="shared" si="40"/>
        <v>11726.91666666667</v>
      </c>
      <c r="CN10" s="18">
        <f t="shared" si="40"/>
        <v>11653.966666666667</v>
      </c>
      <c r="CO10" s="18">
        <f t="shared" si="40"/>
        <v>11700.566666666669</v>
      </c>
      <c r="CP10" s="18">
        <f t="shared" si="40"/>
        <v>11693.500000000002</v>
      </c>
      <c r="CQ10" s="18">
        <f t="shared" si="40"/>
        <v>11714</v>
      </c>
      <c r="CR10" s="18">
        <f t="shared" si="40"/>
        <v>11652.316666666666</v>
      </c>
      <c r="CS10" s="18">
        <f t="shared" si="40"/>
        <v>11618.75</v>
      </c>
      <c r="CT10" s="18">
        <f t="shared" si="40"/>
        <v>11674.26666666667</v>
      </c>
      <c r="CU10" s="18">
        <f>(2*CU14)-CU3</f>
        <v>11713.883333333331</v>
      </c>
      <c r="CV10" s="18">
        <f>(2*CV14)-CV3</f>
        <v>11821.550000000003</v>
      </c>
      <c r="CW10" s="18">
        <f>(2*CW14)-CW3</f>
        <v>11826.466666666664</v>
      </c>
      <c r="CX10" s="18">
        <f t="shared" ref="CX10:DB10" si="41">(2*CX14)-CX3</f>
        <v>11686.349999999999</v>
      </c>
      <c r="CY10" s="18">
        <f t="shared" si="41"/>
        <v>11626.333333333332</v>
      </c>
      <c r="CZ10" s="18">
        <f t="shared" si="41"/>
        <v>11785.049999999997</v>
      </c>
      <c r="DA10" s="18">
        <f t="shared" si="41"/>
        <v>11750.933333333334</v>
      </c>
      <c r="DB10" s="18">
        <f t="shared" si="41"/>
        <v>11791.116666666669</v>
      </c>
      <c r="DC10" s="18">
        <f t="shared" ref="DC10:DH10" si="42">(2*DC14)-DC3</f>
        <v>11784.300000000001</v>
      </c>
      <c r="DD10" s="18">
        <f t="shared" si="42"/>
        <v>11776.183333333334</v>
      </c>
      <c r="DE10" s="18">
        <f t="shared" si="42"/>
        <v>11755.65</v>
      </c>
      <c r="DF10" s="18">
        <f t="shared" si="42"/>
        <v>11630.083333333334</v>
      </c>
      <c r="DG10" s="18">
        <f t="shared" si="42"/>
        <v>11608.483333333334</v>
      </c>
      <c r="DH10" s="18">
        <f t="shared" si="42"/>
        <v>11443.383333333331</v>
      </c>
      <c r="DI10" s="18">
        <f t="shared" ref="DI10:EC10" si="43">(2*DI14)-DI3</f>
        <v>11354.583333333332</v>
      </c>
      <c r="DJ10" s="18">
        <f t="shared" si="43"/>
        <v>11332.783333333333</v>
      </c>
      <c r="DK10" s="18">
        <f t="shared" si="43"/>
        <v>11257.066666666668</v>
      </c>
      <c r="DL10" s="18">
        <f t="shared" si="43"/>
        <v>11308.433333333334</v>
      </c>
      <c r="DM10" s="18">
        <f t="shared" si="43"/>
        <v>11250.216666666667</v>
      </c>
      <c r="DN10" s="18">
        <f t="shared" si="43"/>
        <v>11311.316666666668</v>
      </c>
      <c r="DO10" s="18">
        <f t="shared" si="43"/>
        <v>11468.916666666666</v>
      </c>
      <c r="DP10" s="18">
        <f t="shared" si="43"/>
        <v>11918.400000000001</v>
      </c>
      <c r="DQ10" s="18">
        <f t="shared" si="43"/>
        <v>11834.166666666664</v>
      </c>
      <c r="DR10" s="18">
        <f t="shared" si="43"/>
        <v>11787.666666666666</v>
      </c>
      <c r="DS10" s="18">
        <f t="shared" si="43"/>
        <v>11927.3</v>
      </c>
      <c r="DT10" s="18">
        <f t="shared" si="43"/>
        <v>11916.033333333331</v>
      </c>
      <c r="DU10" s="18">
        <f t="shared" si="43"/>
        <v>11983.800000000001</v>
      </c>
      <c r="DV10" s="18">
        <f t="shared" si="43"/>
        <v>11969.9</v>
      </c>
      <c r="DW10" s="18">
        <f t="shared" si="43"/>
        <v>11916.399999999998</v>
      </c>
      <c r="DX10" s="18">
        <f t="shared" si="43"/>
        <v>11989.833333333334</v>
      </c>
      <c r="DY10" s="18">
        <f t="shared" si="43"/>
        <v>12031.55</v>
      </c>
      <c r="DZ10" s="18">
        <f t="shared" si="43"/>
        <v>12154.366666666663</v>
      </c>
      <c r="EA10" s="18">
        <f t="shared" si="43"/>
        <v>12075.950000000003</v>
      </c>
      <c r="EB10" s="18">
        <f t="shared" si="43"/>
        <v>11978.95</v>
      </c>
      <c r="EC10" s="18">
        <f t="shared" si="43"/>
        <v>11922.266666666666</v>
      </c>
      <c r="ED10" s="18">
        <f t="shared" ref="ED10:EW10" si="44">(2*ED14)-ED3</f>
        <v>11974.583333333332</v>
      </c>
      <c r="EE10" s="18">
        <f t="shared" si="44"/>
        <v>12009.183333333336</v>
      </c>
      <c r="EF10" s="18">
        <f t="shared" si="44"/>
        <v>11956.983333333332</v>
      </c>
      <c r="EG10" s="18">
        <f t="shared" si="44"/>
        <v>11957.916666666664</v>
      </c>
      <c r="EH10" s="18">
        <f t="shared" si="44"/>
        <v>11890.866666666669</v>
      </c>
      <c r="EI10" s="18">
        <f t="shared" si="44"/>
        <v>11791.55</v>
      </c>
      <c r="EJ10" s="18">
        <f t="shared" si="44"/>
        <v>11732.083333333334</v>
      </c>
      <c r="EK10" s="18">
        <f t="shared" si="44"/>
        <v>11787.6</v>
      </c>
      <c r="EL10" s="18">
        <f t="shared" si="44"/>
        <v>11905.150000000001</v>
      </c>
      <c r="EM10" s="18">
        <f t="shared" si="44"/>
        <v>11799.666666666666</v>
      </c>
      <c r="EN10" s="18">
        <f t="shared" si="44"/>
        <v>11745.699999999997</v>
      </c>
      <c r="EO10" s="18">
        <f t="shared" si="44"/>
        <v>11856.900000000005</v>
      </c>
      <c r="EP10" s="18">
        <f t="shared" si="44"/>
        <v>11893.75</v>
      </c>
      <c r="EQ10" s="18">
        <f t="shared" si="44"/>
        <v>11894.783333333333</v>
      </c>
      <c r="ER10" s="18">
        <f t="shared" si="44"/>
        <v>11848.533333333336</v>
      </c>
      <c r="ES10" s="18">
        <f t="shared" si="44"/>
        <v>11889.899999999998</v>
      </c>
      <c r="ET10" s="18">
        <f t="shared" si="44"/>
        <v>11946.933333333331</v>
      </c>
      <c r="EU10" s="18">
        <f t="shared" si="44"/>
        <v>11945.616666666669</v>
      </c>
      <c r="EV10" s="18">
        <f t="shared" si="44"/>
        <v>11969.450000000003</v>
      </c>
      <c r="EW10" s="18">
        <f t="shared" si="44"/>
        <v>11929.300000000001</v>
      </c>
      <c r="EX10" s="18">
        <f>(2*EX14)-EX3</f>
        <v>11712.566666666666</v>
      </c>
      <c r="EY10" s="18">
        <f>(2*EY14)-EY3</f>
        <v>11605.3</v>
      </c>
      <c r="EZ10" s="18">
        <f>(2*EZ14)-EZ3</f>
        <v>11569.85</v>
      </c>
      <c r="FA10" s="18">
        <f>(2*FA14)-FA3</f>
        <v>11614.766666666666</v>
      </c>
      <c r="FB10" s="18">
        <f>(2*FB14)-FB3</f>
        <v>11615.166666666666</v>
      </c>
      <c r="FC10" s="18">
        <f t="shared" ref="FC10:HE10" si="45">(2*FC14)-FC3</f>
        <v>11627.066666666666</v>
      </c>
      <c r="FD10" s="18">
        <f t="shared" si="45"/>
        <v>11697.116666666665</v>
      </c>
      <c r="FE10" s="18">
        <f t="shared" si="45"/>
        <v>11712.383333333337</v>
      </c>
      <c r="FF10" s="18">
        <f t="shared" si="45"/>
        <v>11655.233333333332</v>
      </c>
      <c r="FG10" s="18">
        <f t="shared" si="45"/>
        <v>11573.300000000003</v>
      </c>
      <c r="FH10" s="18">
        <f t="shared" si="45"/>
        <v>11395.816666666669</v>
      </c>
      <c r="FI10" s="18">
        <f t="shared" si="45"/>
        <v>11385.2</v>
      </c>
      <c r="FJ10" s="18">
        <f t="shared" si="45"/>
        <v>11344.099999999999</v>
      </c>
      <c r="FK10" s="18">
        <f t="shared" si="45"/>
        <v>11329.250000000002</v>
      </c>
      <c r="FL10" s="18">
        <f t="shared" si="45"/>
        <v>11324.583333333332</v>
      </c>
      <c r="FM10" s="18">
        <f t="shared" si="45"/>
        <v>11282.633333333337</v>
      </c>
      <c r="FN10" s="18">
        <f t="shared" si="45"/>
        <v>11211.016666666668</v>
      </c>
      <c r="FO10" s="18">
        <f t="shared" si="45"/>
        <v>11175.733333333332</v>
      </c>
      <c r="FP10" s="18">
        <f t="shared" si="45"/>
        <v>11077.5</v>
      </c>
      <c r="FQ10" s="18">
        <f t="shared" si="45"/>
        <v>11102.016666666663</v>
      </c>
      <c r="FR10" s="18">
        <f t="shared" si="45"/>
        <v>10911.4</v>
      </c>
      <c r="FS10" s="18">
        <f t="shared" si="45"/>
        <v>11039.933333333334</v>
      </c>
      <c r="FT10" s="18">
        <f t="shared" si="45"/>
        <v>10942.133333333333</v>
      </c>
      <c r="FU10" s="18">
        <f t="shared" si="45"/>
        <v>11112.683333333331</v>
      </c>
      <c r="FV10" s="18">
        <f t="shared" si="45"/>
        <v>11173.133333333335</v>
      </c>
      <c r="FW10" s="18">
        <f t="shared" si="45"/>
        <v>11080.633333333333</v>
      </c>
      <c r="FX10" s="18">
        <f t="shared" si="45"/>
        <v>11093.166666666666</v>
      </c>
      <c r="FY10" s="18">
        <f t="shared" si="45"/>
        <v>11102.866666666669</v>
      </c>
      <c r="FZ10" s="18">
        <f t="shared" si="45"/>
        <v>11121.250000000002</v>
      </c>
      <c r="GA10" s="18">
        <f t="shared" si="45"/>
        <v>11067.099999999999</v>
      </c>
      <c r="GB10" s="18">
        <f t="shared" si="45"/>
        <v>10999.716666666669</v>
      </c>
      <c r="GC10" s="18">
        <f t="shared" si="45"/>
        <v>10860.300000000003</v>
      </c>
      <c r="GD10" s="18">
        <f t="shared" si="45"/>
        <v>10915.549999999997</v>
      </c>
      <c r="GE10" s="18">
        <f t="shared" si="45"/>
        <v>11166.583333333332</v>
      </c>
      <c r="GF10" s="18">
        <f t="shared" si="45"/>
        <v>11148.233333333334</v>
      </c>
      <c r="GG10" s="18">
        <f t="shared" si="45"/>
        <v>11121.283333333335</v>
      </c>
      <c r="GH10" s="18">
        <f t="shared" si="45"/>
        <v>11005.466666666669</v>
      </c>
      <c r="GI10" s="18">
        <f t="shared" si="45"/>
        <v>11085.633333333335</v>
      </c>
      <c r="GJ10" s="18">
        <f t="shared" si="45"/>
        <v>10919.366666666665</v>
      </c>
      <c r="GK10" s="18">
        <f t="shared" si="45"/>
        <v>10886.816666666668</v>
      </c>
      <c r="GL10" s="18">
        <f t="shared" si="45"/>
        <v>10906.666666666668</v>
      </c>
      <c r="GM10" s="18">
        <f t="shared" si="45"/>
        <v>10979.683333333331</v>
      </c>
      <c r="GN10" s="18">
        <f t="shared" si="45"/>
        <v>11058</v>
      </c>
      <c r="GO10" s="18">
        <f t="shared" si="45"/>
        <v>11056.449999999995</v>
      </c>
      <c r="GP10" s="18">
        <f t="shared" si="45"/>
        <v>11054.716666666667</v>
      </c>
      <c r="GQ10" s="18">
        <f t="shared" si="45"/>
        <v>11124.983333333334</v>
      </c>
      <c r="GR10" s="18">
        <f t="shared" si="45"/>
        <v>11048.066666666666</v>
      </c>
      <c r="GS10" s="18">
        <f t="shared" si="45"/>
        <v>10946.3</v>
      </c>
      <c r="GT10" s="18">
        <f t="shared" si="45"/>
        <v>10882.250000000002</v>
      </c>
      <c r="GU10" s="18">
        <f t="shared" si="45"/>
        <v>10809.916666666668</v>
      </c>
      <c r="GV10" s="18">
        <f t="shared" si="45"/>
        <v>11540.400000000005</v>
      </c>
      <c r="GW10" s="18">
        <f t="shared" si="45"/>
        <v>11706.250000000002</v>
      </c>
      <c r="GX10" s="18">
        <f t="shared" si="45"/>
        <v>11649.099999999999</v>
      </c>
      <c r="GY10" s="18">
        <f t="shared" si="45"/>
        <v>11531.4</v>
      </c>
      <c r="GZ10" s="18">
        <f t="shared" si="45"/>
        <v>11632.583333333334</v>
      </c>
      <c r="HA10" s="18">
        <f t="shared" si="45"/>
        <v>11570.75</v>
      </c>
      <c r="HB10" s="18">
        <f t="shared" si="45"/>
        <v>11524.866666666669</v>
      </c>
      <c r="HC10" s="18">
        <f t="shared" si="45"/>
        <v>11526.766666666668</v>
      </c>
      <c r="HD10" s="18">
        <f t="shared" si="45"/>
        <v>11370.483333333332</v>
      </c>
      <c r="HE10" s="18">
        <f t="shared" si="45"/>
        <v>11330.583333333334</v>
      </c>
    </row>
    <row r="11" spans="1:213" ht="14.7" customHeight="1" x14ac:dyDescent="0.3">
      <c r="A11" s="12"/>
      <c r="B11" s="13"/>
      <c r="C11" s="13"/>
      <c r="D11" s="14" t="s">
        <v>11</v>
      </c>
      <c r="E11" s="49">
        <f t="shared" ref="E11:BB11" si="46">(E10+E14)/2</f>
        <v>10912.475</v>
      </c>
      <c r="F11" s="49">
        <f t="shared" si="46"/>
        <v>10880.225</v>
      </c>
      <c r="G11" s="49">
        <f t="shared" si="46"/>
        <v>10801.975</v>
      </c>
      <c r="H11" s="49">
        <f t="shared" si="46"/>
        <v>10661.900000000001</v>
      </c>
      <c r="I11" s="49">
        <f t="shared" si="46"/>
        <v>10699.125</v>
      </c>
      <c r="J11" s="49">
        <f t="shared" si="46"/>
        <v>10523.650000000001</v>
      </c>
      <c r="K11" s="49">
        <f t="shared" si="46"/>
        <v>10558.15</v>
      </c>
      <c r="L11" s="49">
        <f t="shared" si="46"/>
        <v>10744.9</v>
      </c>
      <c r="M11" s="49">
        <f t="shared" si="46"/>
        <v>10815.074999999997</v>
      </c>
      <c r="N11" s="49">
        <f t="shared" si="46"/>
        <v>10810.6</v>
      </c>
      <c r="O11" s="49">
        <f t="shared" si="46"/>
        <v>10894.35</v>
      </c>
      <c r="P11" s="49">
        <f t="shared" si="46"/>
        <v>10912.050000000001</v>
      </c>
      <c r="Q11" s="49">
        <f t="shared" si="46"/>
        <v>10976.224999999999</v>
      </c>
      <c r="R11" s="49">
        <f t="shared" si="46"/>
        <v>10957.125000000002</v>
      </c>
      <c r="S11" s="49">
        <f t="shared" si="46"/>
        <v>10858.825000000001</v>
      </c>
      <c r="T11" s="49">
        <f t="shared" si="46"/>
        <v>10722.900000000001</v>
      </c>
      <c r="U11" s="49">
        <f t="shared" si="46"/>
        <v>10738.674999999999</v>
      </c>
      <c r="V11" s="49">
        <f t="shared" si="46"/>
        <v>10807</v>
      </c>
      <c r="W11" s="49">
        <f t="shared" si="46"/>
        <v>10876.75</v>
      </c>
      <c r="X11" s="49">
        <f t="shared" si="46"/>
        <v>10893.05</v>
      </c>
      <c r="Y11" s="49">
        <f t="shared" si="46"/>
        <v>10916.850000000002</v>
      </c>
      <c r="Z11" s="49">
        <f t="shared" si="46"/>
        <v>10843.924999999999</v>
      </c>
      <c r="AA11" s="49">
        <f t="shared" si="46"/>
        <v>10743.150000000001</v>
      </c>
      <c r="AB11" s="49">
        <f t="shared" si="46"/>
        <v>10734.199999999997</v>
      </c>
      <c r="AC11" s="16">
        <f t="shared" si="46"/>
        <v>10803.874999999998</v>
      </c>
      <c r="AD11" s="16">
        <f t="shared" si="46"/>
        <v>10810.3</v>
      </c>
      <c r="AE11" s="16">
        <f t="shared" si="46"/>
        <v>10862.774999999998</v>
      </c>
      <c r="AF11" s="16">
        <f t="shared" si="46"/>
        <v>10840.475000000002</v>
      </c>
      <c r="AG11" s="16">
        <f t="shared" si="46"/>
        <v>10822.550000000001</v>
      </c>
      <c r="AH11" s="16">
        <f t="shared" si="46"/>
        <v>10772.799999999997</v>
      </c>
      <c r="AI11" s="16">
        <f t="shared" si="46"/>
        <v>10891.875</v>
      </c>
      <c r="AJ11" s="16">
        <f t="shared" si="46"/>
        <v>10909.224999999999</v>
      </c>
      <c r="AK11" s="16">
        <f t="shared" si="46"/>
        <v>10917.924999999999</v>
      </c>
      <c r="AL11" s="16">
        <f t="shared" si="46"/>
        <v>10917.575000000001</v>
      </c>
      <c r="AM11" s="16">
        <f t="shared" si="46"/>
        <v>10974.650000000001</v>
      </c>
      <c r="AN11" s="16">
        <f t="shared" si="46"/>
        <v>10936.274999999998</v>
      </c>
      <c r="AO11" s="16">
        <f t="shared" si="46"/>
        <v>10888.15</v>
      </c>
      <c r="AP11" s="16">
        <f t="shared" si="46"/>
        <v>10858.2</v>
      </c>
      <c r="AQ11" s="16">
        <f t="shared" si="46"/>
        <v>10856.125</v>
      </c>
      <c r="AR11" s="16">
        <f t="shared" si="46"/>
        <v>10923.849999999999</v>
      </c>
      <c r="AS11" s="16">
        <f t="shared" si="46"/>
        <v>10733</v>
      </c>
      <c r="AT11" s="16">
        <f t="shared" si="46"/>
        <v>10671.275000000001</v>
      </c>
      <c r="AU11" s="16">
        <f t="shared" si="46"/>
        <v>10681.000000000002</v>
      </c>
      <c r="AV11" s="16">
        <f t="shared" si="46"/>
        <v>10834.5</v>
      </c>
      <c r="AW11" s="50">
        <f t="shared" si="46"/>
        <v>10938.55</v>
      </c>
      <c r="AX11" s="16">
        <f t="shared" si="46"/>
        <v>10920.075000000001</v>
      </c>
      <c r="AY11" s="16">
        <f t="shared" si="46"/>
        <v>10945.524999999998</v>
      </c>
      <c r="AZ11" s="16">
        <f t="shared" si="46"/>
        <v>11067.525000000001</v>
      </c>
      <c r="BA11" s="16">
        <f t="shared" si="46"/>
        <v>11093.75</v>
      </c>
      <c r="BB11" s="16">
        <f t="shared" si="46"/>
        <v>10992.400000000001</v>
      </c>
      <c r="BC11" s="16">
        <f t="shared" ref="BC11:BL11" si="47">(BC10+BC14)/2</f>
        <v>10909.849999999999</v>
      </c>
      <c r="BD11" s="16">
        <f t="shared" si="47"/>
        <v>10871.150000000001</v>
      </c>
      <c r="BE11" s="16">
        <f t="shared" si="47"/>
        <v>10842.65</v>
      </c>
      <c r="BF11" s="16">
        <f t="shared" si="47"/>
        <v>10769.375</v>
      </c>
      <c r="BG11" s="16">
        <f t="shared" si="47"/>
        <v>10755.075000000001</v>
      </c>
      <c r="BH11" s="16">
        <f t="shared" si="47"/>
        <v>10700.424999999999</v>
      </c>
      <c r="BI11" s="16">
        <f t="shared" si="47"/>
        <v>10663.6</v>
      </c>
      <c r="BJ11" s="16">
        <f t="shared" si="47"/>
        <v>10744.075000000001</v>
      </c>
      <c r="BK11" s="16">
        <f t="shared" si="47"/>
        <v>10799.349999999999</v>
      </c>
      <c r="BL11" s="16">
        <f t="shared" si="47"/>
        <v>10796.6</v>
      </c>
      <c r="BM11" s="16">
        <f t="shared" ref="BM11:CT11" si="48">(BM10+BM14)/2</f>
        <v>10883.6</v>
      </c>
      <c r="BN11" s="16">
        <f t="shared" si="48"/>
        <v>10862.025</v>
      </c>
      <c r="BO11" s="16">
        <f t="shared" si="48"/>
        <v>10873.175000000003</v>
      </c>
      <c r="BP11" s="16">
        <f t="shared" si="48"/>
        <v>10829.1</v>
      </c>
      <c r="BQ11" s="16">
        <f t="shared" si="48"/>
        <v>10870.7</v>
      </c>
      <c r="BR11" s="16">
        <f t="shared" si="48"/>
        <v>10909.199999999999</v>
      </c>
      <c r="BS11" s="16">
        <f t="shared" si="48"/>
        <v>10991.175000000003</v>
      </c>
      <c r="BT11" s="16">
        <f t="shared" si="48"/>
        <v>11057.650000000001</v>
      </c>
      <c r="BU11" s="16">
        <f t="shared" si="48"/>
        <v>11073.625000000004</v>
      </c>
      <c r="BV11" s="16">
        <f t="shared" si="48"/>
        <v>11042.2</v>
      </c>
      <c r="BW11" s="16">
        <f t="shared" si="48"/>
        <v>11174.475000000002</v>
      </c>
      <c r="BX11" s="16">
        <f t="shared" si="48"/>
        <v>11310.800000000003</v>
      </c>
      <c r="BY11" s="16">
        <f t="shared" si="48"/>
        <v>11347.000000000002</v>
      </c>
      <c r="BZ11" s="16">
        <f t="shared" si="48"/>
        <v>11363.349999999999</v>
      </c>
      <c r="CA11" s="16">
        <f t="shared" si="48"/>
        <v>11456.925000000001</v>
      </c>
      <c r="CB11" s="16">
        <f t="shared" si="48"/>
        <v>11496.175000000003</v>
      </c>
      <c r="CC11" s="16">
        <f t="shared" si="48"/>
        <v>11538.125</v>
      </c>
      <c r="CD11" s="16">
        <f t="shared" si="48"/>
        <v>11538.575000000001</v>
      </c>
      <c r="CE11" s="16">
        <f t="shared" si="48"/>
        <v>11514.850000000002</v>
      </c>
      <c r="CF11" s="16">
        <f t="shared" si="48"/>
        <v>11374.95</v>
      </c>
      <c r="CG11" s="16">
        <f t="shared" si="48"/>
        <v>11490</v>
      </c>
      <c r="CH11" s="16">
        <f t="shared" si="48"/>
        <v>11495.625</v>
      </c>
      <c r="CI11" s="16">
        <f t="shared" si="48"/>
        <v>11579.249999999996</v>
      </c>
      <c r="CJ11" s="16">
        <f t="shared" si="48"/>
        <v>11627.125</v>
      </c>
      <c r="CK11" s="16">
        <f t="shared" si="48"/>
        <v>11703.625</v>
      </c>
      <c r="CL11" s="16">
        <f t="shared" si="48"/>
        <v>11721.275000000001</v>
      </c>
      <c r="CM11" s="16">
        <f t="shared" si="48"/>
        <v>11702.475000000002</v>
      </c>
      <c r="CN11" s="16">
        <f t="shared" si="48"/>
        <v>11630.275000000001</v>
      </c>
      <c r="CO11" s="16">
        <f t="shared" si="48"/>
        <v>11677.800000000003</v>
      </c>
      <c r="CP11" s="16">
        <f t="shared" si="48"/>
        <v>11657.400000000001</v>
      </c>
      <c r="CQ11" s="16">
        <f t="shared" si="48"/>
        <v>11677.924999999999</v>
      </c>
      <c r="CR11" s="16">
        <f t="shared" si="48"/>
        <v>11632.174999999999</v>
      </c>
      <c r="CS11" s="16">
        <f t="shared" si="48"/>
        <v>11601.7</v>
      </c>
      <c r="CT11" s="16">
        <f t="shared" si="48"/>
        <v>11650.400000000001</v>
      </c>
      <c r="CU11" s="16">
        <f>(CU10+CU14)/2</f>
        <v>11697.474999999999</v>
      </c>
      <c r="CV11" s="16">
        <f>(CV10+CV14)/2</f>
        <v>11799.050000000003</v>
      </c>
      <c r="CW11" s="16">
        <f>(CW10+CW14)/2</f>
        <v>11804.474999999999</v>
      </c>
      <c r="CX11" s="16">
        <f t="shared" ref="CX11:DB11" si="49">(CX10+CX14)/2</f>
        <v>11660.75</v>
      </c>
      <c r="CY11" s="16">
        <f t="shared" si="49"/>
        <v>11610.949999999999</v>
      </c>
      <c r="CZ11" s="16">
        <f t="shared" si="49"/>
        <v>11733.499999999998</v>
      </c>
      <c r="DA11" s="16">
        <f t="shared" si="49"/>
        <v>11719.275000000001</v>
      </c>
      <c r="DB11" s="16">
        <f t="shared" si="49"/>
        <v>11758.775000000001</v>
      </c>
      <c r="DC11" s="16">
        <f t="shared" ref="DC11:DH11" si="50">(DC10+DC14)/2</f>
        <v>11752.2</v>
      </c>
      <c r="DD11" s="16">
        <f t="shared" si="50"/>
        <v>11757.025000000001</v>
      </c>
      <c r="DE11" s="16">
        <f t="shared" si="50"/>
        <v>11741.575000000001</v>
      </c>
      <c r="DF11" s="16">
        <f t="shared" si="50"/>
        <v>11615.400000000001</v>
      </c>
      <c r="DG11" s="16">
        <f t="shared" si="50"/>
        <v>11577.475</v>
      </c>
      <c r="DH11" s="16">
        <f t="shared" si="50"/>
        <v>11419.274999999998</v>
      </c>
      <c r="DI11" s="16">
        <f t="shared" ref="DI11:EC11" si="51">(DI10+DI14)/2</f>
        <v>11329.699999999999</v>
      </c>
      <c r="DJ11" s="16">
        <f t="shared" si="51"/>
        <v>11312.349999999999</v>
      </c>
      <c r="DK11" s="16">
        <f t="shared" si="51"/>
        <v>11224.2</v>
      </c>
      <c r="DL11" s="16">
        <f t="shared" si="51"/>
        <v>11258.400000000001</v>
      </c>
      <c r="DM11" s="16">
        <f t="shared" si="51"/>
        <v>11221.900000000001</v>
      </c>
      <c r="DN11" s="16">
        <f t="shared" si="51"/>
        <v>11269.325000000001</v>
      </c>
      <c r="DO11" s="16">
        <f t="shared" si="51"/>
        <v>11416.65</v>
      </c>
      <c r="DP11" s="16">
        <f t="shared" si="51"/>
        <v>11836.725000000002</v>
      </c>
      <c r="DQ11" s="16">
        <f t="shared" si="51"/>
        <v>11796.324999999997</v>
      </c>
      <c r="DR11" s="16">
        <f t="shared" si="51"/>
        <v>11761.349999999999</v>
      </c>
      <c r="DS11" s="16">
        <f t="shared" si="51"/>
        <v>11849.099999999999</v>
      </c>
      <c r="DT11" s="16">
        <f t="shared" si="51"/>
        <v>11851.55</v>
      </c>
      <c r="DU11" s="16">
        <f t="shared" si="51"/>
        <v>11940.95</v>
      </c>
      <c r="DV11" s="16">
        <f t="shared" si="51"/>
        <v>11943.65</v>
      </c>
      <c r="DW11" s="16">
        <f t="shared" si="51"/>
        <v>11896.499999999998</v>
      </c>
      <c r="DX11" s="16">
        <f t="shared" si="51"/>
        <v>11957.225</v>
      </c>
      <c r="DY11" s="16">
        <f t="shared" si="51"/>
        <v>11981.025</v>
      </c>
      <c r="DZ11" s="16">
        <f t="shared" si="51"/>
        <v>12095.799999999997</v>
      </c>
      <c r="EA11" s="16">
        <f t="shared" si="51"/>
        <v>12058.425000000003</v>
      </c>
      <c r="EB11" s="16">
        <f t="shared" si="51"/>
        <v>11941.775000000001</v>
      </c>
      <c r="EC11" s="16">
        <f t="shared" si="51"/>
        <v>11884.075000000001</v>
      </c>
      <c r="ED11" s="16">
        <f t="shared" ref="ED11:EW11" si="52">(ED10+ED14)/2</f>
        <v>11948.875</v>
      </c>
      <c r="EE11" s="16">
        <f t="shared" si="52"/>
        <v>11982.975000000002</v>
      </c>
      <c r="EF11" s="16">
        <f t="shared" si="52"/>
        <v>11934.324999999999</v>
      </c>
      <c r="EG11" s="16">
        <f t="shared" si="52"/>
        <v>11922.699999999997</v>
      </c>
      <c r="EH11" s="16">
        <f t="shared" si="52"/>
        <v>11867.575000000001</v>
      </c>
      <c r="EI11" s="16">
        <f t="shared" si="52"/>
        <v>11758.099999999999</v>
      </c>
      <c r="EJ11" s="16">
        <f t="shared" si="52"/>
        <v>11709.35</v>
      </c>
      <c r="EK11" s="16">
        <f t="shared" si="52"/>
        <v>11746.975</v>
      </c>
      <c r="EL11" s="16">
        <f t="shared" si="52"/>
        <v>11837.625</v>
      </c>
      <c r="EM11" s="16">
        <f t="shared" si="52"/>
        <v>11776.025</v>
      </c>
      <c r="EN11" s="16">
        <f t="shared" si="52"/>
        <v>11726.824999999997</v>
      </c>
      <c r="EO11" s="16">
        <f t="shared" si="52"/>
        <v>11805.425000000003</v>
      </c>
      <c r="EP11" s="16">
        <f t="shared" si="52"/>
        <v>11859.7</v>
      </c>
      <c r="EQ11" s="16">
        <f t="shared" si="52"/>
        <v>11876.349999999999</v>
      </c>
      <c r="ER11" s="16">
        <f t="shared" si="52"/>
        <v>11830.275000000001</v>
      </c>
      <c r="ES11" s="16">
        <f t="shared" si="52"/>
        <v>11875.124999999998</v>
      </c>
      <c r="ET11" s="16">
        <f t="shared" si="52"/>
        <v>11913.874999999998</v>
      </c>
      <c r="EU11" s="16">
        <f t="shared" si="52"/>
        <v>11930.975000000002</v>
      </c>
      <c r="EV11" s="16">
        <f t="shared" si="52"/>
        <v>11958.000000000002</v>
      </c>
      <c r="EW11" s="16">
        <f t="shared" si="52"/>
        <v>11896.45</v>
      </c>
      <c r="EX11" s="16">
        <f>(EX10+EX14)/2</f>
        <v>11665.25</v>
      </c>
      <c r="EY11" s="16">
        <f>(EY10+EY14)/2</f>
        <v>11569.224999999999</v>
      </c>
      <c r="EZ11" s="16">
        <f>(EZ10+EZ14)/2</f>
        <v>11546.3</v>
      </c>
      <c r="FA11" s="16">
        <f>(FA10+FA14)/2</f>
        <v>11590.95</v>
      </c>
      <c r="FB11" s="16">
        <f>(FB10+FB14)/2</f>
        <v>11596.025</v>
      </c>
      <c r="FC11" s="16">
        <f t="shared" ref="FC11:HE11" si="53">(FC10+FC14)/2</f>
        <v>11603.375</v>
      </c>
      <c r="FD11" s="16">
        <f t="shared" si="53"/>
        <v>11666.324999999999</v>
      </c>
      <c r="FE11" s="16">
        <f t="shared" si="53"/>
        <v>11697.075000000003</v>
      </c>
      <c r="FF11" s="16">
        <f t="shared" si="53"/>
        <v>11637.024999999998</v>
      </c>
      <c r="FG11" s="16">
        <f t="shared" si="53"/>
        <v>11529.800000000003</v>
      </c>
      <c r="FH11" s="16">
        <f t="shared" si="53"/>
        <v>11372.175000000003</v>
      </c>
      <c r="FI11" s="16">
        <f t="shared" si="53"/>
        <v>11364.6</v>
      </c>
      <c r="FJ11" s="16">
        <f t="shared" si="53"/>
        <v>11315.524999999998</v>
      </c>
      <c r="FK11" s="16">
        <f t="shared" si="53"/>
        <v>11306.775000000001</v>
      </c>
      <c r="FL11" s="16">
        <f t="shared" si="53"/>
        <v>11295.949999999999</v>
      </c>
      <c r="FM11" s="16">
        <f t="shared" si="53"/>
        <v>11250.075000000003</v>
      </c>
      <c r="FN11" s="16">
        <f t="shared" si="53"/>
        <v>11176.425000000001</v>
      </c>
      <c r="FO11" s="16">
        <f t="shared" si="53"/>
        <v>11131.649999999998</v>
      </c>
      <c r="FP11" s="16">
        <f t="shared" si="53"/>
        <v>11028.375</v>
      </c>
      <c r="FQ11" s="16">
        <f t="shared" si="53"/>
        <v>11038.749999999996</v>
      </c>
      <c r="FR11" s="16">
        <f t="shared" si="53"/>
        <v>10879.2</v>
      </c>
      <c r="FS11" s="16">
        <f t="shared" si="53"/>
        <v>10983.400000000001</v>
      </c>
      <c r="FT11" s="16">
        <f t="shared" si="53"/>
        <v>10915.575000000001</v>
      </c>
      <c r="FU11" s="16">
        <f t="shared" si="53"/>
        <v>11045.249999999998</v>
      </c>
      <c r="FV11" s="16">
        <f t="shared" si="53"/>
        <v>11145.550000000001</v>
      </c>
      <c r="FW11" s="16">
        <f t="shared" si="53"/>
        <v>11035.875</v>
      </c>
      <c r="FX11" s="16">
        <f t="shared" si="53"/>
        <v>11053.775</v>
      </c>
      <c r="FY11" s="16">
        <f t="shared" si="53"/>
        <v>11058.225000000002</v>
      </c>
      <c r="FZ11" s="16">
        <f t="shared" si="53"/>
        <v>11100.400000000001</v>
      </c>
      <c r="GA11" s="16">
        <f t="shared" si="53"/>
        <v>11046.649999999998</v>
      </c>
      <c r="GB11" s="16">
        <f t="shared" si="53"/>
        <v>10976.45</v>
      </c>
      <c r="GC11" s="16">
        <f t="shared" si="53"/>
        <v>10824.800000000003</v>
      </c>
      <c r="GD11" s="16">
        <f t="shared" si="53"/>
        <v>10845.949999999997</v>
      </c>
      <c r="GE11" s="16">
        <f t="shared" si="53"/>
        <v>11064.074999999999</v>
      </c>
      <c r="GF11" s="16">
        <f t="shared" si="53"/>
        <v>11123.55</v>
      </c>
      <c r="GG11" s="16">
        <f t="shared" si="53"/>
        <v>11087.875</v>
      </c>
      <c r="GH11" s="16">
        <f t="shared" si="53"/>
        <v>10984.7</v>
      </c>
      <c r="GI11" s="16">
        <f t="shared" si="53"/>
        <v>11032.925000000001</v>
      </c>
      <c r="GJ11" s="16">
        <f t="shared" si="53"/>
        <v>10882.699999999999</v>
      </c>
      <c r="GK11" s="16">
        <f t="shared" si="53"/>
        <v>10851.7</v>
      </c>
      <c r="GL11" s="16">
        <f t="shared" si="53"/>
        <v>10884</v>
      </c>
      <c r="GM11" s="16">
        <f t="shared" si="53"/>
        <v>10951.624999999998</v>
      </c>
      <c r="GN11" s="16">
        <f t="shared" si="53"/>
        <v>11015.95</v>
      </c>
      <c r="GO11" s="16">
        <f t="shared" si="53"/>
        <v>11045.249999999996</v>
      </c>
      <c r="GP11" s="16">
        <f t="shared" si="53"/>
        <v>11032.275000000001</v>
      </c>
      <c r="GQ11" s="16">
        <f t="shared" si="53"/>
        <v>11080.174999999999</v>
      </c>
      <c r="GR11" s="16">
        <f t="shared" si="53"/>
        <v>11028.099999999999</v>
      </c>
      <c r="GS11" s="16">
        <f t="shared" si="53"/>
        <v>10908.849999999999</v>
      </c>
      <c r="GT11" s="16">
        <f t="shared" si="53"/>
        <v>10862.900000000001</v>
      </c>
      <c r="GU11" s="16">
        <f t="shared" si="53"/>
        <v>10775</v>
      </c>
      <c r="GV11" s="16">
        <f t="shared" si="53"/>
        <v>11328.050000000003</v>
      </c>
      <c r="GW11" s="16">
        <f t="shared" si="53"/>
        <v>11647.525000000001</v>
      </c>
      <c r="GX11" s="16">
        <f t="shared" si="53"/>
        <v>11621.625</v>
      </c>
      <c r="GY11" s="16">
        <f t="shared" si="53"/>
        <v>11502.575000000001</v>
      </c>
      <c r="GZ11" s="16">
        <f t="shared" si="53"/>
        <v>11591.025000000001</v>
      </c>
      <c r="HA11" s="16">
        <f t="shared" si="53"/>
        <v>11553</v>
      </c>
      <c r="HB11" s="16">
        <f t="shared" si="53"/>
        <v>11491.350000000002</v>
      </c>
      <c r="HC11" s="16">
        <f t="shared" si="53"/>
        <v>11457.050000000001</v>
      </c>
      <c r="HD11" s="16">
        <f t="shared" si="53"/>
        <v>11342.199999999999</v>
      </c>
      <c r="HE11" s="16">
        <f t="shared" si="53"/>
        <v>11287.525000000001</v>
      </c>
    </row>
    <row r="12" spans="1:213" ht="8.1" customHeight="1" x14ac:dyDescent="0.3">
      <c r="A12" s="12"/>
      <c r="B12" s="13"/>
      <c r="C12" s="13"/>
      <c r="D12" s="19"/>
      <c r="E12" s="41"/>
      <c r="F12" s="41"/>
      <c r="G12" s="41"/>
      <c r="H12" s="42"/>
      <c r="I12" s="42"/>
      <c r="J12" s="42"/>
      <c r="K12" s="42"/>
      <c r="L12" s="42"/>
      <c r="M12" s="42"/>
      <c r="N12" s="42"/>
      <c r="O12" s="42"/>
      <c r="P12" s="42"/>
      <c r="Q12" s="42"/>
      <c r="R12" s="42"/>
      <c r="S12" s="42"/>
      <c r="T12" s="42"/>
      <c r="U12" s="42"/>
      <c r="V12" s="42"/>
      <c r="W12" s="42"/>
      <c r="X12" s="42"/>
      <c r="Y12" s="42"/>
      <c r="Z12" s="42"/>
      <c r="AA12" s="42"/>
      <c r="AB12" s="42"/>
      <c r="AC12" s="11"/>
      <c r="AD12" s="11"/>
      <c r="AE12" s="11"/>
      <c r="AF12" s="11"/>
      <c r="AG12" s="11"/>
      <c r="AH12" s="11"/>
      <c r="AI12" s="11"/>
      <c r="AJ12" s="11"/>
      <c r="AK12" s="11"/>
      <c r="AL12" s="11"/>
      <c r="AM12" s="11"/>
      <c r="AN12" s="11"/>
      <c r="AO12" s="11"/>
      <c r="AP12" s="11"/>
      <c r="AQ12" s="11"/>
      <c r="AR12" s="11"/>
      <c r="AS12" s="11"/>
      <c r="AT12" s="11"/>
      <c r="AU12" s="11"/>
      <c r="AV12" s="11"/>
      <c r="AW12" s="43"/>
      <c r="AX12" s="11"/>
      <c r="AY12" s="11"/>
      <c r="AZ12" s="11"/>
      <c r="BA12" s="11"/>
      <c r="BB12" s="11"/>
      <c r="BC12" s="11"/>
      <c r="BD12" s="11"/>
      <c r="BE12" s="11"/>
      <c r="BF12" s="11"/>
      <c r="BG12" s="11"/>
      <c r="BH12" s="11"/>
      <c r="BI12" s="11"/>
      <c r="BJ12" s="11"/>
      <c r="BK12" s="11"/>
      <c r="BL12" s="11"/>
      <c r="BM12" s="11"/>
      <c r="BN12" s="11"/>
      <c r="BO12" s="11"/>
      <c r="BP12" s="11"/>
      <c r="BQ12" s="11"/>
      <c r="BR12" s="11"/>
      <c r="BS12" s="11"/>
      <c r="BT12" s="11"/>
      <c r="BU12" s="11"/>
      <c r="BV12" s="11"/>
      <c r="BW12" s="11"/>
      <c r="BX12" s="11"/>
      <c r="BY12" s="11"/>
      <c r="BZ12" s="11"/>
      <c r="CA12" s="11"/>
      <c r="CB12" s="11"/>
      <c r="CC12" s="11"/>
      <c r="CD12" s="11"/>
      <c r="CE12" s="11"/>
      <c r="CF12" s="11"/>
      <c r="CG12" s="11"/>
      <c r="CH12" s="11"/>
      <c r="CI12" s="11"/>
      <c r="CJ12" s="11"/>
      <c r="CK12" s="11"/>
      <c r="CL12" s="11"/>
      <c r="CM12" s="11"/>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c r="FE12" s="11"/>
      <c r="FF12" s="11"/>
      <c r="FG12" s="11"/>
      <c r="FH12" s="11"/>
      <c r="FI12" s="11"/>
      <c r="FJ12" s="11"/>
      <c r="FK12" s="11"/>
      <c r="FL12" s="11"/>
      <c r="FM12" s="11"/>
      <c r="FN12" s="11"/>
      <c r="FO12" s="11"/>
      <c r="FP12" s="11"/>
      <c r="FQ12" s="11"/>
      <c r="FR12" s="11"/>
      <c r="FS12" s="11"/>
      <c r="FT12" s="11"/>
      <c r="FU12" s="11"/>
      <c r="FV12" s="11"/>
      <c r="FW12" s="11"/>
      <c r="FX12" s="11"/>
      <c r="FY12" s="11"/>
      <c r="FZ12" s="11"/>
      <c r="GA12" s="11"/>
      <c r="GB12" s="11"/>
      <c r="GC12" s="11"/>
      <c r="GD12" s="11"/>
      <c r="GE12" s="11"/>
      <c r="GF12" s="11"/>
      <c r="GG12" s="11"/>
      <c r="GH12" s="11"/>
      <c r="GI12" s="11"/>
      <c r="GJ12" s="11"/>
      <c r="GK12" s="11"/>
      <c r="GL12" s="11"/>
      <c r="GM12" s="11"/>
      <c r="GN12" s="11"/>
      <c r="GO12" s="11"/>
      <c r="GP12" s="11"/>
      <c r="GQ12" s="11"/>
      <c r="GR12" s="11"/>
      <c r="GS12" s="11"/>
      <c r="GT12" s="11"/>
      <c r="GU12" s="11"/>
      <c r="GV12" s="11"/>
      <c r="GW12" s="11"/>
      <c r="GX12" s="11"/>
      <c r="GY12" s="11"/>
      <c r="GZ12" s="11"/>
      <c r="HA12" s="11"/>
      <c r="HB12" s="11"/>
      <c r="HC12" s="11"/>
      <c r="HD12" s="11"/>
      <c r="HE12" s="11"/>
    </row>
    <row r="13" spans="1:213" ht="14.7" customHeight="1" x14ac:dyDescent="0.3">
      <c r="A13" s="12"/>
      <c r="B13" s="13"/>
      <c r="C13" s="13"/>
      <c r="D13" s="14" t="s">
        <v>12</v>
      </c>
      <c r="E13" s="57">
        <f t="shared" ref="E13:BB13" si="54">E14+E57/2</f>
        <v>10893.275000000001</v>
      </c>
      <c r="F13" s="57">
        <f t="shared" si="54"/>
        <v>10867.05</v>
      </c>
      <c r="G13" s="57">
        <f t="shared" si="54"/>
        <v>10784.5</v>
      </c>
      <c r="H13" s="57">
        <f t="shared" si="54"/>
        <v>10655.45</v>
      </c>
      <c r="I13" s="57">
        <f t="shared" si="54"/>
        <v>10679.783333333333</v>
      </c>
      <c r="J13" s="57">
        <f t="shared" si="54"/>
        <v>10516.900000000001</v>
      </c>
      <c r="K13" s="57">
        <f t="shared" si="54"/>
        <v>10516.266666666666</v>
      </c>
      <c r="L13" s="57">
        <f t="shared" si="54"/>
        <v>10710.566666666666</v>
      </c>
      <c r="M13" s="57">
        <f t="shared" si="54"/>
        <v>10794.05</v>
      </c>
      <c r="N13" s="57">
        <f t="shared" si="54"/>
        <v>10798.275000000001</v>
      </c>
      <c r="O13" s="57">
        <f t="shared" si="54"/>
        <v>10883.1</v>
      </c>
      <c r="P13" s="57">
        <f t="shared" si="54"/>
        <v>10894.883333333335</v>
      </c>
      <c r="Q13" s="57">
        <f t="shared" si="54"/>
        <v>10963.724999999999</v>
      </c>
      <c r="R13" s="57">
        <f t="shared" si="54"/>
        <v>10941.566666666669</v>
      </c>
      <c r="S13" s="57">
        <f t="shared" si="54"/>
        <v>10851.15</v>
      </c>
      <c r="T13" s="57">
        <f t="shared" si="54"/>
        <v>10715.775</v>
      </c>
      <c r="U13" s="57">
        <f t="shared" si="54"/>
        <v>10700.241666666667</v>
      </c>
      <c r="V13" s="57">
        <f t="shared" si="54"/>
        <v>10799.325000000001</v>
      </c>
      <c r="W13" s="57">
        <f t="shared" si="54"/>
        <v>10858.391666666666</v>
      </c>
      <c r="X13" s="57">
        <f t="shared" si="54"/>
        <v>10888.375</v>
      </c>
      <c r="Y13" s="57">
        <f t="shared" si="54"/>
        <v>10895.183333333336</v>
      </c>
      <c r="Z13" s="57">
        <f t="shared" si="54"/>
        <v>10815.2</v>
      </c>
      <c r="AA13" s="57">
        <f t="shared" si="54"/>
        <v>10737.65</v>
      </c>
      <c r="AB13" s="57">
        <f t="shared" si="54"/>
        <v>10713.183333333331</v>
      </c>
      <c r="AC13" s="58">
        <f t="shared" si="54"/>
        <v>10793.05</v>
      </c>
      <c r="AD13" s="58">
        <f t="shared" si="54"/>
        <v>10793.383333333333</v>
      </c>
      <c r="AE13" s="58">
        <f t="shared" si="54"/>
        <v>10840.066666666664</v>
      </c>
      <c r="AF13" s="58">
        <f t="shared" si="54"/>
        <v>10830.575000000001</v>
      </c>
      <c r="AG13" s="58">
        <f t="shared" si="54"/>
        <v>10794.891666666668</v>
      </c>
      <c r="AH13" s="20">
        <f t="shared" si="54"/>
        <v>10750.174999999999</v>
      </c>
      <c r="AI13" s="20">
        <f t="shared" si="54"/>
        <v>10870.283333333333</v>
      </c>
      <c r="AJ13" s="20">
        <f t="shared" si="54"/>
        <v>10902.525</v>
      </c>
      <c r="AK13" s="20">
        <f t="shared" si="54"/>
        <v>10899.35</v>
      </c>
      <c r="AL13" s="20">
        <f t="shared" si="54"/>
        <v>10901.366666666669</v>
      </c>
      <c r="AM13" s="20">
        <f t="shared" si="54"/>
        <v>10953.433333333336</v>
      </c>
      <c r="AN13" s="20">
        <f t="shared" si="54"/>
        <v>10917.491666666665</v>
      </c>
      <c r="AO13" s="20">
        <f t="shared" si="54"/>
        <v>10878.375</v>
      </c>
      <c r="AP13" s="20">
        <f t="shared" si="54"/>
        <v>10844.075000000001</v>
      </c>
      <c r="AQ13" s="20">
        <f t="shared" si="54"/>
        <v>10844.075000000001</v>
      </c>
      <c r="AR13" s="20">
        <f t="shared" si="54"/>
        <v>10794.866666666665</v>
      </c>
      <c r="AS13" s="20">
        <f t="shared" si="54"/>
        <v>10717.7</v>
      </c>
      <c r="AT13" s="20">
        <f t="shared" si="54"/>
        <v>10647.133333333335</v>
      </c>
      <c r="AU13" s="20">
        <f t="shared" si="54"/>
        <v>10661.525000000001</v>
      </c>
      <c r="AV13" s="20">
        <f t="shared" si="54"/>
        <v>10806.733333333334</v>
      </c>
      <c r="AW13" s="59">
        <f t="shared" si="54"/>
        <v>10898.45</v>
      </c>
      <c r="AX13" s="20">
        <f t="shared" si="54"/>
        <v>10898.508333333333</v>
      </c>
      <c r="AY13" s="20">
        <f t="shared" si="54"/>
        <v>10930.133333333331</v>
      </c>
      <c r="AZ13" s="20">
        <f t="shared" si="54"/>
        <v>11047.516666666666</v>
      </c>
      <c r="BA13" s="20">
        <f t="shared" si="54"/>
        <v>11080.85</v>
      </c>
      <c r="BB13" s="20">
        <f t="shared" si="54"/>
        <v>10983.325000000001</v>
      </c>
      <c r="BC13" s="20">
        <f t="shared" ref="BC13:BL13" si="55">BC14+BC57/2</f>
        <v>10894</v>
      </c>
      <c r="BD13" s="20">
        <f t="shared" si="55"/>
        <v>10867.349999999999</v>
      </c>
      <c r="BE13" s="20">
        <f t="shared" si="55"/>
        <v>10831.875</v>
      </c>
      <c r="BF13" s="20">
        <f t="shared" si="55"/>
        <v>10755.725</v>
      </c>
      <c r="BG13" s="20">
        <f t="shared" si="55"/>
        <v>10717.291666666668</v>
      </c>
      <c r="BH13" s="20">
        <f t="shared" si="55"/>
        <v>10694.15</v>
      </c>
      <c r="BI13" s="20">
        <f t="shared" si="55"/>
        <v>10654.25</v>
      </c>
      <c r="BJ13" s="20">
        <f t="shared" si="55"/>
        <v>10723.483333333334</v>
      </c>
      <c r="BK13" s="20">
        <f t="shared" si="55"/>
        <v>10781.625</v>
      </c>
      <c r="BL13" s="20">
        <f t="shared" si="55"/>
        <v>10787.758333333335</v>
      </c>
      <c r="BM13" s="20">
        <f t="shared" ref="BM13:CT13" si="56">BM14+BM57/2</f>
        <v>10865.924999999999</v>
      </c>
      <c r="BN13" s="20">
        <f t="shared" si="56"/>
        <v>10826.541666666666</v>
      </c>
      <c r="BO13" s="20">
        <f t="shared" si="56"/>
        <v>10845.45</v>
      </c>
      <c r="BP13" s="20">
        <f t="shared" si="56"/>
        <v>10825.275000000001</v>
      </c>
      <c r="BQ13" s="20">
        <f t="shared" si="56"/>
        <v>10859.166666666668</v>
      </c>
      <c r="BR13" s="20">
        <f t="shared" si="56"/>
        <v>10815.816666666666</v>
      </c>
      <c r="BS13" s="20">
        <f t="shared" si="56"/>
        <v>10960.283333333336</v>
      </c>
      <c r="BT13" s="20">
        <f t="shared" si="56"/>
        <v>11045.525000000001</v>
      </c>
      <c r="BU13" s="20">
        <f t="shared" si="56"/>
        <v>11058.158333333336</v>
      </c>
      <c r="BV13" s="20">
        <f t="shared" si="56"/>
        <v>11033.258333333333</v>
      </c>
      <c r="BW13" s="20">
        <f t="shared" si="56"/>
        <v>11152.158333333336</v>
      </c>
      <c r="BX13" s="20">
        <f t="shared" si="56"/>
        <v>11292.033333333336</v>
      </c>
      <c r="BY13" s="20">
        <f t="shared" si="56"/>
        <v>11332.616666666669</v>
      </c>
      <c r="BZ13" s="20">
        <f t="shared" si="56"/>
        <v>11348.6</v>
      </c>
      <c r="CA13" s="20">
        <f t="shared" si="56"/>
        <v>11428.9</v>
      </c>
      <c r="CB13" s="20">
        <f t="shared" si="56"/>
        <v>11471.325000000001</v>
      </c>
      <c r="CC13" s="20">
        <f t="shared" si="56"/>
        <v>11520.783333333333</v>
      </c>
      <c r="CD13" s="20">
        <f t="shared" si="56"/>
        <v>11529.6</v>
      </c>
      <c r="CE13" s="20">
        <f t="shared" si="56"/>
        <v>11503.674999999999</v>
      </c>
      <c r="CF13" s="20">
        <f t="shared" si="56"/>
        <v>11354.041666666668</v>
      </c>
      <c r="CG13" s="20">
        <f t="shared" si="56"/>
        <v>11463.699999999999</v>
      </c>
      <c r="CH13" s="20">
        <f t="shared" si="56"/>
        <v>11479.6</v>
      </c>
      <c r="CI13" s="20">
        <f t="shared" si="56"/>
        <v>11553.491666666663</v>
      </c>
      <c r="CJ13" s="20">
        <f t="shared" si="56"/>
        <v>11616.016666666666</v>
      </c>
      <c r="CK13" s="20">
        <f t="shared" si="56"/>
        <v>11691.424999999999</v>
      </c>
      <c r="CL13" s="20">
        <f t="shared" si="56"/>
        <v>11706.333333333334</v>
      </c>
      <c r="CM13" s="20">
        <f t="shared" si="56"/>
        <v>11695.075000000001</v>
      </c>
      <c r="CN13" s="20">
        <f t="shared" si="56"/>
        <v>11610.875</v>
      </c>
      <c r="CO13" s="20">
        <f t="shared" si="56"/>
        <v>11660.491666666669</v>
      </c>
      <c r="CP13" s="20">
        <f t="shared" si="56"/>
        <v>11629.7</v>
      </c>
      <c r="CQ13" s="20">
        <f t="shared" si="56"/>
        <v>11656.900000000001</v>
      </c>
      <c r="CR13" s="20">
        <f t="shared" si="56"/>
        <v>11625.9</v>
      </c>
      <c r="CS13" s="20">
        <f t="shared" si="56"/>
        <v>11590.674999999999</v>
      </c>
      <c r="CT13" s="20">
        <f t="shared" si="56"/>
        <v>11634.991666666669</v>
      </c>
      <c r="CU13" s="20">
        <f>CU14+CU57/2</f>
        <v>11685.708333333332</v>
      </c>
      <c r="CV13" s="20">
        <f>CV14+CV57/2</f>
        <v>11781.850000000002</v>
      </c>
      <c r="CW13" s="20">
        <f>CW14+CW57/2</f>
        <v>11797.325000000001</v>
      </c>
      <c r="CX13" s="20">
        <f t="shared" ref="CX13:DB13" si="57">CX14+CX57/2</f>
        <v>11655.5</v>
      </c>
      <c r="CY13" s="20">
        <f t="shared" si="57"/>
        <v>11605.375</v>
      </c>
      <c r="CZ13" s="20">
        <f t="shared" si="57"/>
        <v>11704.049999999997</v>
      </c>
      <c r="DA13" s="20">
        <f t="shared" si="57"/>
        <v>11710.525</v>
      </c>
      <c r="DB13" s="20">
        <f t="shared" si="57"/>
        <v>11740.541666666668</v>
      </c>
      <c r="DC13" s="20">
        <f t="shared" ref="DC13:DH13" si="58">DC14+DC57/2</f>
        <v>11734.125</v>
      </c>
      <c r="DD13" s="20">
        <f t="shared" si="58"/>
        <v>11744.424999999999</v>
      </c>
      <c r="DE13" s="20">
        <f t="shared" si="58"/>
        <v>11735.125</v>
      </c>
      <c r="DF13" s="20">
        <f t="shared" si="58"/>
        <v>11601.95</v>
      </c>
      <c r="DG13" s="20">
        <f t="shared" si="58"/>
        <v>11570.75</v>
      </c>
      <c r="DH13" s="20">
        <f t="shared" si="58"/>
        <v>11413.025000000001</v>
      </c>
      <c r="DI13" s="20">
        <f t="shared" ref="DI13:EC13" si="59">DI14+DI57/2</f>
        <v>11306.325000000001</v>
      </c>
      <c r="DJ13" s="20">
        <f t="shared" si="59"/>
        <v>11298.424999999999</v>
      </c>
      <c r="DK13" s="20">
        <f t="shared" si="59"/>
        <v>11212.900000000001</v>
      </c>
      <c r="DL13" s="20">
        <f t="shared" si="59"/>
        <v>11215.208333333334</v>
      </c>
      <c r="DM13" s="20">
        <f t="shared" si="59"/>
        <v>11211.875</v>
      </c>
      <c r="DN13" s="20">
        <f t="shared" si="59"/>
        <v>11242.216666666667</v>
      </c>
      <c r="DO13" s="20">
        <f t="shared" si="59"/>
        <v>11385.766666666666</v>
      </c>
      <c r="DP13" s="20">
        <f t="shared" si="59"/>
        <v>11791.650000000001</v>
      </c>
      <c r="DQ13" s="20">
        <f t="shared" si="59"/>
        <v>11783.174999999999</v>
      </c>
      <c r="DR13" s="20">
        <f t="shared" si="59"/>
        <v>11736.466666666667</v>
      </c>
      <c r="DS13" s="20">
        <f t="shared" si="59"/>
        <v>11827.825000000001</v>
      </c>
      <c r="DT13" s="20">
        <f t="shared" si="59"/>
        <v>11815.583333333332</v>
      </c>
      <c r="DU13" s="20">
        <f t="shared" si="59"/>
        <v>11911.425000000001</v>
      </c>
      <c r="DV13" s="20">
        <f t="shared" si="59"/>
        <v>11923.075000000001</v>
      </c>
      <c r="DW13" s="20">
        <f t="shared" si="59"/>
        <v>11884.349999999999</v>
      </c>
      <c r="DX13" s="20">
        <f t="shared" si="59"/>
        <v>11935.258333333335</v>
      </c>
      <c r="DY13" s="20">
        <f t="shared" si="59"/>
        <v>11934.35</v>
      </c>
      <c r="DZ13" s="20">
        <f t="shared" si="59"/>
        <v>12062.891666666663</v>
      </c>
      <c r="EA13" s="20">
        <f t="shared" si="59"/>
        <v>12050.525000000001</v>
      </c>
      <c r="EB13" s="20">
        <f t="shared" si="59"/>
        <v>11935.025</v>
      </c>
      <c r="EC13" s="20">
        <f t="shared" si="59"/>
        <v>11858.266666666666</v>
      </c>
      <c r="ED13" s="20">
        <f t="shared" ref="ED13:EW13" si="60">ED14+ED57/2</f>
        <v>11923.4</v>
      </c>
      <c r="EE13" s="20">
        <f t="shared" si="60"/>
        <v>11961.183333333336</v>
      </c>
      <c r="EF13" s="20">
        <f t="shared" si="60"/>
        <v>11914.400000000001</v>
      </c>
      <c r="EG13" s="20">
        <f t="shared" si="60"/>
        <v>11900.766666666663</v>
      </c>
      <c r="EH13" s="20">
        <f t="shared" si="60"/>
        <v>11854.775000000001</v>
      </c>
      <c r="EI13" s="20">
        <f t="shared" si="60"/>
        <v>11750.9</v>
      </c>
      <c r="EJ13" s="20">
        <f t="shared" si="60"/>
        <v>11689.058333333334</v>
      </c>
      <c r="EK13" s="20">
        <f t="shared" si="60"/>
        <v>11713.8</v>
      </c>
      <c r="EL13" s="20">
        <f t="shared" si="60"/>
        <v>11800.925000000001</v>
      </c>
      <c r="EM13" s="20">
        <f t="shared" si="60"/>
        <v>11766.525000000001</v>
      </c>
      <c r="EN13" s="20">
        <f t="shared" si="60"/>
        <v>11712.1</v>
      </c>
      <c r="EO13" s="20">
        <f t="shared" si="60"/>
        <v>11775.200000000004</v>
      </c>
      <c r="EP13" s="20">
        <f t="shared" si="60"/>
        <v>11836.599999999999</v>
      </c>
      <c r="EQ13" s="20">
        <f t="shared" si="60"/>
        <v>11866.099999999999</v>
      </c>
      <c r="ER13" s="20">
        <f t="shared" si="60"/>
        <v>11823.6</v>
      </c>
      <c r="ES13" s="20">
        <f t="shared" si="60"/>
        <v>11862.974999999999</v>
      </c>
      <c r="ET13" s="20">
        <f t="shared" si="60"/>
        <v>11895.558333333331</v>
      </c>
      <c r="EU13" s="20">
        <f t="shared" si="60"/>
        <v>11916.541666666668</v>
      </c>
      <c r="EV13" s="20">
        <f t="shared" si="60"/>
        <v>11946.650000000001</v>
      </c>
      <c r="EW13" s="20">
        <f t="shared" si="60"/>
        <v>11889.825000000001</v>
      </c>
      <c r="EX13" s="20">
        <f>EX14+EX57/2</f>
        <v>11647.599999999999</v>
      </c>
      <c r="EY13" s="20">
        <f>EY14+EY57/2</f>
        <v>11544.525</v>
      </c>
      <c r="EZ13" s="20">
        <f>EZ14+EZ57/2</f>
        <v>11534.674999999999</v>
      </c>
      <c r="FA13" s="20">
        <f>FA14+FA57/2</f>
        <v>11575.016666666666</v>
      </c>
      <c r="FB13" s="20">
        <f>FB14+FB57/2</f>
        <v>11589.075000000001</v>
      </c>
      <c r="FC13" s="20">
        <f t="shared" ref="FC13:FL13" si="61">FC14+FC57/2</f>
        <v>11584.016666666666</v>
      </c>
      <c r="FD13" s="20">
        <f t="shared" si="61"/>
        <v>11649.066666666666</v>
      </c>
      <c r="FE13" s="20">
        <f t="shared" si="61"/>
        <v>11684.633333333337</v>
      </c>
      <c r="FF13" s="20">
        <f t="shared" si="61"/>
        <v>11629.775</v>
      </c>
      <c r="FG13" s="20">
        <f t="shared" si="61"/>
        <v>11519.825000000001</v>
      </c>
      <c r="FH13" s="20">
        <f t="shared" si="61"/>
        <v>11349.7</v>
      </c>
      <c r="FI13" s="20">
        <f t="shared" si="61"/>
        <v>11350.474999999999</v>
      </c>
      <c r="FJ13" s="20">
        <f t="shared" si="61"/>
        <v>11294.775</v>
      </c>
      <c r="FK13" s="20">
        <f t="shared" si="61"/>
        <v>11300.375</v>
      </c>
      <c r="FL13" s="20">
        <f t="shared" si="61"/>
        <v>11275.808333333331</v>
      </c>
      <c r="FM13" s="20">
        <f>FM14+FM57/2</f>
        <v>11231.674999999999</v>
      </c>
      <c r="FN13" s="20">
        <f t="shared" ref="FN13:FV13" si="62">FN14+FN57/2</f>
        <v>11170.05</v>
      </c>
      <c r="FO13" s="20">
        <f t="shared" si="62"/>
        <v>11102.783333333333</v>
      </c>
      <c r="FP13" s="20">
        <f t="shared" si="62"/>
        <v>10979.625</v>
      </c>
      <c r="FQ13" s="20">
        <f t="shared" si="62"/>
        <v>10986.416666666664</v>
      </c>
      <c r="FR13" s="20">
        <f t="shared" si="62"/>
        <v>10854.8</v>
      </c>
      <c r="FS13" s="20">
        <f t="shared" si="62"/>
        <v>10937.558333333334</v>
      </c>
      <c r="FT13" s="20">
        <f t="shared" si="62"/>
        <v>10905.775</v>
      </c>
      <c r="FU13" s="20">
        <f t="shared" si="62"/>
        <v>11005.133333333331</v>
      </c>
      <c r="FV13" s="20">
        <f t="shared" si="62"/>
        <v>11122.125</v>
      </c>
      <c r="FW13" s="20">
        <f t="shared" ref="FW13:FY13" si="63">FW14+FW65/2</f>
        <v>11023.75</v>
      </c>
      <c r="FX13" s="20">
        <f t="shared" si="63"/>
        <v>11021.891666666666</v>
      </c>
      <c r="FY13" s="20">
        <f t="shared" si="63"/>
        <v>11030.691666666669</v>
      </c>
      <c r="FZ13" s="20">
        <f t="shared" ref="FZ13:HE13" si="64">FZ14+FZ63/2</f>
        <v>11092.375</v>
      </c>
      <c r="GA13" s="20">
        <f t="shared" si="64"/>
        <v>11030.8</v>
      </c>
      <c r="GB13" s="20">
        <f t="shared" si="64"/>
        <v>10970.424999999999</v>
      </c>
      <c r="GC13" s="20">
        <f t="shared" si="64"/>
        <v>10813.275</v>
      </c>
      <c r="GD13" s="20">
        <f t="shared" si="64"/>
        <v>10802.849999999999</v>
      </c>
      <c r="GE13" s="20">
        <f t="shared" si="64"/>
        <v>11009.708333333332</v>
      </c>
      <c r="GF13" s="20">
        <f t="shared" si="64"/>
        <v>11102.108333333334</v>
      </c>
      <c r="GG13" s="20">
        <f t="shared" si="64"/>
        <v>11058.65</v>
      </c>
      <c r="GH13" s="20">
        <f t="shared" si="64"/>
        <v>10971.75</v>
      </c>
      <c r="GI13" s="20">
        <f t="shared" si="64"/>
        <v>10980.216666666667</v>
      </c>
      <c r="GJ13" s="20">
        <f t="shared" si="64"/>
        <v>10870.1</v>
      </c>
      <c r="GK13" s="20">
        <f t="shared" si="64"/>
        <v>10830.616666666669</v>
      </c>
      <c r="GL13" s="20">
        <f t="shared" si="64"/>
        <v>10868.05</v>
      </c>
      <c r="GM13" s="20">
        <f t="shared" si="64"/>
        <v>10934.883333333331</v>
      </c>
      <c r="GN13" s="20">
        <f t="shared" si="64"/>
        <v>10988.474999999999</v>
      </c>
      <c r="GO13" s="20">
        <f t="shared" si="64"/>
        <v>11034.874999999996</v>
      </c>
      <c r="GP13" s="20">
        <f t="shared" si="64"/>
        <v>11023.35</v>
      </c>
      <c r="GQ13" s="20">
        <f t="shared" si="64"/>
        <v>11055.633333333333</v>
      </c>
      <c r="GR13" s="20">
        <f t="shared" si="64"/>
        <v>11010.45</v>
      </c>
      <c r="GS13" s="20">
        <f t="shared" si="64"/>
        <v>10898.3</v>
      </c>
      <c r="GT13" s="20">
        <f t="shared" si="64"/>
        <v>10845</v>
      </c>
      <c r="GU13" s="20">
        <f t="shared" si="64"/>
        <v>10757.725</v>
      </c>
      <c r="GV13" s="20">
        <f t="shared" si="64"/>
        <v>11194.950000000004</v>
      </c>
      <c r="GW13" s="20">
        <f t="shared" si="64"/>
        <v>11594.500000000002</v>
      </c>
      <c r="GX13" s="20">
        <f t="shared" si="64"/>
        <v>11597.125</v>
      </c>
      <c r="GY13" s="20">
        <f t="shared" si="64"/>
        <v>11490.525000000001</v>
      </c>
      <c r="GZ13" s="20">
        <f t="shared" si="64"/>
        <v>11560.333333333334</v>
      </c>
      <c r="HA13" s="20">
        <f t="shared" si="64"/>
        <v>11546.674999999999</v>
      </c>
      <c r="HB13" s="20">
        <f t="shared" si="64"/>
        <v>11466.141666666668</v>
      </c>
      <c r="HC13" s="20">
        <f t="shared" si="64"/>
        <v>11401.05</v>
      </c>
      <c r="HD13" s="20">
        <f t="shared" si="64"/>
        <v>11313.958333333332</v>
      </c>
      <c r="HE13" s="20">
        <f t="shared" si="64"/>
        <v>11279.325000000001</v>
      </c>
    </row>
    <row r="14" spans="1:213" ht="14.7" customHeight="1" x14ac:dyDescent="0.3">
      <c r="A14" s="12"/>
      <c r="B14" s="13"/>
      <c r="C14" s="13"/>
      <c r="D14" s="14" t="s">
        <v>13</v>
      </c>
      <c r="E14" s="41">
        <f t="shared" ref="E14:BB14" si="65">(E2+E3+E4)/3</f>
        <v>10890.1</v>
      </c>
      <c r="F14" s="41">
        <f t="shared" si="65"/>
        <v>10864.6</v>
      </c>
      <c r="G14" s="41">
        <f t="shared" si="65"/>
        <v>10783.966666666667</v>
      </c>
      <c r="H14" s="42">
        <f t="shared" si="65"/>
        <v>10637.35</v>
      </c>
      <c r="I14" s="42">
        <f t="shared" si="65"/>
        <v>10665.866666666667</v>
      </c>
      <c r="J14" s="42">
        <f t="shared" si="65"/>
        <v>10507.416666666668</v>
      </c>
      <c r="K14" s="42">
        <f t="shared" si="65"/>
        <v>10483.383333333333</v>
      </c>
      <c r="L14" s="42">
        <f t="shared" si="65"/>
        <v>10683.533333333333</v>
      </c>
      <c r="M14" s="42">
        <f t="shared" si="65"/>
        <v>10793.216666666665</v>
      </c>
      <c r="N14" s="42">
        <f t="shared" si="65"/>
        <v>10791.1</v>
      </c>
      <c r="O14" s="42">
        <f t="shared" si="65"/>
        <v>10877.85</v>
      </c>
      <c r="P14" s="42">
        <f t="shared" si="65"/>
        <v>10881.066666666668</v>
      </c>
      <c r="Q14" s="42">
        <f t="shared" si="65"/>
        <v>10960.15</v>
      </c>
      <c r="R14" s="42">
        <f t="shared" si="65"/>
        <v>10931.433333333334</v>
      </c>
      <c r="S14" s="42">
        <f t="shared" si="65"/>
        <v>10818.766666666666</v>
      </c>
      <c r="T14" s="42">
        <f t="shared" si="65"/>
        <v>10698.35</v>
      </c>
      <c r="U14" s="42">
        <f t="shared" si="65"/>
        <v>10670.633333333333</v>
      </c>
      <c r="V14" s="42">
        <f t="shared" si="65"/>
        <v>10792.816666666668</v>
      </c>
      <c r="W14" s="42">
        <f t="shared" si="65"/>
        <v>10856.883333333333</v>
      </c>
      <c r="X14" s="42">
        <f t="shared" si="65"/>
        <v>10879.766666666666</v>
      </c>
      <c r="Y14" s="42">
        <f t="shared" si="65"/>
        <v>10880.266666666668</v>
      </c>
      <c r="Z14" s="42">
        <f t="shared" si="65"/>
        <v>10807.633333333333</v>
      </c>
      <c r="AA14" s="42">
        <f t="shared" si="65"/>
        <v>10715.85</v>
      </c>
      <c r="AB14" s="42">
        <f t="shared" si="65"/>
        <v>10699.016666666665</v>
      </c>
      <c r="AC14" s="11">
        <f t="shared" si="65"/>
        <v>10785.966666666665</v>
      </c>
      <c r="AD14" s="11">
        <f t="shared" si="65"/>
        <v>10784.616666666667</v>
      </c>
      <c r="AE14" s="11">
        <f t="shared" si="65"/>
        <v>10824.983333333332</v>
      </c>
      <c r="AF14" s="11">
        <f t="shared" si="65"/>
        <v>10827.583333333334</v>
      </c>
      <c r="AG14" s="11">
        <f t="shared" si="65"/>
        <v>10794.833333333334</v>
      </c>
      <c r="AH14" s="11">
        <f t="shared" si="65"/>
        <v>10745.983333333332</v>
      </c>
      <c r="AI14" s="11">
        <f t="shared" si="65"/>
        <v>10853.766666666666</v>
      </c>
      <c r="AJ14" s="11">
        <f t="shared" si="65"/>
        <v>10898.449999999999</v>
      </c>
      <c r="AK14" s="11">
        <f t="shared" si="65"/>
        <v>10893.5</v>
      </c>
      <c r="AL14" s="11">
        <f t="shared" si="65"/>
        <v>10895.783333333335</v>
      </c>
      <c r="AM14" s="11">
        <f t="shared" si="65"/>
        <v>10945.016666666668</v>
      </c>
      <c r="AN14" s="11">
        <f t="shared" si="65"/>
        <v>10912.233333333332</v>
      </c>
      <c r="AO14" s="11">
        <f t="shared" si="65"/>
        <v>10862.75</v>
      </c>
      <c r="AP14" s="11">
        <f t="shared" si="65"/>
        <v>10838.35</v>
      </c>
      <c r="AQ14" s="11">
        <f t="shared" si="65"/>
        <v>10822.9</v>
      </c>
      <c r="AR14" s="11">
        <f t="shared" si="65"/>
        <v>10727.183333333332</v>
      </c>
      <c r="AS14" s="11">
        <f t="shared" si="65"/>
        <v>10698.983333333334</v>
      </c>
      <c r="AT14" s="11">
        <f t="shared" si="65"/>
        <v>10642.066666666668</v>
      </c>
      <c r="AU14" s="11">
        <f t="shared" si="65"/>
        <v>10658.283333333335</v>
      </c>
      <c r="AV14" s="11">
        <f t="shared" si="65"/>
        <v>10782.516666666666</v>
      </c>
      <c r="AW14" s="43">
        <f t="shared" si="65"/>
        <v>10896.85</v>
      </c>
      <c r="AX14" s="11">
        <f t="shared" si="65"/>
        <v>10884.766666666666</v>
      </c>
      <c r="AY14" s="11">
        <f t="shared" si="65"/>
        <v>10925.916666666666</v>
      </c>
      <c r="AZ14" s="11">
        <f t="shared" si="65"/>
        <v>11032.583333333334</v>
      </c>
      <c r="BA14" s="11">
        <f t="shared" si="65"/>
        <v>11077.033333333333</v>
      </c>
      <c r="BB14" s="11">
        <f t="shared" si="65"/>
        <v>10970.083333333334</v>
      </c>
      <c r="BC14" s="11">
        <f t="shared" ref="BC14:BL14" si="66">(BC2+BC3+BC4)/3</f>
        <v>10892.266666666666</v>
      </c>
      <c r="BD14" s="11">
        <f t="shared" si="66"/>
        <v>10855.366666666667</v>
      </c>
      <c r="BE14" s="11">
        <f t="shared" si="66"/>
        <v>10819.133333333333</v>
      </c>
      <c r="BF14" s="11">
        <f t="shared" si="66"/>
        <v>10752.5</v>
      </c>
      <c r="BG14" s="11">
        <f t="shared" si="66"/>
        <v>10710.183333333334</v>
      </c>
      <c r="BH14" s="11">
        <f t="shared" si="66"/>
        <v>10676.416666666666</v>
      </c>
      <c r="BI14" s="11">
        <f t="shared" si="66"/>
        <v>10637.616666666667</v>
      </c>
      <c r="BJ14" s="11">
        <f t="shared" si="66"/>
        <v>10711.516666666666</v>
      </c>
      <c r="BK14" s="11">
        <f t="shared" si="66"/>
        <v>10773.4</v>
      </c>
      <c r="BL14" s="11">
        <f t="shared" si="66"/>
        <v>10783.866666666667</v>
      </c>
      <c r="BM14" s="11">
        <f t="shared" ref="BM14:CT14" si="67">(BM2+BM3+BM4)/3</f>
        <v>10851.75</v>
      </c>
      <c r="BN14" s="11">
        <f t="shared" si="67"/>
        <v>10817.783333333333</v>
      </c>
      <c r="BO14" s="11">
        <f t="shared" si="67"/>
        <v>10832.516666666668</v>
      </c>
      <c r="BP14" s="11">
        <f t="shared" si="67"/>
        <v>10814.35</v>
      </c>
      <c r="BQ14" s="11">
        <f t="shared" si="67"/>
        <v>10854.833333333334</v>
      </c>
      <c r="BR14" s="11">
        <f t="shared" si="67"/>
        <v>10800.683333333332</v>
      </c>
      <c r="BS14" s="11">
        <f t="shared" si="67"/>
        <v>10933.116666666669</v>
      </c>
      <c r="BT14" s="11">
        <f t="shared" si="67"/>
        <v>11038.050000000001</v>
      </c>
      <c r="BU14" s="11">
        <f t="shared" si="67"/>
        <v>11058.116666666669</v>
      </c>
      <c r="BV14" s="11">
        <f t="shared" si="67"/>
        <v>11031.116666666667</v>
      </c>
      <c r="BW14" s="11">
        <f t="shared" si="67"/>
        <v>11136.266666666668</v>
      </c>
      <c r="BX14" s="11">
        <f t="shared" si="67"/>
        <v>11282.866666666669</v>
      </c>
      <c r="BY14" s="11">
        <f t="shared" si="67"/>
        <v>11323.533333333335</v>
      </c>
      <c r="BZ14" s="11">
        <f t="shared" si="67"/>
        <v>11346.816666666666</v>
      </c>
      <c r="CA14" s="11">
        <f t="shared" si="67"/>
        <v>11428.216666666667</v>
      </c>
      <c r="CB14" s="11">
        <f t="shared" si="67"/>
        <v>11468.283333333335</v>
      </c>
      <c r="CC14" s="11">
        <f t="shared" si="67"/>
        <v>11509.166666666666</v>
      </c>
      <c r="CD14" s="11">
        <f t="shared" si="67"/>
        <v>11526.75</v>
      </c>
      <c r="CE14" s="11">
        <f t="shared" si="67"/>
        <v>11488.083333333334</v>
      </c>
      <c r="CF14" s="11">
        <f t="shared" si="67"/>
        <v>11353.833333333334</v>
      </c>
      <c r="CG14" s="11">
        <f t="shared" si="67"/>
        <v>11444.15</v>
      </c>
      <c r="CH14" s="11">
        <f t="shared" si="67"/>
        <v>11468.083333333334</v>
      </c>
      <c r="CI14" s="11">
        <f t="shared" si="67"/>
        <v>11536.983333333332</v>
      </c>
      <c r="CJ14" s="11">
        <f t="shared" si="67"/>
        <v>11608.133333333333</v>
      </c>
      <c r="CK14" s="11">
        <f t="shared" si="67"/>
        <v>11684</v>
      </c>
      <c r="CL14" s="11">
        <f t="shared" si="67"/>
        <v>11699.466666666667</v>
      </c>
      <c r="CM14" s="11">
        <f t="shared" si="67"/>
        <v>11678.033333333335</v>
      </c>
      <c r="CN14" s="11">
        <f t="shared" si="67"/>
        <v>11606.583333333334</v>
      </c>
      <c r="CO14" s="11">
        <f t="shared" si="67"/>
        <v>11655.033333333335</v>
      </c>
      <c r="CP14" s="11">
        <f t="shared" si="67"/>
        <v>11621.300000000001</v>
      </c>
      <c r="CQ14" s="11">
        <f t="shared" si="67"/>
        <v>11641.85</v>
      </c>
      <c r="CR14" s="11">
        <f t="shared" si="67"/>
        <v>11612.033333333333</v>
      </c>
      <c r="CS14" s="11">
        <f t="shared" si="67"/>
        <v>11584.65</v>
      </c>
      <c r="CT14" s="11">
        <f t="shared" si="67"/>
        <v>11626.533333333335</v>
      </c>
      <c r="CU14" s="11">
        <f>(CU2+CU3+CU4)/3</f>
        <v>11681.066666666666</v>
      </c>
      <c r="CV14" s="11">
        <f>(CV2+CV3+CV4)/3</f>
        <v>11776.550000000001</v>
      </c>
      <c r="CW14" s="11">
        <f>(CW2+CW3+CW4)/3</f>
        <v>11782.483333333332</v>
      </c>
      <c r="CX14" s="11">
        <f t="shared" ref="CX14:DB14" si="68">(CX2+CX3+CX4)/3</f>
        <v>11635.15</v>
      </c>
      <c r="CY14" s="11">
        <f t="shared" si="68"/>
        <v>11595.566666666666</v>
      </c>
      <c r="CZ14" s="11">
        <f t="shared" si="68"/>
        <v>11681.949999999999</v>
      </c>
      <c r="DA14" s="11">
        <f t="shared" si="68"/>
        <v>11687.616666666667</v>
      </c>
      <c r="DB14" s="11">
        <f t="shared" si="68"/>
        <v>11726.433333333334</v>
      </c>
      <c r="DC14" s="11">
        <f t="shared" ref="DC14:DH14" si="69">(DC2+DC3+DC4)/3</f>
        <v>11720.1</v>
      </c>
      <c r="DD14" s="11">
        <f t="shared" si="69"/>
        <v>11737.866666666667</v>
      </c>
      <c r="DE14" s="11">
        <f t="shared" si="69"/>
        <v>11727.5</v>
      </c>
      <c r="DF14" s="11">
        <f t="shared" si="69"/>
        <v>11600.716666666667</v>
      </c>
      <c r="DG14" s="11">
        <f t="shared" si="69"/>
        <v>11546.466666666667</v>
      </c>
      <c r="DH14" s="11">
        <f t="shared" si="69"/>
        <v>11395.166666666666</v>
      </c>
      <c r="DI14" s="11">
        <f t="shared" ref="DI14:EC14" si="70">(DI2+DI3+DI4)/3</f>
        <v>11304.816666666666</v>
      </c>
      <c r="DJ14" s="11">
        <f t="shared" si="70"/>
        <v>11291.916666666666</v>
      </c>
      <c r="DK14" s="11">
        <f t="shared" si="70"/>
        <v>11191.333333333334</v>
      </c>
      <c r="DL14" s="11">
        <f t="shared" si="70"/>
        <v>11208.366666666667</v>
      </c>
      <c r="DM14" s="11">
        <f t="shared" si="70"/>
        <v>11193.583333333334</v>
      </c>
      <c r="DN14" s="11">
        <f t="shared" si="70"/>
        <v>11227.333333333334</v>
      </c>
      <c r="DO14" s="11">
        <f t="shared" si="70"/>
        <v>11364.383333333333</v>
      </c>
      <c r="DP14" s="11">
        <f t="shared" si="70"/>
        <v>11755.050000000001</v>
      </c>
      <c r="DQ14" s="11">
        <f t="shared" si="70"/>
        <v>11758.483333333332</v>
      </c>
      <c r="DR14" s="11">
        <f t="shared" si="70"/>
        <v>11735.033333333333</v>
      </c>
      <c r="DS14" s="11">
        <f t="shared" si="70"/>
        <v>11770.9</v>
      </c>
      <c r="DT14" s="11">
        <f t="shared" si="70"/>
        <v>11787.066666666666</v>
      </c>
      <c r="DU14" s="11">
        <f t="shared" si="70"/>
        <v>11898.1</v>
      </c>
      <c r="DV14" s="11">
        <f t="shared" si="70"/>
        <v>11917.4</v>
      </c>
      <c r="DW14" s="11">
        <f t="shared" si="70"/>
        <v>11876.599999999999</v>
      </c>
      <c r="DX14" s="11">
        <f t="shared" si="70"/>
        <v>11924.616666666667</v>
      </c>
      <c r="DY14" s="11">
        <f t="shared" si="70"/>
        <v>11930.5</v>
      </c>
      <c r="DZ14" s="11">
        <f t="shared" si="70"/>
        <v>12037.233333333332</v>
      </c>
      <c r="EA14" s="11">
        <f t="shared" si="70"/>
        <v>12040.900000000001</v>
      </c>
      <c r="EB14" s="11">
        <f t="shared" si="70"/>
        <v>11904.6</v>
      </c>
      <c r="EC14" s="11">
        <f t="shared" si="70"/>
        <v>11845.883333333333</v>
      </c>
      <c r="ED14" s="11">
        <f t="shared" ref="ED14:EW14" si="71">(ED2+ED3+ED4)/3</f>
        <v>11923.166666666666</v>
      </c>
      <c r="EE14" s="11">
        <f t="shared" si="71"/>
        <v>11956.766666666668</v>
      </c>
      <c r="EF14" s="11">
        <f t="shared" si="71"/>
        <v>11911.666666666666</v>
      </c>
      <c r="EG14" s="11">
        <f t="shared" si="71"/>
        <v>11887.483333333332</v>
      </c>
      <c r="EH14" s="11">
        <f t="shared" si="71"/>
        <v>11844.283333333335</v>
      </c>
      <c r="EI14" s="11">
        <f t="shared" si="71"/>
        <v>11724.65</v>
      </c>
      <c r="EJ14" s="11">
        <f t="shared" si="71"/>
        <v>11686.616666666667</v>
      </c>
      <c r="EK14" s="11">
        <f t="shared" si="71"/>
        <v>11706.35</v>
      </c>
      <c r="EL14" s="11">
        <f t="shared" si="71"/>
        <v>11770.1</v>
      </c>
      <c r="EM14" s="11">
        <f t="shared" si="71"/>
        <v>11752.383333333333</v>
      </c>
      <c r="EN14" s="11">
        <f t="shared" si="71"/>
        <v>11707.949999999999</v>
      </c>
      <c r="EO14" s="11">
        <f t="shared" si="71"/>
        <v>11753.950000000003</v>
      </c>
      <c r="EP14" s="11">
        <f t="shared" si="71"/>
        <v>11825.65</v>
      </c>
      <c r="EQ14" s="11">
        <f t="shared" si="71"/>
        <v>11857.916666666666</v>
      </c>
      <c r="ER14" s="11">
        <f t="shared" si="71"/>
        <v>11812.016666666668</v>
      </c>
      <c r="ES14" s="11">
        <f t="shared" si="71"/>
        <v>11860.349999999999</v>
      </c>
      <c r="ET14" s="11">
        <f t="shared" si="71"/>
        <v>11880.816666666666</v>
      </c>
      <c r="EU14" s="11">
        <f t="shared" si="71"/>
        <v>11916.333333333334</v>
      </c>
      <c r="EV14" s="11">
        <f t="shared" si="71"/>
        <v>11946.550000000001</v>
      </c>
      <c r="EW14" s="11">
        <f t="shared" si="71"/>
        <v>11863.6</v>
      </c>
      <c r="EX14" s="11">
        <f>(EX2+EX3+EX4)/3</f>
        <v>11617.933333333332</v>
      </c>
      <c r="EY14" s="11">
        <f>(EY2+EY3+EY4)/3</f>
        <v>11533.15</v>
      </c>
      <c r="EZ14" s="11">
        <f>(EZ2+EZ3+EZ4)/3</f>
        <v>11522.75</v>
      </c>
      <c r="FA14" s="11">
        <f>(FA2+FA3+FA4)/3</f>
        <v>11567.133333333333</v>
      </c>
      <c r="FB14" s="11">
        <f>(FB2+FB3+FB4)/3</f>
        <v>11576.883333333333</v>
      </c>
      <c r="FC14" s="11">
        <f t="shared" ref="FC14:HE14" si="72">(FC2+FC3+FC4)/3</f>
        <v>11579.683333333332</v>
      </c>
      <c r="FD14" s="11">
        <f t="shared" si="72"/>
        <v>11635.533333333333</v>
      </c>
      <c r="FE14" s="11">
        <f t="shared" si="72"/>
        <v>11681.766666666668</v>
      </c>
      <c r="FF14" s="11">
        <f t="shared" si="72"/>
        <v>11618.816666666666</v>
      </c>
      <c r="FG14" s="11">
        <f t="shared" si="72"/>
        <v>11486.300000000001</v>
      </c>
      <c r="FH14" s="11">
        <f t="shared" si="72"/>
        <v>11348.533333333335</v>
      </c>
      <c r="FI14" s="11">
        <f t="shared" si="72"/>
        <v>11344</v>
      </c>
      <c r="FJ14" s="11">
        <f t="shared" si="72"/>
        <v>11286.949999999999</v>
      </c>
      <c r="FK14" s="11">
        <f t="shared" si="72"/>
        <v>11284.300000000001</v>
      </c>
      <c r="FL14" s="11">
        <f t="shared" si="72"/>
        <v>11267.316666666666</v>
      </c>
      <c r="FM14" s="11">
        <f t="shared" si="72"/>
        <v>11217.516666666668</v>
      </c>
      <c r="FN14" s="11">
        <f t="shared" si="72"/>
        <v>11141.833333333334</v>
      </c>
      <c r="FO14" s="11">
        <f t="shared" si="72"/>
        <v>11087.566666666666</v>
      </c>
      <c r="FP14" s="11">
        <f t="shared" si="72"/>
        <v>10979.25</v>
      </c>
      <c r="FQ14" s="11">
        <f t="shared" si="72"/>
        <v>10975.483333333332</v>
      </c>
      <c r="FR14" s="11">
        <f t="shared" si="72"/>
        <v>10847</v>
      </c>
      <c r="FS14" s="11">
        <f t="shared" si="72"/>
        <v>10926.866666666667</v>
      </c>
      <c r="FT14" s="11">
        <f t="shared" si="72"/>
        <v>10889.016666666666</v>
      </c>
      <c r="FU14" s="11">
        <f t="shared" si="72"/>
        <v>10977.816666666666</v>
      </c>
      <c r="FV14" s="11">
        <f t="shared" si="72"/>
        <v>11117.966666666667</v>
      </c>
      <c r="FW14" s="11">
        <f t="shared" si="72"/>
        <v>10991.116666666667</v>
      </c>
      <c r="FX14" s="11">
        <f t="shared" si="72"/>
        <v>11014.383333333333</v>
      </c>
      <c r="FY14" s="11">
        <f t="shared" si="72"/>
        <v>11013.583333333334</v>
      </c>
      <c r="FZ14" s="11">
        <f t="shared" si="72"/>
        <v>11079.550000000001</v>
      </c>
      <c r="GA14" s="11">
        <f t="shared" si="72"/>
        <v>11026.199999999999</v>
      </c>
      <c r="GB14" s="11">
        <f t="shared" si="72"/>
        <v>10953.183333333334</v>
      </c>
      <c r="GC14" s="11">
        <f t="shared" si="72"/>
        <v>10789.300000000001</v>
      </c>
      <c r="GD14" s="11">
        <f t="shared" si="72"/>
        <v>10776.349999999999</v>
      </c>
      <c r="GE14" s="11">
        <f t="shared" si="72"/>
        <v>10961.566666666666</v>
      </c>
      <c r="GF14" s="11">
        <f t="shared" si="72"/>
        <v>11098.866666666667</v>
      </c>
      <c r="GG14" s="11">
        <f t="shared" si="72"/>
        <v>11054.466666666667</v>
      </c>
      <c r="GH14" s="11">
        <f t="shared" si="72"/>
        <v>10963.933333333334</v>
      </c>
      <c r="GI14" s="11">
        <f t="shared" si="72"/>
        <v>10980.216666666667</v>
      </c>
      <c r="GJ14" s="11">
        <f t="shared" si="72"/>
        <v>10846.033333333333</v>
      </c>
      <c r="GK14" s="11">
        <f t="shared" si="72"/>
        <v>10816.583333333334</v>
      </c>
      <c r="GL14" s="11">
        <f t="shared" si="72"/>
        <v>10861.333333333334</v>
      </c>
      <c r="GM14" s="11">
        <f t="shared" si="72"/>
        <v>10923.566666666666</v>
      </c>
      <c r="GN14" s="11">
        <f t="shared" si="72"/>
        <v>10973.9</v>
      </c>
      <c r="GO14" s="11">
        <f t="shared" si="72"/>
        <v>11034.049999999997</v>
      </c>
      <c r="GP14" s="11">
        <f t="shared" si="72"/>
        <v>11009.833333333334</v>
      </c>
      <c r="GQ14" s="11">
        <f t="shared" si="72"/>
        <v>11035.366666666667</v>
      </c>
      <c r="GR14" s="11">
        <f t="shared" si="72"/>
        <v>11008.133333333333</v>
      </c>
      <c r="GS14" s="11">
        <f t="shared" si="72"/>
        <v>10871.4</v>
      </c>
      <c r="GT14" s="11">
        <f t="shared" si="72"/>
        <v>10843.550000000001</v>
      </c>
      <c r="GU14" s="11">
        <f t="shared" si="72"/>
        <v>10740.083333333334</v>
      </c>
      <c r="GV14" s="11">
        <f t="shared" si="72"/>
        <v>11115.700000000003</v>
      </c>
      <c r="GW14" s="11">
        <f t="shared" si="72"/>
        <v>11588.800000000001</v>
      </c>
      <c r="GX14" s="11">
        <f t="shared" si="72"/>
        <v>11594.15</v>
      </c>
      <c r="GY14" s="11">
        <f t="shared" si="72"/>
        <v>11473.75</v>
      </c>
      <c r="GZ14" s="11">
        <f t="shared" si="72"/>
        <v>11549.466666666667</v>
      </c>
      <c r="HA14" s="11">
        <f t="shared" si="72"/>
        <v>11535.25</v>
      </c>
      <c r="HB14" s="11">
        <f t="shared" si="72"/>
        <v>11457.833333333334</v>
      </c>
      <c r="HC14" s="11">
        <f t="shared" si="72"/>
        <v>11387.333333333334</v>
      </c>
      <c r="HD14" s="11">
        <f t="shared" si="72"/>
        <v>11313.916666666666</v>
      </c>
      <c r="HE14" s="11">
        <f t="shared" si="72"/>
        <v>11244.466666666667</v>
      </c>
    </row>
    <row r="15" spans="1:213" ht="14.7" customHeight="1" x14ac:dyDescent="0.3">
      <c r="A15" s="12"/>
      <c r="B15" s="13"/>
      <c r="C15" s="13"/>
      <c r="D15" s="14" t="s">
        <v>14</v>
      </c>
      <c r="E15" s="60">
        <f t="shared" ref="E15:BB15" si="73">E14-E57/2</f>
        <v>10886.924999999999</v>
      </c>
      <c r="F15" s="60">
        <f t="shared" si="73"/>
        <v>10862.150000000001</v>
      </c>
      <c r="G15" s="60">
        <f t="shared" si="73"/>
        <v>10783.433333333334</v>
      </c>
      <c r="H15" s="60">
        <f t="shared" si="73"/>
        <v>10619.25</v>
      </c>
      <c r="I15" s="60">
        <f t="shared" si="73"/>
        <v>10651.95</v>
      </c>
      <c r="J15" s="60">
        <f t="shared" si="73"/>
        <v>10497.933333333334</v>
      </c>
      <c r="K15" s="60">
        <f t="shared" si="73"/>
        <v>10450.5</v>
      </c>
      <c r="L15" s="60">
        <f t="shared" si="73"/>
        <v>10656.5</v>
      </c>
      <c r="M15" s="60">
        <f t="shared" si="73"/>
        <v>10792.383333333331</v>
      </c>
      <c r="N15" s="60">
        <f t="shared" si="73"/>
        <v>10783.924999999999</v>
      </c>
      <c r="O15" s="60">
        <f t="shared" si="73"/>
        <v>10872.6</v>
      </c>
      <c r="P15" s="60">
        <f t="shared" si="73"/>
        <v>10867.25</v>
      </c>
      <c r="Q15" s="60">
        <f t="shared" si="73"/>
        <v>10956.575000000001</v>
      </c>
      <c r="R15" s="60">
        <f t="shared" si="73"/>
        <v>10921.3</v>
      </c>
      <c r="S15" s="60">
        <f t="shared" si="73"/>
        <v>10786.383333333333</v>
      </c>
      <c r="T15" s="60">
        <f t="shared" si="73"/>
        <v>10680.925000000001</v>
      </c>
      <c r="U15" s="60">
        <f t="shared" si="73"/>
        <v>10641.025</v>
      </c>
      <c r="V15" s="60">
        <f t="shared" si="73"/>
        <v>10786.308333333334</v>
      </c>
      <c r="W15" s="60">
        <f t="shared" si="73"/>
        <v>10855.375</v>
      </c>
      <c r="X15" s="60">
        <f t="shared" si="73"/>
        <v>10871.158333333333</v>
      </c>
      <c r="Y15" s="60">
        <f t="shared" si="73"/>
        <v>10865.35</v>
      </c>
      <c r="Z15" s="60">
        <f t="shared" si="73"/>
        <v>10800.066666666666</v>
      </c>
      <c r="AA15" s="60">
        <f t="shared" si="73"/>
        <v>10694.050000000001</v>
      </c>
      <c r="AB15" s="60">
        <f t="shared" si="73"/>
        <v>10684.849999999999</v>
      </c>
      <c r="AC15" s="61">
        <f t="shared" si="73"/>
        <v>10778.883333333331</v>
      </c>
      <c r="AD15" s="61">
        <f t="shared" si="73"/>
        <v>10775.85</v>
      </c>
      <c r="AE15" s="61">
        <f t="shared" si="73"/>
        <v>10809.9</v>
      </c>
      <c r="AF15" s="61">
        <f t="shared" si="73"/>
        <v>10824.591666666667</v>
      </c>
      <c r="AG15" s="61">
        <f t="shared" si="73"/>
        <v>10794.775</v>
      </c>
      <c r="AH15" s="21">
        <f t="shared" si="73"/>
        <v>10741.791666666664</v>
      </c>
      <c r="AI15" s="21">
        <f t="shared" si="73"/>
        <v>10837.25</v>
      </c>
      <c r="AJ15" s="21">
        <f t="shared" si="73"/>
        <v>10894.374999999998</v>
      </c>
      <c r="AK15" s="21">
        <f t="shared" si="73"/>
        <v>10887.65</v>
      </c>
      <c r="AL15" s="21">
        <f t="shared" si="73"/>
        <v>10890.2</v>
      </c>
      <c r="AM15" s="21">
        <f t="shared" si="73"/>
        <v>10936.6</v>
      </c>
      <c r="AN15" s="21">
        <f t="shared" si="73"/>
        <v>10906.974999999999</v>
      </c>
      <c r="AO15" s="21">
        <f t="shared" si="73"/>
        <v>10847.125</v>
      </c>
      <c r="AP15" s="21">
        <f t="shared" si="73"/>
        <v>10832.625</v>
      </c>
      <c r="AQ15" s="21">
        <f t="shared" si="73"/>
        <v>10801.724999999999</v>
      </c>
      <c r="AR15" s="21">
        <f t="shared" si="73"/>
        <v>10659.5</v>
      </c>
      <c r="AS15" s="21">
        <f t="shared" si="73"/>
        <v>10680.266666666666</v>
      </c>
      <c r="AT15" s="21">
        <f t="shared" si="73"/>
        <v>10637</v>
      </c>
      <c r="AU15" s="21">
        <f t="shared" si="73"/>
        <v>10655.041666666668</v>
      </c>
      <c r="AV15" s="21">
        <f t="shared" si="73"/>
        <v>10758.3</v>
      </c>
      <c r="AW15" s="62">
        <f t="shared" si="73"/>
        <v>10895.25</v>
      </c>
      <c r="AX15" s="21">
        <f t="shared" si="73"/>
        <v>10871.025</v>
      </c>
      <c r="AY15" s="21">
        <f t="shared" si="73"/>
        <v>10921.7</v>
      </c>
      <c r="AZ15" s="21">
        <f t="shared" si="73"/>
        <v>11017.650000000001</v>
      </c>
      <c r="BA15" s="21">
        <f t="shared" si="73"/>
        <v>11073.216666666665</v>
      </c>
      <c r="BB15" s="21">
        <f t="shared" si="73"/>
        <v>10956.841666666667</v>
      </c>
      <c r="BC15" s="21">
        <f t="shared" ref="BC15:BL15" si="74">BC14-BC57/2</f>
        <v>10890.533333333333</v>
      </c>
      <c r="BD15" s="21">
        <f t="shared" si="74"/>
        <v>10843.383333333335</v>
      </c>
      <c r="BE15" s="21">
        <f t="shared" si="74"/>
        <v>10806.391666666666</v>
      </c>
      <c r="BF15" s="21">
        <f t="shared" si="74"/>
        <v>10749.275</v>
      </c>
      <c r="BG15" s="21">
        <f t="shared" si="74"/>
        <v>10703.075000000001</v>
      </c>
      <c r="BH15" s="21">
        <f t="shared" si="74"/>
        <v>10658.683333333332</v>
      </c>
      <c r="BI15" s="21">
        <f t="shared" si="74"/>
        <v>10620.983333333334</v>
      </c>
      <c r="BJ15" s="21">
        <f t="shared" si="74"/>
        <v>10699.55</v>
      </c>
      <c r="BK15" s="21">
        <f t="shared" si="74"/>
        <v>10765.174999999999</v>
      </c>
      <c r="BL15" s="21">
        <f t="shared" si="74"/>
        <v>10779.974999999999</v>
      </c>
      <c r="BM15" s="21">
        <f t="shared" ref="BM15:CT15" si="75">BM14-BM57/2</f>
        <v>10837.575000000001</v>
      </c>
      <c r="BN15" s="21">
        <f t="shared" si="75"/>
        <v>10809.025</v>
      </c>
      <c r="BO15" s="21">
        <f t="shared" si="75"/>
        <v>10819.583333333336</v>
      </c>
      <c r="BP15" s="21">
        <f t="shared" si="75"/>
        <v>10803.424999999999</v>
      </c>
      <c r="BQ15" s="21">
        <f t="shared" si="75"/>
        <v>10850.5</v>
      </c>
      <c r="BR15" s="21">
        <f t="shared" si="75"/>
        <v>10785.55</v>
      </c>
      <c r="BS15" s="21">
        <f t="shared" si="75"/>
        <v>10905.95</v>
      </c>
      <c r="BT15" s="21">
        <f t="shared" si="75"/>
        <v>11030.575000000001</v>
      </c>
      <c r="BU15" s="21">
        <f t="shared" si="75"/>
        <v>11058.075000000001</v>
      </c>
      <c r="BV15" s="21">
        <f t="shared" si="75"/>
        <v>11028.975</v>
      </c>
      <c r="BW15" s="21">
        <f t="shared" si="75"/>
        <v>11120.375</v>
      </c>
      <c r="BX15" s="21">
        <f t="shared" si="75"/>
        <v>11273.7</v>
      </c>
      <c r="BY15" s="21">
        <f t="shared" si="75"/>
        <v>11314.45</v>
      </c>
      <c r="BZ15" s="21">
        <f t="shared" si="75"/>
        <v>11345.033333333331</v>
      </c>
      <c r="CA15" s="21">
        <f t="shared" si="75"/>
        <v>11427.533333333335</v>
      </c>
      <c r="CB15" s="21">
        <f t="shared" si="75"/>
        <v>11465.241666666669</v>
      </c>
      <c r="CC15" s="21">
        <f t="shared" si="75"/>
        <v>11497.55</v>
      </c>
      <c r="CD15" s="21">
        <f t="shared" si="75"/>
        <v>11523.9</v>
      </c>
      <c r="CE15" s="21">
        <f t="shared" si="75"/>
        <v>11472.491666666669</v>
      </c>
      <c r="CF15" s="21">
        <f t="shared" si="75"/>
        <v>11353.625</v>
      </c>
      <c r="CG15" s="21">
        <f t="shared" si="75"/>
        <v>11424.6</v>
      </c>
      <c r="CH15" s="21">
        <f t="shared" si="75"/>
        <v>11456.566666666668</v>
      </c>
      <c r="CI15" s="21">
        <f t="shared" si="75"/>
        <v>11520.475</v>
      </c>
      <c r="CJ15" s="21">
        <f t="shared" si="75"/>
        <v>11600.25</v>
      </c>
      <c r="CK15" s="21">
        <f t="shared" si="75"/>
        <v>11676.575000000001</v>
      </c>
      <c r="CL15" s="21">
        <f t="shared" si="75"/>
        <v>11692.6</v>
      </c>
      <c r="CM15" s="21">
        <f t="shared" si="75"/>
        <v>11660.991666666669</v>
      </c>
      <c r="CN15" s="21">
        <f t="shared" si="75"/>
        <v>11602.291666666668</v>
      </c>
      <c r="CO15" s="21">
        <f t="shared" si="75"/>
        <v>11649.575000000001</v>
      </c>
      <c r="CP15" s="21">
        <f t="shared" si="75"/>
        <v>11612.900000000001</v>
      </c>
      <c r="CQ15" s="21">
        <f t="shared" si="75"/>
        <v>11626.8</v>
      </c>
      <c r="CR15" s="21">
        <f t="shared" si="75"/>
        <v>11598.166666666666</v>
      </c>
      <c r="CS15" s="21">
        <f t="shared" si="75"/>
        <v>11578.625</v>
      </c>
      <c r="CT15" s="21">
        <f t="shared" si="75"/>
        <v>11618.075000000001</v>
      </c>
      <c r="CU15" s="21">
        <f>CU14-CU57/2</f>
        <v>11676.424999999999</v>
      </c>
      <c r="CV15" s="21">
        <f>CV14-CV57/2</f>
        <v>11771.25</v>
      </c>
      <c r="CW15" s="21">
        <f>CW14-CW57/2</f>
        <v>11767.641666666663</v>
      </c>
      <c r="CX15" s="21">
        <f t="shared" ref="CX15:DB15" si="76">CX14-CX57/2</f>
        <v>11614.8</v>
      </c>
      <c r="CY15" s="21">
        <f t="shared" si="76"/>
        <v>11585.758333333331</v>
      </c>
      <c r="CZ15" s="21">
        <f t="shared" si="76"/>
        <v>11659.85</v>
      </c>
      <c r="DA15" s="21">
        <f t="shared" si="76"/>
        <v>11664.708333333334</v>
      </c>
      <c r="DB15" s="21">
        <f t="shared" si="76"/>
        <v>11712.325000000001</v>
      </c>
      <c r="DC15" s="21">
        <f t="shared" ref="DC15:DH15" si="77">DC14-DC57/2</f>
        <v>11706.075000000001</v>
      </c>
      <c r="DD15" s="21">
        <f t="shared" si="77"/>
        <v>11731.308333333334</v>
      </c>
      <c r="DE15" s="21">
        <f t="shared" si="77"/>
        <v>11719.875</v>
      </c>
      <c r="DF15" s="21">
        <f t="shared" si="77"/>
        <v>11599.483333333334</v>
      </c>
      <c r="DG15" s="21">
        <f t="shared" si="77"/>
        <v>11522.183333333334</v>
      </c>
      <c r="DH15" s="21">
        <f t="shared" si="77"/>
        <v>11377.308333333331</v>
      </c>
      <c r="DI15" s="21">
        <f t="shared" ref="DI15:EC15" si="78">DI14-DI57/2</f>
        <v>11303.308333333331</v>
      </c>
      <c r="DJ15" s="21">
        <f t="shared" si="78"/>
        <v>11285.408333333333</v>
      </c>
      <c r="DK15" s="21">
        <f t="shared" si="78"/>
        <v>11169.766666666666</v>
      </c>
      <c r="DL15" s="21">
        <f t="shared" si="78"/>
        <v>11201.525</v>
      </c>
      <c r="DM15" s="21">
        <f t="shared" si="78"/>
        <v>11175.291666666668</v>
      </c>
      <c r="DN15" s="21">
        <f t="shared" si="78"/>
        <v>11212.45</v>
      </c>
      <c r="DO15" s="21">
        <f t="shared" si="78"/>
        <v>11343</v>
      </c>
      <c r="DP15" s="21">
        <f t="shared" si="78"/>
        <v>11718.45</v>
      </c>
      <c r="DQ15" s="21">
        <f t="shared" si="78"/>
        <v>11733.791666666664</v>
      </c>
      <c r="DR15" s="21">
        <f t="shared" si="78"/>
        <v>11733.599999999999</v>
      </c>
      <c r="DS15" s="21">
        <f t="shared" si="78"/>
        <v>11713.974999999999</v>
      </c>
      <c r="DT15" s="21">
        <f t="shared" si="78"/>
        <v>11758.55</v>
      </c>
      <c r="DU15" s="21">
        <f t="shared" si="78"/>
        <v>11884.775</v>
      </c>
      <c r="DV15" s="21">
        <f t="shared" si="78"/>
        <v>11911.724999999999</v>
      </c>
      <c r="DW15" s="21">
        <f t="shared" si="78"/>
        <v>11868.849999999999</v>
      </c>
      <c r="DX15" s="21">
        <f t="shared" si="78"/>
        <v>11913.974999999999</v>
      </c>
      <c r="DY15" s="21">
        <f t="shared" si="78"/>
        <v>11926.65</v>
      </c>
      <c r="DZ15" s="21">
        <f t="shared" si="78"/>
        <v>12011.575000000001</v>
      </c>
      <c r="EA15" s="21">
        <f t="shared" si="78"/>
        <v>12031.275000000001</v>
      </c>
      <c r="EB15" s="21">
        <f t="shared" si="78"/>
        <v>11874.175000000001</v>
      </c>
      <c r="EC15" s="21">
        <f t="shared" si="78"/>
        <v>11833.5</v>
      </c>
      <c r="ED15" s="21">
        <f t="shared" ref="ED15:EW15" si="79">ED14-ED57/2</f>
        <v>11922.933333333332</v>
      </c>
      <c r="EE15" s="21">
        <f t="shared" si="79"/>
        <v>11952.35</v>
      </c>
      <c r="EF15" s="21">
        <f t="shared" si="79"/>
        <v>11908.933333333331</v>
      </c>
      <c r="EG15" s="21">
        <f t="shared" si="79"/>
        <v>11874.2</v>
      </c>
      <c r="EH15" s="21">
        <f t="shared" si="79"/>
        <v>11833.791666666668</v>
      </c>
      <c r="EI15" s="21">
        <f t="shared" si="79"/>
        <v>11698.4</v>
      </c>
      <c r="EJ15" s="21">
        <f t="shared" si="79"/>
        <v>11684.174999999999</v>
      </c>
      <c r="EK15" s="21">
        <f t="shared" si="79"/>
        <v>11698.900000000001</v>
      </c>
      <c r="EL15" s="21">
        <f t="shared" si="79"/>
        <v>11739.275</v>
      </c>
      <c r="EM15" s="21">
        <f t="shared" si="79"/>
        <v>11738.241666666665</v>
      </c>
      <c r="EN15" s="21">
        <f t="shared" si="79"/>
        <v>11703.799999999997</v>
      </c>
      <c r="EO15" s="21">
        <f t="shared" si="79"/>
        <v>11732.7</v>
      </c>
      <c r="EP15" s="21">
        <f t="shared" si="79"/>
        <v>11814.7</v>
      </c>
      <c r="EQ15" s="21">
        <f t="shared" si="79"/>
        <v>11849.733333333334</v>
      </c>
      <c r="ER15" s="21">
        <f t="shared" si="79"/>
        <v>11800.433333333336</v>
      </c>
      <c r="ES15" s="21">
        <f t="shared" si="79"/>
        <v>11857.724999999999</v>
      </c>
      <c r="ET15" s="21">
        <f t="shared" si="79"/>
        <v>11866.075000000001</v>
      </c>
      <c r="EU15" s="21">
        <f t="shared" si="79"/>
        <v>11916.125</v>
      </c>
      <c r="EV15" s="21">
        <f t="shared" si="79"/>
        <v>11946.45</v>
      </c>
      <c r="EW15" s="21">
        <f t="shared" si="79"/>
        <v>11837.375</v>
      </c>
      <c r="EX15" s="21">
        <f>EX14-EX57/2</f>
        <v>11588.266666666666</v>
      </c>
      <c r="EY15" s="21">
        <f>EY14-EY57/2</f>
        <v>11521.775</v>
      </c>
      <c r="EZ15" s="21">
        <f>EZ14-EZ57/2</f>
        <v>11510.825000000001</v>
      </c>
      <c r="FA15" s="21">
        <f>FA14-FA57/2</f>
        <v>11559.25</v>
      </c>
      <c r="FB15" s="21">
        <f>FB14-FB57/2</f>
        <v>11564.691666666666</v>
      </c>
      <c r="FC15" s="21">
        <f t="shared" ref="FC15:FL15" si="80">FC14-FC57/2</f>
        <v>11575.349999999999</v>
      </c>
      <c r="FD15" s="21">
        <f t="shared" si="80"/>
        <v>11622</v>
      </c>
      <c r="FE15" s="21">
        <f t="shared" si="80"/>
        <v>11678.9</v>
      </c>
      <c r="FF15" s="21">
        <f t="shared" si="80"/>
        <v>11607.858333333332</v>
      </c>
      <c r="FG15" s="21">
        <f t="shared" si="80"/>
        <v>11452.775000000001</v>
      </c>
      <c r="FH15" s="21">
        <f t="shared" si="80"/>
        <v>11347.366666666669</v>
      </c>
      <c r="FI15" s="21">
        <f t="shared" si="80"/>
        <v>11337.525000000001</v>
      </c>
      <c r="FJ15" s="21">
        <f t="shared" si="80"/>
        <v>11279.124999999998</v>
      </c>
      <c r="FK15" s="21">
        <f t="shared" si="80"/>
        <v>11268.225000000002</v>
      </c>
      <c r="FL15" s="21">
        <f t="shared" si="80"/>
        <v>11258.825000000001</v>
      </c>
      <c r="FM15" s="21">
        <f>FM14-FM57/2</f>
        <v>11203.358333333337</v>
      </c>
      <c r="FN15" s="21">
        <f t="shared" ref="FN15:FV15" si="81">FN14-FN57/2</f>
        <v>11113.616666666669</v>
      </c>
      <c r="FO15" s="21">
        <f t="shared" si="81"/>
        <v>11072.349999999999</v>
      </c>
      <c r="FP15" s="21">
        <f t="shared" si="81"/>
        <v>10978.875</v>
      </c>
      <c r="FQ15" s="21">
        <f t="shared" si="81"/>
        <v>10964.55</v>
      </c>
      <c r="FR15" s="21">
        <f t="shared" si="81"/>
        <v>10839.2</v>
      </c>
      <c r="FS15" s="21">
        <f t="shared" si="81"/>
        <v>10916.174999999999</v>
      </c>
      <c r="FT15" s="21">
        <f t="shared" si="81"/>
        <v>10872.258333333333</v>
      </c>
      <c r="FU15" s="21">
        <f t="shared" si="81"/>
        <v>10950.5</v>
      </c>
      <c r="FV15" s="21">
        <f t="shared" si="81"/>
        <v>11113.808333333334</v>
      </c>
      <c r="FW15" s="21">
        <f t="shared" ref="FW15:FY15" si="82">FW14-FW65/2</f>
        <v>10958.483333333334</v>
      </c>
      <c r="FX15" s="21">
        <f t="shared" si="82"/>
        <v>11006.875</v>
      </c>
      <c r="FY15" s="21">
        <f t="shared" si="82"/>
        <v>10996.474999999999</v>
      </c>
      <c r="FZ15" s="21">
        <f t="shared" ref="FZ15:HE15" si="83">FZ14-FZ63/2</f>
        <v>11066.725000000002</v>
      </c>
      <c r="GA15" s="21">
        <f t="shared" si="83"/>
        <v>11021.599999999999</v>
      </c>
      <c r="GB15" s="21">
        <f t="shared" si="83"/>
        <v>10935.941666666669</v>
      </c>
      <c r="GC15" s="21">
        <f t="shared" si="83"/>
        <v>10765.325000000003</v>
      </c>
      <c r="GD15" s="21">
        <f t="shared" si="83"/>
        <v>10749.849999999999</v>
      </c>
      <c r="GE15" s="21">
        <f t="shared" si="83"/>
        <v>10913.424999999999</v>
      </c>
      <c r="GF15" s="21">
        <f t="shared" si="83"/>
        <v>11095.625</v>
      </c>
      <c r="GG15" s="21">
        <f t="shared" si="83"/>
        <v>11050.283333333335</v>
      </c>
      <c r="GH15" s="21">
        <f t="shared" si="83"/>
        <v>10956.116666666669</v>
      </c>
      <c r="GI15" s="21">
        <f t="shared" si="83"/>
        <v>10980.216666666667</v>
      </c>
      <c r="GJ15" s="21">
        <f t="shared" si="83"/>
        <v>10821.966666666665</v>
      </c>
      <c r="GK15" s="21">
        <f t="shared" si="83"/>
        <v>10802.55</v>
      </c>
      <c r="GL15" s="21">
        <f t="shared" si="83"/>
        <v>10854.616666666669</v>
      </c>
      <c r="GM15" s="21">
        <f t="shared" si="83"/>
        <v>10912.25</v>
      </c>
      <c r="GN15" s="21">
        <f t="shared" si="83"/>
        <v>10959.325000000001</v>
      </c>
      <c r="GO15" s="21">
        <f t="shared" si="83"/>
        <v>11033.224999999999</v>
      </c>
      <c r="GP15" s="21">
        <f t="shared" si="83"/>
        <v>10996.316666666668</v>
      </c>
      <c r="GQ15" s="21">
        <f t="shared" si="83"/>
        <v>11015.1</v>
      </c>
      <c r="GR15" s="21">
        <f t="shared" si="83"/>
        <v>11005.816666666666</v>
      </c>
      <c r="GS15" s="21">
        <f t="shared" si="83"/>
        <v>10844.5</v>
      </c>
      <c r="GT15" s="21">
        <f t="shared" si="83"/>
        <v>10842.100000000002</v>
      </c>
      <c r="GU15" s="21">
        <f t="shared" si="83"/>
        <v>10722.441666666668</v>
      </c>
      <c r="GV15" s="21">
        <f t="shared" si="83"/>
        <v>11036.45</v>
      </c>
      <c r="GW15" s="21">
        <f t="shared" si="83"/>
        <v>11583.1</v>
      </c>
      <c r="GX15" s="21">
        <f t="shared" si="83"/>
        <v>11591.174999999999</v>
      </c>
      <c r="GY15" s="21">
        <f t="shared" si="83"/>
        <v>11456.974999999999</v>
      </c>
      <c r="GZ15" s="21">
        <f t="shared" si="83"/>
        <v>11538.6</v>
      </c>
      <c r="HA15" s="21">
        <f t="shared" si="83"/>
        <v>11523.825000000001</v>
      </c>
      <c r="HB15" s="21">
        <f t="shared" si="83"/>
        <v>11449.525</v>
      </c>
      <c r="HC15" s="21">
        <f t="shared" si="83"/>
        <v>11373.616666666669</v>
      </c>
      <c r="HD15" s="21">
        <f t="shared" si="83"/>
        <v>11313.875</v>
      </c>
      <c r="HE15" s="21">
        <f t="shared" si="83"/>
        <v>11209.608333333334</v>
      </c>
    </row>
    <row r="16" spans="1:213" ht="8.1" customHeight="1" x14ac:dyDescent="0.3">
      <c r="A16" s="12"/>
      <c r="B16" s="13"/>
      <c r="C16" s="13"/>
      <c r="D16" s="19"/>
      <c r="E16" s="41"/>
      <c r="F16" s="41"/>
      <c r="G16" s="41"/>
      <c r="H16" s="42"/>
      <c r="I16" s="42"/>
      <c r="J16" s="42"/>
      <c r="K16" s="42"/>
      <c r="L16" s="42"/>
      <c r="M16" s="42"/>
      <c r="N16" s="42"/>
      <c r="O16" s="42"/>
      <c r="P16" s="42"/>
      <c r="Q16" s="42"/>
      <c r="R16" s="42"/>
      <c r="S16" s="42"/>
      <c r="T16" s="42"/>
      <c r="U16" s="42"/>
      <c r="V16" s="42"/>
      <c r="W16" s="42"/>
      <c r="X16" s="42"/>
      <c r="Y16" s="42"/>
      <c r="Z16" s="42"/>
      <c r="AA16" s="42"/>
      <c r="AB16" s="42"/>
      <c r="AC16" s="11"/>
      <c r="AD16" s="11"/>
      <c r="AE16" s="11"/>
      <c r="AF16" s="11"/>
      <c r="AG16" s="11"/>
      <c r="AH16" s="11"/>
      <c r="AI16" s="11"/>
      <c r="AJ16" s="11"/>
      <c r="AK16" s="11"/>
      <c r="AL16" s="11"/>
      <c r="AM16" s="11"/>
      <c r="AN16" s="11"/>
      <c r="AO16" s="11"/>
      <c r="AP16" s="11"/>
      <c r="AQ16" s="11"/>
      <c r="AR16" s="11"/>
      <c r="AS16" s="11"/>
      <c r="AT16" s="11"/>
      <c r="AU16" s="11"/>
      <c r="AV16" s="11"/>
      <c r="AW16" s="43"/>
      <c r="AX16" s="11"/>
      <c r="AY16" s="11"/>
      <c r="AZ16" s="11"/>
      <c r="BA16" s="11"/>
      <c r="BB16" s="11"/>
      <c r="BC16" s="11"/>
      <c r="BD16" s="11"/>
      <c r="BE16" s="11"/>
      <c r="BF16" s="11"/>
      <c r="BG16" s="11"/>
      <c r="BH16" s="11"/>
      <c r="BI16" s="11"/>
      <c r="BJ16" s="11"/>
      <c r="BK16" s="11"/>
      <c r="BL16" s="11"/>
      <c r="BM16" s="11"/>
      <c r="BN16" s="11"/>
      <c r="BO16" s="11"/>
      <c r="BP16" s="11"/>
      <c r="BQ16" s="11"/>
      <c r="BR16" s="11"/>
      <c r="BS16" s="11"/>
      <c r="BT16" s="11"/>
      <c r="BU16" s="11"/>
      <c r="BV16" s="11"/>
      <c r="BW16" s="11"/>
      <c r="BX16" s="11"/>
      <c r="BY16" s="11"/>
      <c r="BZ16" s="11"/>
      <c r="CA16" s="11"/>
      <c r="CB16" s="11"/>
      <c r="CC16" s="11"/>
      <c r="CD16" s="11"/>
      <c r="CE16" s="11"/>
      <c r="CF16" s="11"/>
      <c r="CG16" s="11"/>
      <c r="CH16" s="11"/>
      <c r="CI16" s="11"/>
      <c r="CJ16" s="11"/>
      <c r="CK16" s="11"/>
      <c r="CL16" s="11"/>
      <c r="CM16" s="11"/>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c r="FE16" s="11"/>
      <c r="FF16" s="11"/>
      <c r="FG16" s="11"/>
      <c r="FH16" s="11"/>
      <c r="FI16" s="11"/>
      <c r="FJ16" s="11"/>
      <c r="FK16" s="11"/>
      <c r="FL16" s="11"/>
      <c r="FM16" s="11"/>
      <c r="FN16" s="11"/>
      <c r="FO16" s="11"/>
      <c r="FP16" s="11"/>
      <c r="FQ16" s="11"/>
      <c r="FR16" s="11"/>
      <c r="FS16" s="11"/>
      <c r="FT16" s="11"/>
      <c r="FU16" s="11"/>
      <c r="FV16" s="11"/>
      <c r="FW16" s="11"/>
      <c r="FX16" s="11"/>
      <c r="FY16" s="11"/>
      <c r="FZ16" s="11"/>
      <c r="GA16" s="11"/>
      <c r="GB16" s="11"/>
      <c r="GC16" s="11"/>
      <c r="GD16" s="11"/>
      <c r="GE16" s="11"/>
      <c r="GF16" s="11"/>
      <c r="GG16" s="11"/>
      <c r="GH16" s="11"/>
      <c r="GI16" s="11"/>
      <c r="GJ16" s="11"/>
      <c r="GK16" s="11"/>
      <c r="GL16" s="11"/>
      <c r="GM16" s="11"/>
      <c r="GN16" s="11"/>
      <c r="GO16" s="11"/>
      <c r="GP16" s="11"/>
      <c r="GQ16" s="11"/>
      <c r="GR16" s="11"/>
      <c r="GS16" s="11"/>
      <c r="GT16" s="11"/>
      <c r="GU16" s="11"/>
      <c r="GV16" s="11"/>
      <c r="GW16" s="11"/>
      <c r="GX16" s="11"/>
      <c r="GY16" s="11"/>
      <c r="GZ16" s="11"/>
      <c r="HA16" s="11"/>
      <c r="HB16" s="11"/>
      <c r="HC16" s="11"/>
      <c r="HD16" s="11"/>
      <c r="HE16" s="11"/>
    </row>
    <row r="17" spans="1:213" ht="14.7" customHeight="1" x14ac:dyDescent="0.3">
      <c r="A17" s="12"/>
      <c r="B17" s="13"/>
      <c r="C17" s="13"/>
      <c r="D17" s="14" t="s">
        <v>15</v>
      </c>
      <c r="E17" s="49">
        <f t="shared" ref="E17:BB17" si="84">(E14+E18)/2</f>
        <v>10864.55</v>
      </c>
      <c r="F17" s="49">
        <f t="shared" si="84"/>
        <v>10851.424999999999</v>
      </c>
      <c r="G17" s="49">
        <f t="shared" si="84"/>
        <v>10765.425000000001</v>
      </c>
      <c r="H17" s="49">
        <f t="shared" si="84"/>
        <v>10594.7</v>
      </c>
      <c r="I17" s="49">
        <f t="shared" si="84"/>
        <v>10646.525000000001</v>
      </c>
      <c r="J17" s="49">
        <f t="shared" si="84"/>
        <v>10481.700000000001</v>
      </c>
      <c r="K17" s="49">
        <f t="shared" si="84"/>
        <v>10441.5</v>
      </c>
      <c r="L17" s="49">
        <f t="shared" si="84"/>
        <v>10649.199999999999</v>
      </c>
      <c r="M17" s="49">
        <f t="shared" si="84"/>
        <v>10770.524999999998</v>
      </c>
      <c r="N17" s="49">
        <f t="shared" si="84"/>
        <v>10778.775000000001</v>
      </c>
      <c r="O17" s="49">
        <f t="shared" si="84"/>
        <v>10866.6</v>
      </c>
      <c r="P17" s="49">
        <f t="shared" si="84"/>
        <v>10863.900000000001</v>
      </c>
      <c r="Q17" s="49">
        <f t="shared" si="84"/>
        <v>10947.65</v>
      </c>
      <c r="R17" s="49">
        <f t="shared" si="84"/>
        <v>10915.875000000002</v>
      </c>
      <c r="S17" s="49">
        <f t="shared" si="84"/>
        <v>10746.325000000001</v>
      </c>
      <c r="T17" s="49">
        <f t="shared" si="84"/>
        <v>10656.375</v>
      </c>
      <c r="U17" s="49">
        <f t="shared" si="84"/>
        <v>10632.2</v>
      </c>
      <c r="V17" s="49">
        <f t="shared" si="84"/>
        <v>10772.125</v>
      </c>
      <c r="W17" s="49">
        <f t="shared" si="84"/>
        <v>10838.525</v>
      </c>
      <c r="X17" s="49">
        <f t="shared" si="84"/>
        <v>10857.875</v>
      </c>
      <c r="Y17" s="49">
        <f t="shared" si="84"/>
        <v>10858.600000000002</v>
      </c>
      <c r="Z17" s="49">
        <f t="shared" si="84"/>
        <v>10763.775</v>
      </c>
      <c r="AA17" s="49">
        <f t="shared" si="84"/>
        <v>10666.75</v>
      </c>
      <c r="AB17" s="49">
        <f t="shared" si="84"/>
        <v>10677.999999999996</v>
      </c>
      <c r="AC17" s="16">
        <f t="shared" si="84"/>
        <v>10760.974999999999</v>
      </c>
      <c r="AD17" s="16">
        <f t="shared" si="84"/>
        <v>10767.7</v>
      </c>
      <c r="AE17" s="16">
        <f t="shared" si="84"/>
        <v>10802.274999999998</v>
      </c>
      <c r="AF17" s="16">
        <f t="shared" si="84"/>
        <v>10811.7</v>
      </c>
      <c r="AG17" s="16">
        <f t="shared" si="84"/>
        <v>10767.175000000001</v>
      </c>
      <c r="AH17" s="16">
        <f t="shared" si="84"/>
        <v>10714.974999999999</v>
      </c>
      <c r="AI17" s="16">
        <f t="shared" si="84"/>
        <v>10832.174999999999</v>
      </c>
      <c r="AJ17" s="16">
        <f t="shared" si="84"/>
        <v>10883.599999999999</v>
      </c>
      <c r="AK17" s="16">
        <f t="shared" si="84"/>
        <v>10874.924999999999</v>
      </c>
      <c r="AL17" s="16">
        <f t="shared" si="84"/>
        <v>10879.575000000001</v>
      </c>
      <c r="AM17" s="16">
        <f t="shared" si="84"/>
        <v>10923.800000000003</v>
      </c>
      <c r="AN17" s="16">
        <f t="shared" si="84"/>
        <v>10893.449999999997</v>
      </c>
      <c r="AO17" s="16">
        <f t="shared" si="84"/>
        <v>10821.725</v>
      </c>
      <c r="AP17" s="16">
        <f t="shared" si="84"/>
        <v>10824.225</v>
      </c>
      <c r="AQ17" s="16">
        <f t="shared" si="84"/>
        <v>10768.5</v>
      </c>
      <c r="AR17" s="16">
        <f t="shared" si="84"/>
        <v>10598.199999999999</v>
      </c>
      <c r="AS17" s="16">
        <f t="shared" si="84"/>
        <v>10646.25</v>
      </c>
      <c r="AT17" s="16">
        <f t="shared" si="84"/>
        <v>10617.925000000001</v>
      </c>
      <c r="AU17" s="16">
        <f t="shared" si="84"/>
        <v>10632.325000000001</v>
      </c>
      <c r="AV17" s="16">
        <f t="shared" si="84"/>
        <v>10754.75</v>
      </c>
      <c r="AW17" s="50">
        <f t="shared" si="84"/>
        <v>10853.55</v>
      </c>
      <c r="AX17" s="16">
        <f t="shared" si="84"/>
        <v>10863.2</v>
      </c>
      <c r="AY17" s="16">
        <f t="shared" si="84"/>
        <v>10910.524999999998</v>
      </c>
      <c r="AZ17" s="16">
        <f t="shared" si="84"/>
        <v>11012.575000000001</v>
      </c>
      <c r="BA17" s="16">
        <f t="shared" si="84"/>
        <v>11056.5</v>
      </c>
      <c r="BB17" s="16">
        <f t="shared" si="84"/>
        <v>10934.525000000001</v>
      </c>
      <c r="BC17" s="16">
        <f t="shared" ref="BC17:BL17" si="85">(BC14+BC18)/2</f>
        <v>10872.95</v>
      </c>
      <c r="BD17" s="16">
        <f t="shared" si="85"/>
        <v>10827.6</v>
      </c>
      <c r="BE17" s="16">
        <f t="shared" si="85"/>
        <v>10782.875</v>
      </c>
      <c r="BF17" s="16">
        <f t="shared" si="85"/>
        <v>10732.4</v>
      </c>
      <c r="BG17" s="16">
        <f t="shared" si="85"/>
        <v>10672.400000000001</v>
      </c>
      <c r="BH17" s="16">
        <f t="shared" si="85"/>
        <v>10634.674999999999</v>
      </c>
      <c r="BI17" s="16">
        <f t="shared" si="85"/>
        <v>10595</v>
      </c>
      <c r="BJ17" s="16">
        <f t="shared" si="85"/>
        <v>10690.924999999999</v>
      </c>
      <c r="BK17" s="16">
        <f t="shared" si="85"/>
        <v>10755.674999999999</v>
      </c>
      <c r="BL17" s="16">
        <f t="shared" si="85"/>
        <v>10775.025000000001</v>
      </c>
      <c r="BM17" s="16">
        <f t="shared" ref="BM17:CT17" si="86">(BM14+BM18)/2</f>
        <v>10834.075000000001</v>
      </c>
      <c r="BN17" s="16">
        <f t="shared" si="86"/>
        <v>10782.3</v>
      </c>
      <c r="BO17" s="16">
        <f t="shared" si="86"/>
        <v>10778.925000000003</v>
      </c>
      <c r="BP17" s="16">
        <f t="shared" si="86"/>
        <v>10788.674999999999</v>
      </c>
      <c r="BQ17" s="16">
        <f t="shared" si="86"/>
        <v>10843.300000000001</v>
      </c>
      <c r="BR17" s="16">
        <f t="shared" si="86"/>
        <v>10707.3</v>
      </c>
      <c r="BS17" s="16">
        <f t="shared" si="86"/>
        <v>10902.225000000002</v>
      </c>
      <c r="BT17" s="16">
        <f t="shared" si="86"/>
        <v>11025.925000000003</v>
      </c>
      <c r="BU17" s="16">
        <f t="shared" si="86"/>
        <v>11042.650000000003</v>
      </c>
      <c r="BV17" s="16">
        <f t="shared" si="86"/>
        <v>11022.174999999999</v>
      </c>
      <c r="BW17" s="16">
        <f t="shared" si="86"/>
        <v>11113.950000000003</v>
      </c>
      <c r="BX17" s="16">
        <f t="shared" si="86"/>
        <v>11264.100000000002</v>
      </c>
      <c r="BY17" s="16">
        <f t="shared" si="86"/>
        <v>11309.150000000001</v>
      </c>
      <c r="BZ17" s="16">
        <f t="shared" si="86"/>
        <v>11328.499999999998</v>
      </c>
      <c r="CA17" s="16">
        <f t="shared" si="86"/>
        <v>11398.825000000001</v>
      </c>
      <c r="CB17" s="16">
        <f t="shared" si="86"/>
        <v>11437.350000000002</v>
      </c>
      <c r="CC17" s="16">
        <f t="shared" si="86"/>
        <v>11491.824999999999</v>
      </c>
      <c r="CD17" s="16">
        <f t="shared" si="86"/>
        <v>11512.075000000001</v>
      </c>
      <c r="CE17" s="16">
        <f t="shared" si="86"/>
        <v>11445.725000000002</v>
      </c>
      <c r="CF17" s="16">
        <f t="shared" si="86"/>
        <v>11332.925000000001</v>
      </c>
      <c r="CG17" s="16">
        <f t="shared" si="86"/>
        <v>11417.849999999999</v>
      </c>
      <c r="CH17" s="16">
        <f t="shared" si="86"/>
        <v>11429.025000000001</v>
      </c>
      <c r="CI17" s="16">
        <f t="shared" si="86"/>
        <v>11511.224999999999</v>
      </c>
      <c r="CJ17" s="16">
        <f t="shared" si="86"/>
        <v>11597.025</v>
      </c>
      <c r="CK17" s="16">
        <f t="shared" si="86"/>
        <v>11656.95</v>
      </c>
      <c r="CL17" s="16">
        <f t="shared" si="86"/>
        <v>11684.525000000001</v>
      </c>
      <c r="CM17" s="16">
        <f t="shared" si="86"/>
        <v>11636.550000000003</v>
      </c>
      <c r="CN17" s="16">
        <f t="shared" si="86"/>
        <v>11578.600000000002</v>
      </c>
      <c r="CO17" s="16">
        <f t="shared" si="86"/>
        <v>11637.725000000002</v>
      </c>
      <c r="CP17" s="16">
        <f t="shared" si="86"/>
        <v>11576.800000000003</v>
      </c>
      <c r="CQ17" s="16">
        <f t="shared" si="86"/>
        <v>11620.825000000001</v>
      </c>
      <c r="CR17" s="16">
        <f t="shared" si="86"/>
        <v>11578.025</v>
      </c>
      <c r="CS17" s="16">
        <f t="shared" si="86"/>
        <v>11573.625</v>
      </c>
      <c r="CT17" s="16">
        <f t="shared" si="86"/>
        <v>11611.125000000002</v>
      </c>
      <c r="CU17" s="16">
        <f>(CU14+CU18)/2</f>
        <v>11669.3</v>
      </c>
      <c r="CV17" s="16">
        <f>(CV14+CV18)/2</f>
        <v>11759.350000000002</v>
      </c>
      <c r="CW17" s="16">
        <f>(CW14+CW18)/2</f>
        <v>11745.649999999998</v>
      </c>
      <c r="CX17" s="16">
        <f t="shared" ref="CX17:DB17" si="87">(CX14+CX18)/2</f>
        <v>11589.2</v>
      </c>
      <c r="CY17" s="16">
        <f t="shared" si="87"/>
        <v>11570.374999999998</v>
      </c>
      <c r="CZ17" s="16">
        <f t="shared" si="87"/>
        <v>11652.499999999998</v>
      </c>
      <c r="DA17" s="16">
        <f t="shared" si="87"/>
        <v>11633.05</v>
      </c>
      <c r="DB17" s="16">
        <f t="shared" si="87"/>
        <v>11708.2</v>
      </c>
      <c r="DC17" s="16">
        <f t="shared" ref="DC17:DH17" si="88">(DC14+DC18)/2</f>
        <v>11702.025000000001</v>
      </c>
      <c r="DD17" s="16">
        <f t="shared" si="88"/>
        <v>11712.150000000001</v>
      </c>
      <c r="DE17" s="16">
        <f t="shared" si="88"/>
        <v>11705.8</v>
      </c>
      <c r="DF17" s="16">
        <f t="shared" si="88"/>
        <v>11584.800000000001</v>
      </c>
      <c r="DG17" s="16">
        <f t="shared" si="88"/>
        <v>11491.175000000001</v>
      </c>
      <c r="DH17" s="16">
        <f t="shared" si="88"/>
        <v>11353.199999999999</v>
      </c>
      <c r="DI17" s="16">
        <f t="shared" ref="DI17:EC17" si="89">(DI14+DI18)/2</f>
        <v>11278.424999999999</v>
      </c>
      <c r="DJ17" s="16">
        <f t="shared" si="89"/>
        <v>11264.974999999999</v>
      </c>
      <c r="DK17" s="16">
        <f t="shared" si="89"/>
        <v>11136.900000000001</v>
      </c>
      <c r="DL17" s="16">
        <f t="shared" si="89"/>
        <v>11165.174999999999</v>
      </c>
      <c r="DM17" s="16">
        <f t="shared" si="89"/>
        <v>11146.975000000002</v>
      </c>
      <c r="DN17" s="16">
        <f t="shared" si="89"/>
        <v>11200.225000000002</v>
      </c>
      <c r="DO17" s="16">
        <f t="shared" si="89"/>
        <v>11333.5</v>
      </c>
      <c r="DP17" s="16">
        <f t="shared" si="89"/>
        <v>11709.975000000002</v>
      </c>
      <c r="DQ17" s="16">
        <f t="shared" si="89"/>
        <v>11695.949999999997</v>
      </c>
      <c r="DR17" s="16">
        <f t="shared" si="89"/>
        <v>11710.15</v>
      </c>
      <c r="DS17" s="16">
        <f t="shared" si="89"/>
        <v>11635.775</v>
      </c>
      <c r="DT17" s="16">
        <f t="shared" si="89"/>
        <v>11751.099999999999</v>
      </c>
      <c r="DU17" s="16">
        <f t="shared" si="89"/>
        <v>11868.575000000001</v>
      </c>
      <c r="DV17" s="16">
        <f t="shared" si="89"/>
        <v>11896.825000000001</v>
      </c>
      <c r="DW17" s="16">
        <f t="shared" si="89"/>
        <v>11848.949999999997</v>
      </c>
      <c r="DX17" s="16">
        <f t="shared" si="89"/>
        <v>11902.650000000001</v>
      </c>
      <c r="DY17" s="16">
        <f t="shared" si="89"/>
        <v>11876.125</v>
      </c>
      <c r="DZ17" s="16">
        <f t="shared" si="89"/>
        <v>12004.324999999997</v>
      </c>
      <c r="EA17" s="16">
        <f t="shared" si="89"/>
        <v>12013.750000000002</v>
      </c>
      <c r="EB17" s="16">
        <f t="shared" si="89"/>
        <v>11837</v>
      </c>
      <c r="EC17" s="16">
        <f t="shared" si="89"/>
        <v>11820.075000000001</v>
      </c>
      <c r="ED17" s="16">
        <f t="shared" ref="ED17:EW17" si="90">(ED14+ED18)/2</f>
        <v>11897.224999999999</v>
      </c>
      <c r="EE17" s="16">
        <f t="shared" si="90"/>
        <v>11934.975000000002</v>
      </c>
      <c r="EF17" s="16">
        <f t="shared" si="90"/>
        <v>11886.274999999998</v>
      </c>
      <c r="EG17" s="16">
        <f t="shared" si="90"/>
        <v>11865.549999999997</v>
      </c>
      <c r="EH17" s="16">
        <f t="shared" si="90"/>
        <v>11810.500000000002</v>
      </c>
      <c r="EI17" s="16">
        <f t="shared" si="90"/>
        <v>11664.95</v>
      </c>
      <c r="EJ17" s="16">
        <f t="shared" si="90"/>
        <v>11666.325000000001</v>
      </c>
      <c r="EK17" s="16">
        <f t="shared" si="90"/>
        <v>11658.275000000001</v>
      </c>
      <c r="EL17" s="16">
        <f t="shared" si="90"/>
        <v>11733.400000000001</v>
      </c>
      <c r="EM17" s="16">
        <f t="shared" si="90"/>
        <v>11714.599999999999</v>
      </c>
      <c r="EN17" s="16">
        <f t="shared" si="90"/>
        <v>11684.924999999999</v>
      </c>
      <c r="EO17" s="16">
        <f t="shared" si="90"/>
        <v>11723.725000000004</v>
      </c>
      <c r="EP17" s="16">
        <f t="shared" si="90"/>
        <v>11802.55</v>
      </c>
      <c r="EQ17" s="16">
        <f t="shared" si="90"/>
        <v>11831.3</v>
      </c>
      <c r="ER17" s="16">
        <f t="shared" si="90"/>
        <v>11782.175000000003</v>
      </c>
      <c r="ES17" s="16">
        <f t="shared" si="90"/>
        <v>11848.199999999997</v>
      </c>
      <c r="ET17" s="16">
        <f t="shared" si="90"/>
        <v>11862.499999999998</v>
      </c>
      <c r="EU17" s="16">
        <f t="shared" si="90"/>
        <v>11901.900000000001</v>
      </c>
      <c r="EV17" s="16">
        <f t="shared" si="90"/>
        <v>11935.2</v>
      </c>
      <c r="EW17" s="16">
        <f t="shared" si="90"/>
        <v>11804.525000000001</v>
      </c>
      <c r="EX17" s="16">
        <f>(EX14+EX18)/2</f>
        <v>11540.949999999999</v>
      </c>
      <c r="EY17" s="16">
        <f>(EY14+EY18)/2</f>
        <v>11508.45</v>
      </c>
      <c r="EZ17" s="16">
        <f>(EZ14+EZ18)/2</f>
        <v>11487.275</v>
      </c>
      <c r="FA17" s="16">
        <f>(FA14+FA18)/2</f>
        <v>11551.2</v>
      </c>
      <c r="FB17" s="16">
        <f>(FB14+FB18)/2</f>
        <v>11545.55</v>
      </c>
      <c r="FC17" s="16">
        <f t="shared" ref="FC17:HE17" si="91">(FC14+FC18)/2</f>
        <v>11560.324999999999</v>
      </c>
      <c r="FD17" s="16">
        <f t="shared" si="91"/>
        <v>11618.275</v>
      </c>
      <c r="FE17" s="16">
        <f t="shared" si="91"/>
        <v>11669.325000000003</v>
      </c>
      <c r="FF17" s="16">
        <f t="shared" si="91"/>
        <v>11589.649999999998</v>
      </c>
      <c r="FG17" s="16">
        <f t="shared" si="91"/>
        <v>11409.275000000001</v>
      </c>
      <c r="FH17" s="16">
        <f t="shared" si="91"/>
        <v>11323.725000000002</v>
      </c>
      <c r="FI17" s="16">
        <f t="shared" si="91"/>
        <v>11316.924999999999</v>
      </c>
      <c r="FJ17" s="16">
        <f t="shared" si="91"/>
        <v>11250.55</v>
      </c>
      <c r="FK17" s="16">
        <f t="shared" si="91"/>
        <v>11245.750000000002</v>
      </c>
      <c r="FL17" s="16">
        <f t="shared" si="91"/>
        <v>11247.174999999999</v>
      </c>
      <c r="FM17" s="16">
        <f t="shared" si="91"/>
        <v>11170.800000000003</v>
      </c>
      <c r="FN17" s="16">
        <f t="shared" si="91"/>
        <v>11079.025000000001</v>
      </c>
      <c r="FO17" s="16">
        <f t="shared" si="91"/>
        <v>11058.699999999999</v>
      </c>
      <c r="FP17" s="16">
        <f t="shared" si="91"/>
        <v>10930.5</v>
      </c>
      <c r="FQ17" s="16">
        <f t="shared" si="91"/>
        <v>10923.149999999998</v>
      </c>
      <c r="FR17" s="16">
        <f t="shared" si="91"/>
        <v>10822.6</v>
      </c>
      <c r="FS17" s="16">
        <f t="shared" si="91"/>
        <v>10881.025000000001</v>
      </c>
      <c r="FT17" s="16">
        <f t="shared" si="91"/>
        <v>10845.7</v>
      </c>
      <c r="FU17" s="16">
        <f t="shared" si="91"/>
        <v>10937.699999999999</v>
      </c>
      <c r="FV17" s="16">
        <f t="shared" si="91"/>
        <v>11086.225</v>
      </c>
      <c r="FW17" s="16">
        <f t="shared" si="91"/>
        <v>10913.725</v>
      </c>
      <c r="FX17" s="16">
        <f t="shared" si="91"/>
        <v>10982.5</v>
      </c>
      <c r="FY17" s="16">
        <f t="shared" si="91"/>
        <v>10986.050000000001</v>
      </c>
      <c r="FZ17" s="16">
        <f t="shared" si="91"/>
        <v>11045.875000000002</v>
      </c>
      <c r="GA17" s="16">
        <f t="shared" si="91"/>
        <v>11001.149999999998</v>
      </c>
      <c r="GB17" s="16">
        <f t="shared" si="91"/>
        <v>10912.675000000001</v>
      </c>
      <c r="GC17" s="16">
        <f t="shared" si="91"/>
        <v>10729.825000000001</v>
      </c>
      <c r="GD17" s="16">
        <f t="shared" si="91"/>
        <v>10733.249999999998</v>
      </c>
      <c r="GE17" s="16">
        <f t="shared" si="91"/>
        <v>10907.199999999999</v>
      </c>
      <c r="GF17" s="16">
        <f t="shared" si="91"/>
        <v>11077.424999999999</v>
      </c>
      <c r="GG17" s="16">
        <f t="shared" si="91"/>
        <v>11016.875</v>
      </c>
      <c r="GH17" s="16">
        <f t="shared" si="91"/>
        <v>10935.350000000002</v>
      </c>
      <c r="GI17" s="16">
        <f t="shared" si="91"/>
        <v>10949.025000000001</v>
      </c>
      <c r="GJ17" s="16">
        <f t="shared" si="91"/>
        <v>10785.3</v>
      </c>
      <c r="GK17" s="16">
        <f t="shared" si="91"/>
        <v>10795.5</v>
      </c>
      <c r="GL17" s="16">
        <f t="shared" si="91"/>
        <v>10831.95</v>
      </c>
      <c r="GM17" s="16">
        <f t="shared" si="91"/>
        <v>10906.824999999999</v>
      </c>
      <c r="GN17" s="16">
        <f t="shared" si="91"/>
        <v>10946.424999999999</v>
      </c>
      <c r="GO17" s="16">
        <f t="shared" si="91"/>
        <v>11023.674999999996</v>
      </c>
      <c r="GP17" s="16">
        <f t="shared" si="91"/>
        <v>10973.875</v>
      </c>
      <c r="GQ17" s="16">
        <f t="shared" si="91"/>
        <v>11010.825000000001</v>
      </c>
      <c r="GR17" s="16">
        <f t="shared" si="91"/>
        <v>10985.849999999999</v>
      </c>
      <c r="GS17" s="16">
        <f t="shared" si="91"/>
        <v>10807.05</v>
      </c>
      <c r="GT17" s="16">
        <f t="shared" si="91"/>
        <v>10822.750000000002</v>
      </c>
      <c r="GU17" s="16">
        <f t="shared" si="91"/>
        <v>10687.525000000001</v>
      </c>
      <c r="GV17" s="16">
        <f t="shared" si="91"/>
        <v>10982.600000000004</v>
      </c>
      <c r="GW17" s="16">
        <f t="shared" si="91"/>
        <v>11535.775000000001</v>
      </c>
      <c r="GX17" s="16">
        <f t="shared" si="91"/>
        <v>11563.7</v>
      </c>
      <c r="GY17" s="16">
        <f t="shared" si="91"/>
        <v>11428.15</v>
      </c>
      <c r="GZ17" s="16">
        <f t="shared" si="91"/>
        <v>11518.775000000001</v>
      </c>
      <c r="HA17" s="16">
        <f t="shared" si="91"/>
        <v>11506.075000000001</v>
      </c>
      <c r="HB17" s="16">
        <f t="shared" si="91"/>
        <v>11432.625</v>
      </c>
      <c r="HC17" s="16">
        <f t="shared" si="91"/>
        <v>11303.900000000001</v>
      </c>
      <c r="HD17" s="16">
        <f t="shared" si="91"/>
        <v>11285.674999999999</v>
      </c>
      <c r="HE17" s="16">
        <f t="shared" si="91"/>
        <v>11166.550000000001</v>
      </c>
    </row>
    <row r="18" spans="1:213" ht="14.7" customHeight="1" x14ac:dyDescent="0.3">
      <c r="A18" s="12"/>
      <c r="B18" s="13"/>
      <c r="C18" s="13"/>
      <c r="D18" s="14" t="s">
        <v>16</v>
      </c>
      <c r="E18" s="63">
        <f t="shared" ref="E18:BB18" si="92">2*E14-E2</f>
        <v>10839</v>
      </c>
      <c r="F18" s="63">
        <f t="shared" si="92"/>
        <v>10838.25</v>
      </c>
      <c r="G18" s="63">
        <f t="shared" si="92"/>
        <v>10746.883333333335</v>
      </c>
      <c r="H18" s="64">
        <f t="shared" si="92"/>
        <v>10552.050000000001</v>
      </c>
      <c r="I18" s="64">
        <f t="shared" si="92"/>
        <v>10627.183333333334</v>
      </c>
      <c r="J18" s="64">
        <f t="shared" si="92"/>
        <v>10455.983333333335</v>
      </c>
      <c r="K18" s="64">
        <f t="shared" si="92"/>
        <v>10399.616666666667</v>
      </c>
      <c r="L18" s="64">
        <f t="shared" si="92"/>
        <v>10614.866666666665</v>
      </c>
      <c r="M18" s="64">
        <f t="shared" si="92"/>
        <v>10747.83333333333</v>
      </c>
      <c r="N18" s="64">
        <f t="shared" si="92"/>
        <v>10766.45</v>
      </c>
      <c r="O18" s="64">
        <f t="shared" si="92"/>
        <v>10855.35</v>
      </c>
      <c r="P18" s="64">
        <f t="shared" si="92"/>
        <v>10846.733333333335</v>
      </c>
      <c r="Q18" s="64">
        <f t="shared" si="92"/>
        <v>10935.15</v>
      </c>
      <c r="R18" s="64">
        <f t="shared" si="92"/>
        <v>10900.316666666669</v>
      </c>
      <c r="S18" s="64">
        <f t="shared" si="92"/>
        <v>10673.883333333333</v>
      </c>
      <c r="T18" s="64">
        <f t="shared" si="92"/>
        <v>10614.400000000001</v>
      </c>
      <c r="U18" s="64">
        <f t="shared" si="92"/>
        <v>10593.766666666666</v>
      </c>
      <c r="V18" s="64">
        <f t="shared" si="92"/>
        <v>10751.433333333334</v>
      </c>
      <c r="W18" s="64">
        <f t="shared" si="92"/>
        <v>10820.166666666666</v>
      </c>
      <c r="X18" s="64">
        <f t="shared" si="92"/>
        <v>10835.983333333334</v>
      </c>
      <c r="Y18" s="64">
        <f t="shared" si="92"/>
        <v>10836.933333333336</v>
      </c>
      <c r="Z18" s="64">
        <f t="shared" si="92"/>
        <v>10719.916666666666</v>
      </c>
      <c r="AA18" s="64">
        <f t="shared" si="92"/>
        <v>10617.650000000001</v>
      </c>
      <c r="AB18" s="64">
        <f t="shared" si="92"/>
        <v>10656.98333333333</v>
      </c>
      <c r="AC18" s="22">
        <f t="shared" si="92"/>
        <v>10735.98333333333</v>
      </c>
      <c r="AD18" s="22">
        <f t="shared" si="92"/>
        <v>10750.783333333333</v>
      </c>
      <c r="AE18" s="22">
        <f t="shared" si="92"/>
        <v>10779.566666666664</v>
      </c>
      <c r="AF18" s="22">
        <f t="shared" si="92"/>
        <v>10795.816666666668</v>
      </c>
      <c r="AG18" s="22">
        <f t="shared" si="92"/>
        <v>10739.516666666668</v>
      </c>
      <c r="AH18" s="22">
        <f t="shared" si="92"/>
        <v>10683.966666666664</v>
      </c>
      <c r="AI18" s="22">
        <f t="shared" si="92"/>
        <v>10810.583333333332</v>
      </c>
      <c r="AJ18" s="22">
        <f t="shared" si="92"/>
        <v>10868.749999999998</v>
      </c>
      <c r="AK18" s="22">
        <f t="shared" si="92"/>
        <v>10856.35</v>
      </c>
      <c r="AL18" s="22">
        <f t="shared" si="92"/>
        <v>10863.366666666669</v>
      </c>
      <c r="AM18" s="22">
        <f t="shared" si="92"/>
        <v>10902.583333333336</v>
      </c>
      <c r="AN18" s="22">
        <f t="shared" si="92"/>
        <v>10874.666666666664</v>
      </c>
      <c r="AO18" s="22">
        <f t="shared" si="92"/>
        <v>10780.7</v>
      </c>
      <c r="AP18" s="22">
        <f t="shared" si="92"/>
        <v>10810.1</v>
      </c>
      <c r="AQ18" s="22">
        <f t="shared" si="92"/>
        <v>10714.099999999999</v>
      </c>
      <c r="AR18" s="22">
        <f t="shared" si="92"/>
        <v>10469.216666666665</v>
      </c>
      <c r="AS18" s="22">
        <f t="shared" si="92"/>
        <v>10593.516666666666</v>
      </c>
      <c r="AT18" s="22">
        <f t="shared" si="92"/>
        <v>10593.783333333335</v>
      </c>
      <c r="AU18" s="22">
        <f t="shared" si="92"/>
        <v>10606.366666666669</v>
      </c>
      <c r="AV18" s="22">
        <f t="shared" si="92"/>
        <v>10726.983333333334</v>
      </c>
      <c r="AW18" s="65">
        <f t="shared" si="92"/>
        <v>10810.25</v>
      </c>
      <c r="AX18" s="22">
        <f t="shared" si="92"/>
        <v>10841.633333333333</v>
      </c>
      <c r="AY18" s="22">
        <f t="shared" si="92"/>
        <v>10895.133333333331</v>
      </c>
      <c r="AZ18" s="22">
        <f t="shared" si="92"/>
        <v>10992.566666666668</v>
      </c>
      <c r="BA18" s="22">
        <f t="shared" si="92"/>
        <v>11035.966666666665</v>
      </c>
      <c r="BB18" s="22">
        <f t="shared" si="92"/>
        <v>10898.966666666667</v>
      </c>
      <c r="BC18" s="22">
        <f t="shared" ref="BC18:BL18" si="93">2*BC14-BC2</f>
        <v>10853.633333333333</v>
      </c>
      <c r="BD18" s="22">
        <f t="shared" si="93"/>
        <v>10799.833333333334</v>
      </c>
      <c r="BE18" s="22">
        <f t="shared" si="93"/>
        <v>10746.616666666667</v>
      </c>
      <c r="BF18" s="22">
        <f t="shared" si="93"/>
        <v>10712.3</v>
      </c>
      <c r="BG18" s="22">
        <f t="shared" si="93"/>
        <v>10634.616666666669</v>
      </c>
      <c r="BH18" s="22">
        <f t="shared" si="93"/>
        <v>10592.933333333332</v>
      </c>
      <c r="BI18" s="22">
        <f t="shared" si="93"/>
        <v>10552.383333333333</v>
      </c>
      <c r="BJ18" s="22">
        <f t="shared" si="93"/>
        <v>10670.333333333332</v>
      </c>
      <c r="BK18" s="22">
        <f t="shared" si="93"/>
        <v>10737.949999999999</v>
      </c>
      <c r="BL18" s="22">
        <f t="shared" si="93"/>
        <v>10766.183333333334</v>
      </c>
      <c r="BM18" s="22">
        <f t="shared" ref="BM18:CT18" si="94">2*BM14-BM2</f>
        <v>10816.4</v>
      </c>
      <c r="BN18" s="22">
        <f t="shared" si="94"/>
        <v>10746.816666666666</v>
      </c>
      <c r="BO18" s="22">
        <f t="shared" si="94"/>
        <v>10725.333333333336</v>
      </c>
      <c r="BP18" s="22">
        <f t="shared" si="94"/>
        <v>10763</v>
      </c>
      <c r="BQ18" s="22">
        <f t="shared" si="94"/>
        <v>10831.766666666668</v>
      </c>
      <c r="BR18" s="22">
        <f t="shared" si="94"/>
        <v>10613.916666666664</v>
      </c>
      <c r="BS18" s="22">
        <f t="shared" si="94"/>
        <v>10871.333333333338</v>
      </c>
      <c r="BT18" s="22">
        <f t="shared" si="94"/>
        <v>11013.800000000003</v>
      </c>
      <c r="BU18" s="22">
        <f t="shared" si="94"/>
        <v>11027.183333333338</v>
      </c>
      <c r="BV18" s="22">
        <f t="shared" si="94"/>
        <v>11013.233333333334</v>
      </c>
      <c r="BW18" s="22">
        <f t="shared" si="94"/>
        <v>11091.633333333337</v>
      </c>
      <c r="BX18" s="22">
        <f t="shared" si="94"/>
        <v>11245.333333333338</v>
      </c>
      <c r="BY18" s="22">
        <f t="shared" si="94"/>
        <v>11294.76666666667</v>
      </c>
      <c r="BZ18" s="22">
        <f t="shared" si="94"/>
        <v>11310.183333333331</v>
      </c>
      <c r="CA18" s="22">
        <f t="shared" si="94"/>
        <v>11369.433333333334</v>
      </c>
      <c r="CB18" s="22">
        <f t="shared" si="94"/>
        <v>11406.41666666667</v>
      </c>
      <c r="CC18" s="22">
        <f t="shared" si="94"/>
        <v>11474.483333333332</v>
      </c>
      <c r="CD18" s="22">
        <f t="shared" si="94"/>
        <v>11497.4</v>
      </c>
      <c r="CE18" s="22">
        <f t="shared" si="94"/>
        <v>11403.366666666669</v>
      </c>
      <c r="CF18" s="22">
        <f t="shared" si="94"/>
        <v>11312.016666666668</v>
      </c>
      <c r="CG18" s="22">
        <f t="shared" si="94"/>
        <v>11391.55</v>
      </c>
      <c r="CH18" s="22">
        <f t="shared" si="94"/>
        <v>11389.966666666667</v>
      </c>
      <c r="CI18" s="22">
        <f t="shared" si="94"/>
        <v>11485.466666666664</v>
      </c>
      <c r="CJ18" s="22">
        <f t="shared" si="94"/>
        <v>11585.916666666666</v>
      </c>
      <c r="CK18" s="22">
        <f t="shared" si="94"/>
        <v>11629.9</v>
      </c>
      <c r="CL18" s="22">
        <f t="shared" si="94"/>
        <v>11669.583333333334</v>
      </c>
      <c r="CM18" s="22">
        <f t="shared" si="94"/>
        <v>11595.066666666669</v>
      </c>
      <c r="CN18" s="22">
        <f t="shared" si="94"/>
        <v>11550.616666666669</v>
      </c>
      <c r="CO18" s="22">
        <f t="shared" si="94"/>
        <v>11620.41666666667</v>
      </c>
      <c r="CP18" s="22">
        <f t="shared" si="94"/>
        <v>11532.300000000003</v>
      </c>
      <c r="CQ18" s="22">
        <f t="shared" si="94"/>
        <v>11599.800000000001</v>
      </c>
      <c r="CR18" s="22">
        <f t="shared" si="94"/>
        <v>11544.016666666666</v>
      </c>
      <c r="CS18" s="22">
        <f t="shared" si="94"/>
        <v>11562.599999999999</v>
      </c>
      <c r="CT18" s="22">
        <f t="shared" si="94"/>
        <v>11595.716666666669</v>
      </c>
      <c r="CU18" s="22">
        <f>2*CU14-CU2</f>
        <v>11657.533333333331</v>
      </c>
      <c r="CV18" s="22">
        <f>2*CV14-CV2</f>
        <v>11742.150000000001</v>
      </c>
      <c r="CW18" s="22">
        <f>2*CW14-CW2</f>
        <v>11708.816666666664</v>
      </c>
      <c r="CX18" s="22">
        <f t="shared" ref="CX18:DB18" si="95">2*CX14-CX2</f>
        <v>11543.25</v>
      </c>
      <c r="CY18" s="22">
        <f t="shared" si="95"/>
        <v>11545.183333333331</v>
      </c>
      <c r="CZ18" s="22">
        <f t="shared" si="95"/>
        <v>11623.049999999997</v>
      </c>
      <c r="DA18" s="22">
        <f t="shared" si="95"/>
        <v>11578.483333333334</v>
      </c>
      <c r="DB18" s="22">
        <f t="shared" si="95"/>
        <v>11689.966666666669</v>
      </c>
      <c r="DC18" s="22">
        <f t="shared" ref="DC18:DH18" si="96">2*DC14-DC2</f>
        <v>11683.95</v>
      </c>
      <c r="DD18" s="22">
        <f t="shared" si="96"/>
        <v>11686.433333333334</v>
      </c>
      <c r="DE18" s="22">
        <f t="shared" si="96"/>
        <v>11684.1</v>
      </c>
      <c r="DF18" s="22">
        <f t="shared" si="96"/>
        <v>11568.883333333335</v>
      </c>
      <c r="DG18" s="22">
        <f t="shared" si="96"/>
        <v>11435.883333333335</v>
      </c>
      <c r="DH18" s="22">
        <f t="shared" si="96"/>
        <v>11311.233333333332</v>
      </c>
      <c r="DI18" s="22">
        <f t="shared" ref="DI18:EC18" si="97">2*DI14-DI2</f>
        <v>11252.033333333331</v>
      </c>
      <c r="DJ18" s="22">
        <f t="shared" si="97"/>
        <v>11238.033333333333</v>
      </c>
      <c r="DK18" s="22">
        <f t="shared" si="97"/>
        <v>11082.466666666667</v>
      </c>
      <c r="DL18" s="22">
        <f t="shared" si="97"/>
        <v>11121.983333333334</v>
      </c>
      <c r="DM18" s="22">
        <f t="shared" si="97"/>
        <v>11100.366666666669</v>
      </c>
      <c r="DN18" s="22">
        <f t="shared" si="97"/>
        <v>11173.116666666669</v>
      </c>
      <c r="DO18" s="22">
        <f t="shared" si="97"/>
        <v>11302.616666666667</v>
      </c>
      <c r="DP18" s="22">
        <f t="shared" si="97"/>
        <v>11664.900000000001</v>
      </c>
      <c r="DQ18" s="22">
        <f t="shared" si="97"/>
        <v>11633.416666666664</v>
      </c>
      <c r="DR18" s="22">
        <f t="shared" si="97"/>
        <v>11685.266666666666</v>
      </c>
      <c r="DS18" s="22">
        <f t="shared" si="97"/>
        <v>11500.65</v>
      </c>
      <c r="DT18" s="22">
        <f t="shared" si="97"/>
        <v>11715.133333333331</v>
      </c>
      <c r="DU18" s="22">
        <f t="shared" si="97"/>
        <v>11839.050000000001</v>
      </c>
      <c r="DV18" s="22">
        <f t="shared" si="97"/>
        <v>11876.25</v>
      </c>
      <c r="DW18" s="22">
        <f t="shared" si="97"/>
        <v>11821.299999999997</v>
      </c>
      <c r="DX18" s="22">
        <f t="shared" si="97"/>
        <v>11880.683333333334</v>
      </c>
      <c r="DY18" s="22">
        <f t="shared" si="97"/>
        <v>11821.75</v>
      </c>
      <c r="DZ18" s="22">
        <f t="shared" si="97"/>
        <v>11971.416666666664</v>
      </c>
      <c r="EA18" s="22">
        <f t="shared" si="97"/>
        <v>11986.600000000002</v>
      </c>
      <c r="EB18" s="22">
        <f t="shared" si="97"/>
        <v>11769.400000000001</v>
      </c>
      <c r="EC18" s="22">
        <f t="shared" si="97"/>
        <v>11794.266666666666</v>
      </c>
      <c r="ED18" s="22">
        <f t="shared" ref="ED18:EW18" si="98">2*ED14-ED2</f>
        <v>11871.283333333333</v>
      </c>
      <c r="EE18" s="22">
        <f t="shared" si="98"/>
        <v>11913.183333333336</v>
      </c>
      <c r="EF18" s="22">
        <f t="shared" si="98"/>
        <v>11860.883333333331</v>
      </c>
      <c r="EG18" s="22">
        <f t="shared" si="98"/>
        <v>11843.616666666663</v>
      </c>
      <c r="EH18" s="22">
        <f t="shared" si="98"/>
        <v>11776.716666666669</v>
      </c>
      <c r="EI18" s="22">
        <f t="shared" si="98"/>
        <v>11605.25</v>
      </c>
      <c r="EJ18" s="22">
        <f t="shared" si="98"/>
        <v>11646.033333333333</v>
      </c>
      <c r="EK18" s="22">
        <f t="shared" si="98"/>
        <v>11610.2</v>
      </c>
      <c r="EL18" s="22">
        <f t="shared" si="98"/>
        <v>11696.7</v>
      </c>
      <c r="EM18" s="22">
        <f t="shared" si="98"/>
        <v>11676.816666666666</v>
      </c>
      <c r="EN18" s="22">
        <f t="shared" si="98"/>
        <v>11661.899999999998</v>
      </c>
      <c r="EO18" s="22">
        <f t="shared" si="98"/>
        <v>11693.500000000005</v>
      </c>
      <c r="EP18" s="22">
        <f t="shared" si="98"/>
        <v>11779.449999999999</v>
      </c>
      <c r="EQ18" s="22">
        <f t="shared" si="98"/>
        <v>11804.683333333332</v>
      </c>
      <c r="ER18" s="22">
        <f t="shared" si="98"/>
        <v>11752.333333333336</v>
      </c>
      <c r="ES18" s="22">
        <f t="shared" si="98"/>
        <v>11836.049999999997</v>
      </c>
      <c r="ET18" s="22">
        <f t="shared" si="98"/>
        <v>11844.183333333331</v>
      </c>
      <c r="EU18" s="22">
        <f t="shared" si="98"/>
        <v>11887.466666666667</v>
      </c>
      <c r="EV18" s="22">
        <f t="shared" si="98"/>
        <v>11923.850000000002</v>
      </c>
      <c r="EW18" s="22">
        <f t="shared" si="98"/>
        <v>11745.45</v>
      </c>
      <c r="EX18" s="22">
        <f>2*EX14-EX2</f>
        <v>11463.966666666665</v>
      </c>
      <c r="EY18" s="22">
        <f>2*EY14-EY2</f>
        <v>11483.75</v>
      </c>
      <c r="EZ18" s="22">
        <f>2*EZ14-EZ2</f>
        <v>11451.8</v>
      </c>
      <c r="FA18" s="22">
        <f>2*FA14-FA2</f>
        <v>11535.266666666666</v>
      </c>
      <c r="FB18" s="22">
        <f>2*FB14-FB2</f>
        <v>11514.216666666667</v>
      </c>
      <c r="FC18" s="22">
        <f t="shared" ref="FC18:HE18" si="99">2*FC14-FC2</f>
        <v>11540.966666666665</v>
      </c>
      <c r="FD18" s="22">
        <f t="shared" si="99"/>
        <v>11601.016666666666</v>
      </c>
      <c r="FE18" s="22">
        <f t="shared" si="99"/>
        <v>11656.883333333337</v>
      </c>
      <c r="FF18" s="22">
        <f t="shared" si="99"/>
        <v>11560.483333333332</v>
      </c>
      <c r="FG18" s="22">
        <f t="shared" si="99"/>
        <v>11332.250000000002</v>
      </c>
      <c r="FH18" s="22">
        <f t="shared" si="99"/>
        <v>11298.91666666667</v>
      </c>
      <c r="FI18" s="22">
        <f t="shared" si="99"/>
        <v>11289.85</v>
      </c>
      <c r="FJ18" s="22">
        <f t="shared" si="99"/>
        <v>11214.149999999998</v>
      </c>
      <c r="FK18" s="22">
        <f t="shared" si="99"/>
        <v>11207.200000000003</v>
      </c>
      <c r="FL18" s="22">
        <f t="shared" si="99"/>
        <v>11227.033333333331</v>
      </c>
      <c r="FM18" s="22">
        <f t="shared" si="99"/>
        <v>11124.083333333336</v>
      </c>
      <c r="FN18" s="22">
        <f t="shared" si="99"/>
        <v>11016.216666666667</v>
      </c>
      <c r="FO18" s="22">
        <f t="shared" si="99"/>
        <v>11029.833333333332</v>
      </c>
      <c r="FP18" s="22">
        <f t="shared" si="99"/>
        <v>10881.75</v>
      </c>
      <c r="FQ18" s="22">
        <f t="shared" si="99"/>
        <v>10870.816666666664</v>
      </c>
      <c r="FR18" s="22">
        <f t="shared" si="99"/>
        <v>10798.2</v>
      </c>
      <c r="FS18" s="22">
        <f t="shared" si="99"/>
        <v>10835.183333333334</v>
      </c>
      <c r="FT18" s="22">
        <f t="shared" si="99"/>
        <v>10802.383333333333</v>
      </c>
      <c r="FU18" s="22">
        <f t="shared" si="99"/>
        <v>10897.583333333332</v>
      </c>
      <c r="FV18" s="22">
        <f t="shared" si="99"/>
        <v>11054.483333333334</v>
      </c>
      <c r="FW18" s="22">
        <f t="shared" si="99"/>
        <v>10836.333333333334</v>
      </c>
      <c r="FX18" s="22">
        <f t="shared" si="99"/>
        <v>10950.616666666667</v>
      </c>
      <c r="FY18" s="22">
        <f t="shared" si="99"/>
        <v>10958.516666666668</v>
      </c>
      <c r="FZ18" s="22">
        <f t="shared" si="99"/>
        <v>11012.200000000003</v>
      </c>
      <c r="GA18" s="22">
        <f t="shared" si="99"/>
        <v>10976.099999999999</v>
      </c>
      <c r="GB18" s="22">
        <f t="shared" si="99"/>
        <v>10872.166666666668</v>
      </c>
      <c r="GC18" s="22">
        <f t="shared" si="99"/>
        <v>10670.350000000002</v>
      </c>
      <c r="GD18" s="22">
        <f t="shared" si="99"/>
        <v>10690.149999999998</v>
      </c>
      <c r="GE18" s="22">
        <f t="shared" si="99"/>
        <v>10852.833333333332</v>
      </c>
      <c r="GF18" s="22">
        <f t="shared" si="99"/>
        <v>11055.983333333334</v>
      </c>
      <c r="GG18" s="22">
        <f t="shared" si="99"/>
        <v>10979.283333333335</v>
      </c>
      <c r="GH18" s="22">
        <f t="shared" si="99"/>
        <v>10906.766666666668</v>
      </c>
      <c r="GI18" s="22">
        <f t="shared" si="99"/>
        <v>10917.833333333334</v>
      </c>
      <c r="GJ18" s="22">
        <f t="shared" si="99"/>
        <v>10724.566666666666</v>
      </c>
      <c r="GK18" s="22">
        <f t="shared" si="99"/>
        <v>10774.416666666668</v>
      </c>
      <c r="GL18" s="22">
        <f t="shared" si="99"/>
        <v>10802.566666666668</v>
      </c>
      <c r="GM18" s="22">
        <f t="shared" si="99"/>
        <v>10890.083333333332</v>
      </c>
      <c r="GN18" s="22">
        <f t="shared" si="99"/>
        <v>10918.949999999999</v>
      </c>
      <c r="GO18" s="22">
        <f t="shared" si="99"/>
        <v>11013.299999999996</v>
      </c>
      <c r="GP18" s="22">
        <f t="shared" si="99"/>
        <v>10937.916666666668</v>
      </c>
      <c r="GQ18" s="22">
        <f t="shared" si="99"/>
        <v>10986.283333333333</v>
      </c>
      <c r="GR18" s="22">
        <f t="shared" si="99"/>
        <v>10963.566666666666</v>
      </c>
      <c r="GS18" s="22">
        <f t="shared" si="99"/>
        <v>10742.699999999999</v>
      </c>
      <c r="GT18" s="22">
        <f t="shared" si="99"/>
        <v>10801.950000000003</v>
      </c>
      <c r="GU18" s="22">
        <f t="shared" si="99"/>
        <v>10634.966666666667</v>
      </c>
      <c r="GV18" s="22">
        <f t="shared" si="99"/>
        <v>10849.500000000005</v>
      </c>
      <c r="GW18" s="22">
        <f t="shared" si="99"/>
        <v>11482.750000000002</v>
      </c>
      <c r="GX18" s="22">
        <f t="shared" si="99"/>
        <v>11533.25</v>
      </c>
      <c r="GY18" s="22">
        <f t="shared" si="99"/>
        <v>11382.55</v>
      </c>
      <c r="GZ18" s="22">
        <f t="shared" si="99"/>
        <v>11488.083333333334</v>
      </c>
      <c r="HA18" s="22">
        <f t="shared" si="99"/>
        <v>11476.9</v>
      </c>
      <c r="HB18" s="22">
        <f t="shared" si="99"/>
        <v>11407.416666666668</v>
      </c>
      <c r="HC18" s="22">
        <f t="shared" si="99"/>
        <v>11220.466666666667</v>
      </c>
      <c r="HD18" s="22">
        <f t="shared" si="99"/>
        <v>11257.433333333332</v>
      </c>
      <c r="HE18" s="22">
        <f t="shared" si="99"/>
        <v>11088.633333333335</v>
      </c>
    </row>
    <row r="19" spans="1:213" ht="14.7" customHeight="1" x14ac:dyDescent="0.3">
      <c r="A19" s="12"/>
      <c r="B19" s="13"/>
      <c r="C19" s="13"/>
      <c r="D19" s="14" t="s">
        <v>17</v>
      </c>
      <c r="E19" s="49">
        <f t="shared" ref="E19:BB19" si="100">(E18+E20)/2</f>
        <v>10816.625</v>
      </c>
      <c r="F19" s="49">
        <f t="shared" si="100"/>
        <v>10822.625</v>
      </c>
      <c r="G19" s="49">
        <f t="shared" si="100"/>
        <v>10728.875000000002</v>
      </c>
      <c r="H19" s="49">
        <f t="shared" si="100"/>
        <v>10527.5</v>
      </c>
      <c r="I19" s="49">
        <f t="shared" si="100"/>
        <v>10593.925000000001</v>
      </c>
      <c r="J19" s="49">
        <f t="shared" si="100"/>
        <v>10439.750000000002</v>
      </c>
      <c r="K19" s="49">
        <f t="shared" si="100"/>
        <v>10324.85</v>
      </c>
      <c r="L19" s="49">
        <f t="shared" si="100"/>
        <v>10553.499999999998</v>
      </c>
      <c r="M19" s="49">
        <f t="shared" si="100"/>
        <v>10725.974999999999</v>
      </c>
      <c r="N19" s="49">
        <f t="shared" si="100"/>
        <v>10746.95</v>
      </c>
      <c r="O19" s="49">
        <f t="shared" si="100"/>
        <v>10838.85</v>
      </c>
      <c r="P19" s="49">
        <f t="shared" si="100"/>
        <v>10815.750000000002</v>
      </c>
      <c r="Q19" s="49">
        <f t="shared" si="100"/>
        <v>10919.075000000001</v>
      </c>
      <c r="R19" s="49">
        <f t="shared" si="100"/>
        <v>10874.625000000002</v>
      </c>
      <c r="S19" s="49">
        <f t="shared" si="100"/>
        <v>10633.825000000001</v>
      </c>
      <c r="T19" s="49">
        <f t="shared" si="100"/>
        <v>10589.850000000002</v>
      </c>
      <c r="U19" s="49">
        <f t="shared" si="100"/>
        <v>10525.724999999999</v>
      </c>
      <c r="V19" s="49">
        <f t="shared" si="100"/>
        <v>10737.25</v>
      </c>
      <c r="W19" s="49">
        <f t="shared" si="100"/>
        <v>10800.3</v>
      </c>
      <c r="X19" s="49">
        <f t="shared" si="100"/>
        <v>10822.7</v>
      </c>
      <c r="Y19" s="49">
        <f t="shared" si="100"/>
        <v>10800.350000000002</v>
      </c>
      <c r="Z19" s="49">
        <f t="shared" si="100"/>
        <v>10683.625</v>
      </c>
      <c r="AA19" s="49">
        <f t="shared" si="100"/>
        <v>10590.350000000002</v>
      </c>
      <c r="AB19" s="49">
        <f t="shared" si="100"/>
        <v>10621.799999999997</v>
      </c>
      <c r="AC19" s="16">
        <f t="shared" si="100"/>
        <v>10718.074999999997</v>
      </c>
      <c r="AD19" s="16">
        <f t="shared" si="100"/>
        <v>10725.099999999999</v>
      </c>
      <c r="AE19" s="16">
        <f t="shared" si="100"/>
        <v>10741.774999999998</v>
      </c>
      <c r="AF19" s="16">
        <f t="shared" si="100"/>
        <v>10782.924999999999</v>
      </c>
      <c r="AG19" s="16">
        <f t="shared" si="100"/>
        <v>10711.800000000001</v>
      </c>
      <c r="AH19" s="16">
        <f t="shared" si="100"/>
        <v>10657.149999999998</v>
      </c>
      <c r="AI19" s="16">
        <f t="shared" si="100"/>
        <v>10772.474999999999</v>
      </c>
      <c r="AJ19" s="16">
        <f t="shared" si="100"/>
        <v>10857.974999999999</v>
      </c>
      <c r="AK19" s="16">
        <f t="shared" si="100"/>
        <v>10831.924999999999</v>
      </c>
      <c r="AL19" s="16">
        <f t="shared" si="100"/>
        <v>10841.575000000001</v>
      </c>
      <c r="AM19" s="16">
        <f t="shared" si="100"/>
        <v>10872.95</v>
      </c>
      <c r="AN19" s="16">
        <f t="shared" si="100"/>
        <v>10850.624999999998</v>
      </c>
      <c r="AO19" s="16">
        <f t="shared" si="100"/>
        <v>10755.300000000001</v>
      </c>
      <c r="AP19" s="16">
        <f t="shared" si="100"/>
        <v>10790.25</v>
      </c>
      <c r="AQ19" s="16">
        <f t="shared" si="100"/>
        <v>10680.875</v>
      </c>
      <c r="AR19" s="16">
        <f t="shared" si="100"/>
        <v>10272.549999999999</v>
      </c>
      <c r="AS19" s="16">
        <f t="shared" si="100"/>
        <v>10559.5</v>
      </c>
      <c r="AT19" s="16">
        <f t="shared" si="100"/>
        <v>10564.575000000001</v>
      </c>
      <c r="AU19" s="16">
        <f t="shared" si="100"/>
        <v>10583.650000000001</v>
      </c>
      <c r="AV19" s="16">
        <f t="shared" si="100"/>
        <v>10675</v>
      </c>
      <c r="AW19" s="50">
        <f t="shared" si="100"/>
        <v>10768.55</v>
      </c>
      <c r="AX19" s="16">
        <f t="shared" si="100"/>
        <v>10806.325000000001</v>
      </c>
      <c r="AY19" s="16">
        <f t="shared" si="100"/>
        <v>10875.524999999998</v>
      </c>
      <c r="AZ19" s="16">
        <f t="shared" si="100"/>
        <v>10957.625</v>
      </c>
      <c r="BA19" s="16">
        <f t="shared" si="100"/>
        <v>11019.25</v>
      </c>
      <c r="BB19" s="16">
        <f t="shared" si="100"/>
        <v>10876.650000000001</v>
      </c>
      <c r="BC19" s="16">
        <f t="shared" ref="BC19:BL19" si="101">(BC18+BC20)/2</f>
        <v>10836.05</v>
      </c>
      <c r="BD19" s="16">
        <f t="shared" si="101"/>
        <v>10784.05</v>
      </c>
      <c r="BE19" s="16">
        <f t="shared" si="101"/>
        <v>10723.1</v>
      </c>
      <c r="BF19" s="16">
        <f t="shared" si="101"/>
        <v>10695.424999999999</v>
      </c>
      <c r="BG19" s="16">
        <f t="shared" si="101"/>
        <v>10589.725000000002</v>
      </c>
      <c r="BH19" s="16">
        <f t="shared" si="101"/>
        <v>10568.924999999999</v>
      </c>
      <c r="BI19" s="16">
        <f t="shared" si="101"/>
        <v>10526.4</v>
      </c>
      <c r="BJ19" s="16">
        <f t="shared" si="101"/>
        <v>10637.774999999998</v>
      </c>
      <c r="BK19" s="16">
        <f t="shared" si="101"/>
        <v>10712</v>
      </c>
      <c r="BL19" s="16">
        <f t="shared" si="101"/>
        <v>10753.45</v>
      </c>
      <c r="BM19" s="16">
        <f t="shared" ref="BM19:CT19" si="102">(BM18+BM20)/2</f>
        <v>10784.55</v>
      </c>
      <c r="BN19" s="16">
        <f t="shared" si="102"/>
        <v>10702.574999999999</v>
      </c>
      <c r="BO19" s="16">
        <f t="shared" si="102"/>
        <v>10684.675000000003</v>
      </c>
      <c r="BP19" s="16">
        <f t="shared" si="102"/>
        <v>10748.25</v>
      </c>
      <c r="BQ19" s="16">
        <f t="shared" si="102"/>
        <v>10815.900000000001</v>
      </c>
      <c r="BR19" s="16">
        <f t="shared" si="102"/>
        <v>10505.399999999998</v>
      </c>
      <c r="BS19" s="16">
        <f t="shared" si="102"/>
        <v>10813.275000000003</v>
      </c>
      <c r="BT19" s="16">
        <f t="shared" si="102"/>
        <v>10994.200000000003</v>
      </c>
      <c r="BU19" s="16">
        <f t="shared" si="102"/>
        <v>11011.675000000003</v>
      </c>
      <c r="BV19" s="16">
        <f t="shared" si="102"/>
        <v>11002.150000000001</v>
      </c>
      <c r="BW19" s="16">
        <f t="shared" si="102"/>
        <v>11053.425000000003</v>
      </c>
      <c r="BX19" s="16">
        <f t="shared" si="102"/>
        <v>11217.400000000003</v>
      </c>
      <c r="BY19" s="16">
        <f t="shared" si="102"/>
        <v>11271.300000000003</v>
      </c>
      <c r="BZ19" s="16">
        <f t="shared" si="102"/>
        <v>11293.649999999998</v>
      </c>
      <c r="CA19" s="16">
        <f t="shared" si="102"/>
        <v>11340.725</v>
      </c>
      <c r="CB19" s="16">
        <f t="shared" si="102"/>
        <v>11378.525000000001</v>
      </c>
      <c r="CC19" s="16">
        <f t="shared" si="102"/>
        <v>11445.524999999998</v>
      </c>
      <c r="CD19" s="16">
        <f t="shared" si="102"/>
        <v>11485.575000000001</v>
      </c>
      <c r="CE19" s="16">
        <f t="shared" si="102"/>
        <v>11376.600000000002</v>
      </c>
      <c r="CF19" s="16">
        <f t="shared" si="102"/>
        <v>11290.900000000001</v>
      </c>
      <c r="CG19" s="16">
        <f t="shared" si="102"/>
        <v>11345.7</v>
      </c>
      <c r="CH19" s="16">
        <f t="shared" si="102"/>
        <v>11362.424999999999</v>
      </c>
      <c r="CI19" s="16">
        <f t="shared" si="102"/>
        <v>11443.199999999997</v>
      </c>
      <c r="CJ19" s="16">
        <f t="shared" si="102"/>
        <v>11566.924999999999</v>
      </c>
      <c r="CK19" s="16">
        <f t="shared" si="102"/>
        <v>11610.275</v>
      </c>
      <c r="CL19" s="16">
        <f t="shared" si="102"/>
        <v>11647.775000000001</v>
      </c>
      <c r="CM19" s="16">
        <f t="shared" si="102"/>
        <v>11570.625000000002</v>
      </c>
      <c r="CN19" s="16">
        <f t="shared" si="102"/>
        <v>11526.925000000003</v>
      </c>
      <c r="CO19" s="16">
        <f t="shared" si="102"/>
        <v>11597.650000000001</v>
      </c>
      <c r="CP19" s="16">
        <f t="shared" si="102"/>
        <v>11496.200000000003</v>
      </c>
      <c r="CQ19" s="16">
        <f t="shared" si="102"/>
        <v>11563.725000000002</v>
      </c>
      <c r="CR19" s="16">
        <f t="shared" si="102"/>
        <v>11523.875</v>
      </c>
      <c r="CS19" s="16">
        <f t="shared" si="102"/>
        <v>11545.55</v>
      </c>
      <c r="CT19" s="16">
        <f t="shared" si="102"/>
        <v>11571.850000000002</v>
      </c>
      <c r="CU19" s="16">
        <f>(CU18+CU20)/2</f>
        <v>11641.124999999998</v>
      </c>
      <c r="CV19" s="16">
        <f>(CV18+CV20)/2</f>
        <v>11719.650000000001</v>
      </c>
      <c r="CW19" s="16">
        <f>(CW18+CW20)/2</f>
        <v>11686.824999999997</v>
      </c>
      <c r="CX19" s="16">
        <f t="shared" ref="CX19:DB19" si="103">(CX18+CX20)/2</f>
        <v>11517.650000000001</v>
      </c>
      <c r="CY19" s="16">
        <f t="shared" si="103"/>
        <v>11529.799999999997</v>
      </c>
      <c r="CZ19" s="16">
        <f t="shared" si="103"/>
        <v>11571.499999999998</v>
      </c>
      <c r="DA19" s="16">
        <f t="shared" si="103"/>
        <v>11546.825000000001</v>
      </c>
      <c r="DB19" s="16">
        <f t="shared" si="103"/>
        <v>11657.625000000002</v>
      </c>
      <c r="DC19" s="16">
        <f t="shared" ref="DC19:DH19" si="104">(DC18+DC20)/2</f>
        <v>11651.85</v>
      </c>
      <c r="DD19" s="16">
        <f t="shared" si="104"/>
        <v>11667.275000000001</v>
      </c>
      <c r="DE19" s="16">
        <f t="shared" si="104"/>
        <v>11670.025000000001</v>
      </c>
      <c r="DF19" s="16">
        <f t="shared" si="104"/>
        <v>11554.2</v>
      </c>
      <c r="DG19" s="16">
        <f t="shared" si="104"/>
        <v>11404.875000000002</v>
      </c>
      <c r="DH19" s="16">
        <f t="shared" si="104"/>
        <v>11287.125</v>
      </c>
      <c r="DI19" s="16">
        <f t="shared" ref="DI19:EC19" si="105">(DI18+DI20)/2</f>
        <v>11227.149999999998</v>
      </c>
      <c r="DJ19" s="16">
        <f t="shared" si="105"/>
        <v>11217.599999999999</v>
      </c>
      <c r="DK19" s="16">
        <f t="shared" si="105"/>
        <v>11049.6</v>
      </c>
      <c r="DL19" s="16">
        <f t="shared" si="105"/>
        <v>11071.95</v>
      </c>
      <c r="DM19" s="16">
        <f t="shared" si="105"/>
        <v>11072.050000000003</v>
      </c>
      <c r="DN19" s="16">
        <f t="shared" si="105"/>
        <v>11131.125000000002</v>
      </c>
      <c r="DO19" s="16">
        <f t="shared" si="105"/>
        <v>11250.35</v>
      </c>
      <c r="DP19" s="16">
        <f t="shared" si="105"/>
        <v>11583.225000000002</v>
      </c>
      <c r="DQ19" s="16">
        <f t="shared" si="105"/>
        <v>11595.574999999997</v>
      </c>
      <c r="DR19" s="16">
        <f t="shared" si="105"/>
        <v>11658.95</v>
      </c>
      <c r="DS19" s="16">
        <f t="shared" si="105"/>
        <v>11422.45</v>
      </c>
      <c r="DT19" s="16">
        <f t="shared" si="105"/>
        <v>11650.649999999998</v>
      </c>
      <c r="DU19" s="16">
        <f t="shared" si="105"/>
        <v>11796.2</v>
      </c>
      <c r="DV19" s="16">
        <f t="shared" si="105"/>
        <v>11850</v>
      </c>
      <c r="DW19" s="16">
        <f t="shared" si="105"/>
        <v>11801.399999999998</v>
      </c>
      <c r="DX19" s="16">
        <f t="shared" si="105"/>
        <v>11848.075000000001</v>
      </c>
      <c r="DY19" s="16">
        <f t="shared" si="105"/>
        <v>11771.225</v>
      </c>
      <c r="DZ19" s="16">
        <f t="shared" si="105"/>
        <v>11912.849999999999</v>
      </c>
      <c r="EA19" s="16">
        <f t="shared" si="105"/>
        <v>11969.075000000001</v>
      </c>
      <c r="EB19" s="16">
        <f t="shared" si="105"/>
        <v>11732.225000000002</v>
      </c>
      <c r="EC19" s="16">
        <f t="shared" si="105"/>
        <v>11756.075000000001</v>
      </c>
      <c r="ED19" s="16">
        <f t="shared" ref="ED19:EW19" si="106">(ED18+ED20)/2</f>
        <v>11845.575000000001</v>
      </c>
      <c r="EE19" s="16">
        <f t="shared" si="106"/>
        <v>11886.975000000002</v>
      </c>
      <c r="EF19" s="16">
        <f t="shared" si="106"/>
        <v>11838.224999999999</v>
      </c>
      <c r="EG19" s="16">
        <f t="shared" si="106"/>
        <v>11808.399999999998</v>
      </c>
      <c r="EH19" s="16">
        <f t="shared" si="106"/>
        <v>11753.425000000003</v>
      </c>
      <c r="EI19" s="16">
        <f t="shared" si="106"/>
        <v>11571.8</v>
      </c>
      <c r="EJ19" s="16">
        <f t="shared" si="106"/>
        <v>11623.3</v>
      </c>
      <c r="EK19" s="16">
        <f t="shared" si="106"/>
        <v>11569.575000000001</v>
      </c>
      <c r="EL19" s="16">
        <f t="shared" si="106"/>
        <v>11629.174999999999</v>
      </c>
      <c r="EM19" s="16">
        <f t="shared" si="106"/>
        <v>11653.174999999999</v>
      </c>
      <c r="EN19" s="16">
        <f t="shared" si="106"/>
        <v>11643.024999999998</v>
      </c>
      <c r="EO19" s="16">
        <f t="shared" si="106"/>
        <v>11642.025000000005</v>
      </c>
      <c r="EP19" s="16">
        <f t="shared" si="106"/>
        <v>11745.399999999998</v>
      </c>
      <c r="EQ19" s="16">
        <f t="shared" si="106"/>
        <v>11786.25</v>
      </c>
      <c r="ER19" s="16">
        <f t="shared" si="106"/>
        <v>11734.075000000001</v>
      </c>
      <c r="ES19" s="16">
        <f t="shared" si="106"/>
        <v>11821.274999999998</v>
      </c>
      <c r="ET19" s="16">
        <f t="shared" si="106"/>
        <v>11811.124999999998</v>
      </c>
      <c r="EU19" s="16">
        <f t="shared" si="106"/>
        <v>11872.825000000001</v>
      </c>
      <c r="EV19" s="16">
        <f t="shared" si="106"/>
        <v>11912.400000000001</v>
      </c>
      <c r="EW19" s="16">
        <f t="shared" si="106"/>
        <v>11712.6</v>
      </c>
      <c r="EX19" s="16">
        <f>(EX18+EX20)/2</f>
        <v>11416.649999999998</v>
      </c>
      <c r="EY19" s="16">
        <f>(EY18+EY20)/2</f>
        <v>11447.674999999999</v>
      </c>
      <c r="EZ19" s="16">
        <f>(EZ18+EZ20)/2</f>
        <v>11428.25</v>
      </c>
      <c r="FA19" s="16">
        <f>(FA18+FA20)/2</f>
        <v>11511.45</v>
      </c>
      <c r="FB19" s="16">
        <f>(FB18+FB20)/2</f>
        <v>11495.075000000001</v>
      </c>
      <c r="FC19" s="16">
        <f t="shared" ref="FC19:HE19" si="107">(FC18+FC20)/2</f>
        <v>11517.274999999998</v>
      </c>
      <c r="FD19" s="16">
        <f t="shared" si="107"/>
        <v>11570.225</v>
      </c>
      <c r="FE19" s="16">
        <f t="shared" si="107"/>
        <v>11641.575000000003</v>
      </c>
      <c r="FF19" s="16">
        <f t="shared" si="107"/>
        <v>11542.274999999998</v>
      </c>
      <c r="FG19" s="16">
        <f t="shared" si="107"/>
        <v>11288.75</v>
      </c>
      <c r="FH19" s="16">
        <f t="shared" si="107"/>
        <v>11275.275000000001</v>
      </c>
      <c r="FI19" s="16">
        <f t="shared" si="107"/>
        <v>11269.25</v>
      </c>
      <c r="FJ19" s="16">
        <f t="shared" si="107"/>
        <v>11185.574999999997</v>
      </c>
      <c r="FK19" s="16">
        <f t="shared" si="107"/>
        <v>11184.725000000002</v>
      </c>
      <c r="FL19" s="16">
        <f t="shared" si="107"/>
        <v>11198.399999999998</v>
      </c>
      <c r="FM19" s="16">
        <f t="shared" si="107"/>
        <v>11091.525000000001</v>
      </c>
      <c r="FN19" s="16">
        <f t="shared" si="107"/>
        <v>10981.625</v>
      </c>
      <c r="FO19" s="16">
        <f t="shared" si="107"/>
        <v>10985.75</v>
      </c>
      <c r="FP19" s="16">
        <f t="shared" si="107"/>
        <v>10832.625</v>
      </c>
      <c r="FQ19" s="16">
        <f t="shared" si="107"/>
        <v>10807.55</v>
      </c>
      <c r="FR19" s="16">
        <f t="shared" si="107"/>
        <v>10766</v>
      </c>
      <c r="FS19" s="16">
        <f t="shared" si="107"/>
        <v>10778.650000000001</v>
      </c>
      <c r="FT19" s="16">
        <f t="shared" si="107"/>
        <v>10775.825000000001</v>
      </c>
      <c r="FU19" s="16">
        <f t="shared" si="107"/>
        <v>10830.15</v>
      </c>
      <c r="FV19" s="16">
        <f t="shared" si="107"/>
        <v>11026.9</v>
      </c>
      <c r="FW19" s="16">
        <f t="shared" si="107"/>
        <v>10791.575000000001</v>
      </c>
      <c r="FX19" s="16">
        <f t="shared" si="107"/>
        <v>10911.225</v>
      </c>
      <c r="FY19" s="16">
        <f t="shared" si="107"/>
        <v>10913.875</v>
      </c>
      <c r="FZ19" s="16">
        <f t="shared" si="107"/>
        <v>10991.350000000002</v>
      </c>
      <c r="GA19" s="16">
        <f t="shared" si="107"/>
        <v>10955.649999999998</v>
      </c>
      <c r="GB19" s="16">
        <f t="shared" si="107"/>
        <v>10848.900000000001</v>
      </c>
      <c r="GC19" s="16">
        <f t="shared" si="107"/>
        <v>10634.850000000002</v>
      </c>
      <c r="GD19" s="16">
        <f t="shared" si="107"/>
        <v>10620.55</v>
      </c>
      <c r="GE19" s="16">
        <f t="shared" si="107"/>
        <v>10750.324999999999</v>
      </c>
      <c r="GF19" s="16">
        <f t="shared" si="107"/>
        <v>11031.3</v>
      </c>
      <c r="GG19" s="16">
        <f t="shared" si="107"/>
        <v>10945.875</v>
      </c>
      <c r="GH19" s="16">
        <f t="shared" si="107"/>
        <v>10886</v>
      </c>
      <c r="GI19" s="16">
        <f t="shared" si="107"/>
        <v>10949.025000000001</v>
      </c>
      <c r="GJ19" s="16">
        <f t="shared" si="107"/>
        <v>10687.9</v>
      </c>
      <c r="GK19" s="16">
        <f t="shared" si="107"/>
        <v>10739.300000000001</v>
      </c>
      <c r="GL19" s="16">
        <f t="shared" si="107"/>
        <v>10779.900000000001</v>
      </c>
      <c r="GM19" s="16">
        <f t="shared" si="107"/>
        <v>10862.025</v>
      </c>
      <c r="GN19" s="16">
        <f t="shared" si="107"/>
        <v>10876.899999999998</v>
      </c>
      <c r="GO19" s="16">
        <f t="shared" si="107"/>
        <v>11002.099999999997</v>
      </c>
      <c r="GP19" s="16">
        <f t="shared" si="107"/>
        <v>10915.475000000002</v>
      </c>
      <c r="GQ19" s="16">
        <f t="shared" si="107"/>
        <v>10941.474999999999</v>
      </c>
      <c r="GR19" s="16">
        <f t="shared" si="107"/>
        <v>10943.599999999999</v>
      </c>
      <c r="GS19" s="16">
        <f t="shared" si="107"/>
        <v>10705.25</v>
      </c>
      <c r="GT19" s="16">
        <f t="shared" si="107"/>
        <v>10782.600000000002</v>
      </c>
      <c r="GU19" s="16">
        <f t="shared" si="107"/>
        <v>10600.05</v>
      </c>
      <c r="GV19" s="16">
        <f t="shared" si="107"/>
        <v>10637.150000000005</v>
      </c>
      <c r="GW19" s="16">
        <f t="shared" si="107"/>
        <v>11424.025000000001</v>
      </c>
      <c r="GX19" s="16">
        <f t="shared" si="107"/>
        <v>11505.775000000001</v>
      </c>
      <c r="GY19" s="16">
        <f t="shared" si="107"/>
        <v>11353.724999999999</v>
      </c>
      <c r="GZ19" s="16">
        <f t="shared" si="107"/>
        <v>11446.525000000001</v>
      </c>
      <c r="HA19" s="16">
        <f t="shared" si="107"/>
        <v>11459.15</v>
      </c>
      <c r="HB19" s="16">
        <f t="shared" si="107"/>
        <v>11373.900000000001</v>
      </c>
      <c r="HC19" s="16">
        <f t="shared" si="107"/>
        <v>11150.75</v>
      </c>
      <c r="HD19" s="16">
        <f t="shared" si="107"/>
        <v>11229.15</v>
      </c>
      <c r="HE19" s="16">
        <f t="shared" si="107"/>
        <v>11045.575000000001</v>
      </c>
    </row>
    <row r="20" spans="1:213" ht="14.7" customHeight="1" x14ac:dyDescent="0.3">
      <c r="A20" s="12"/>
      <c r="B20" s="13"/>
      <c r="C20" s="13"/>
      <c r="D20" s="14" t="s">
        <v>18</v>
      </c>
      <c r="E20" s="66">
        <f t="shared" ref="E20:BB20" si="108">E14-E50</f>
        <v>10794.25</v>
      </c>
      <c r="F20" s="66">
        <f t="shared" si="108"/>
        <v>10807</v>
      </c>
      <c r="G20" s="66">
        <f t="shared" si="108"/>
        <v>10710.866666666669</v>
      </c>
      <c r="H20" s="67">
        <f t="shared" si="108"/>
        <v>10502.95</v>
      </c>
      <c r="I20" s="67">
        <f t="shared" si="108"/>
        <v>10560.666666666668</v>
      </c>
      <c r="J20" s="67">
        <f t="shared" si="108"/>
        <v>10423.516666666668</v>
      </c>
      <c r="K20" s="67">
        <f t="shared" si="108"/>
        <v>10250.083333333334</v>
      </c>
      <c r="L20" s="67">
        <f t="shared" si="108"/>
        <v>10492.133333333331</v>
      </c>
      <c r="M20" s="67">
        <f t="shared" si="108"/>
        <v>10704.116666666665</v>
      </c>
      <c r="N20" s="67">
        <f t="shared" si="108"/>
        <v>10727.45</v>
      </c>
      <c r="O20" s="67">
        <f t="shared" si="108"/>
        <v>10822.35</v>
      </c>
      <c r="P20" s="67">
        <f t="shared" si="108"/>
        <v>10784.766666666668</v>
      </c>
      <c r="Q20" s="67">
        <f t="shared" si="108"/>
        <v>10903</v>
      </c>
      <c r="R20" s="67">
        <f t="shared" si="108"/>
        <v>10848.933333333334</v>
      </c>
      <c r="S20" s="67">
        <f t="shared" si="108"/>
        <v>10593.766666666666</v>
      </c>
      <c r="T20" s="67">
        <f t="shared" si="108"/>
        <v>10565.300000000001</v>
      </c>
      <c r="U20" s="67">
        <f t="shared" si="108"/>
        <v>10457.683333333332</v>
      </c>
      <c r="V20" s="67">
        <f t="shared" si="108"/>
        <v>10723.066666666668</v>
      </c>
      <c r="W20" s="67">
        <f t="shared" si="108"/>
        <v>10780.433333333332</v>
      </c>
      <c r="X20" s="67">
        <f t="shared" si="108"/>
        <v>10809.416666666668</v>
      </c>
      <c r="Y20" s="67">
        <f t="shared" si="108"/>
        <v>10763.766666666668</v>
      </c>
      <c r="Z20" s="67">
        <f t="shared" si="108"/>
        <v>10647.333333333332</v>
      </c>
      <c r="AA20" s="67">
        <f t="shared" si="108"/>
        <v>10563.050000000001</v>
      </c>
      <c r="AB20" s="67">
        <f t="shared" si="108"/>
        <v>10586.616666666665</v>
      </c>
      <c r="AC20" s="23">
        <f t="shared" si="108"/>
        <v>10700.166666666664</v>
      </c>
      <c r="AD20" s="23">
        <f t="shared" si="108"/>
        <v>10699.416666666666</v>
      </c>
      <c r="AE20" s="23">
        <f t="shared" si="108"/>
        <v>10703.983333333332</v>
      </c>
      <c r="AF20" s="23">
        <f t="shared" si="108"/>
        <v>10770.033333333333</v>
      </c>
      <c r="AG20" s="23">
        <f t="shared" si="108"/>
        <v>10684.083333333334</v>
      </c>
      <c r="AH20" s="23">
        <f t="shared" si="108"/>
        <v>10630.333333333332</v>
      </c>
      <c r="AI20" s="23">
        <f t="shared" si="108"/>
        <v>10734.366666666665</v>
      </c>
      <c r="AJ20" s="23">
        <f t="shared" si="108"/>
        <v>10847.199999999999</v>
      </c>
      <c r="AK20" s="23">
        <f t="shared" si="108"/>
        <v>10807.5</v>
      </c>
      <c r="AL20" s="23">
        <f t="shared" si="108"/>
        <v>10819.783333333335</v>
      </c>
      <c r="AM20" s="23">
        <f t="shared" si="108"/>
        <v>10843.316666666668</v>
      </c>
      <c r="AN20" s="23">
        <f t="shared" si="108"/>
        <v>10826.583333333332</v>
      </c>
      <c r="AO20" s="23">
        <f t="shared" si="108"/>
        <v>10729.900000000001</v>
      </c>
      <c r="AP20" s="23">
        <f t="shared" si="108"/>
        <v>10770.4</v>
      </c>
      <c r="AQ20" s="23">
        <f t="shared" si="108"/>
        <v>10647.65</v>
      </c>
      <c r="AR20" s="23">
        <f t="shared" si="108"/>
        <v>10075.883333333333</v>
      </c>
      <c r="AS20" s="23">
        <f t="shared" si="108"/>
        <v>10525.483333333334</v>
      </c>
      <c r="AT20" s="23">
        <f t="shared" si="108"/>
        <v>10535.366666666667</v>
      </c>
      <c r="AU20" s="23">
        <f t="shared" si="108"/>
        <v>10560.933333333334</v>
      </c>
      <c r="AV20" s="23">
        <f t="shared" si="108"/>
        <v>10623.016666666666</v>
      </c>
      <c r="AW20" s="68">
        <f t="shared" si="108"/>
        <v>10726.85</v>
      </c>
      <c r="AX20" s="23">
        <f t="shared" si="108"/>
        <v>10771.016666666666</v>
      </c>
      <c r="AY20" s="23">
        <f t="shared" si="108"/>
        <v>10855.916666666666</v>
      </c>
      <c r="AZ20" s="23">
        <f t="shared" si="108"/>
        <v>10922.683333333334</v>
      </c>
      <c r="BA20" s="23">
        <f t="shared" si="108"/>
        <v>11002.533333333333</v>
      </c>
      <c r="BB20" s="23">
        <f t="shared" si="108"/>
        <v>10854.333333333334</v>
      </c>
      <c r="BC20" s="23">
        <f t="shared" ref="BC20:BL20" si="109">BC14-BC50</f>
        <v>10818.466666666667</v>
      </c>
      <c r="BD20" s="23">
        <f t="shared" si="109"/>
        <v>10768.266666666666</v>
      </c>
      <c r="BE20" s="23">
        <f t="shared" si="109"/>
        <v>10699.583333333334</v>
      </c>
      <c r="BF20" s="23">
        <f t="shared" si="109"/>
        <v>10678.55</v>
      </c>
      <c r="BG20" s="23">
        <f t="shared" si="109"/>
        <v>10544.833333333334</v>
      </c>
      <c r="BH20" s="23">
        <f t="shared" si="109"/>
        <v>10544.916666666666</v>
      </c>
      <c r="BI20" s="23">
        <f t="shared" si="109"/>
        <v>10500.416666666666</v>
      </c>
      <c r="BJ20" s="23">
        <f t="shared" si="109"/>
        <v>10605.216666666665</v>
      </c>
      <c r="BK20" s="23">
        <f t="shared" si="109"/>
        <v>10686.05</v>
      </c>
      <c r="BL20" s="23">
        <f t="shared" si="109"/>
        <v>10740.716666666667</v>
      </c>
      <c r="BM20" s="23">
        <f t="shared" ref="BM20:CT20" si="110">BM14-BM50</f>
        <v>10752.699999999999</v>
      </c>
      <c r="BN20" s="23">
        <f t="shared" si="110"/>
        <v>10658.333333333332</v>
      </c>
      <c r="BO20" s="23">
        <f t="shared" si="110"/>
        <v>10644.016666666668</v>
      </c>
      <c r="BP20" s="23">
        <f t="shared" si="110"/>
        <v>10733.5</v>
      </c>
      <c r="BQ20" s="23">
        <f t="shared" si="110"/>
        <v>10800.033333333335</v>
      </c>
      <c r="BR20" s="23">
        <f t="shared" si="110"/>
        <v>10396.883333333331</v>
      </c>
      <c r="BS20" s="23">
        <f t="shared" si="110"/>
        <v>10755.216666666669</v>
      </c>
      <c r="BT20" s="23">
        <f t="shared" si="110"/>
        <v>10974.600000000002</v>
      </c>
      <c r="BU20" s="23">
        <f t="shared" si="110"/>
        <v>10996.16666666667</v>
      </c>
      <c r="BV20" s="23">
        <f t="shared" si="110"/>
        <v>10991.066666666668</v>
      </c>
      <c r="BW20" s="23">
        <f t="shared" si="110"/>
        <v>11015.216666666669</v>
      </c>
      <c r="BX20" s="23">
        <f t="shared" si="110"/>
        <v>11189.466666666669</v>
      </c>
      <c r="BY20" s="23">
        <f t="shared" si="110"/>
        <v>11247.833333333336</v>
      </c>
      <c r="BZ20" s="23">
        <f t="shared" si="110"/>
        <v>11277.116666666665</v>
      </c>
      <c r="CA20" s="23">
        <f t="shared" si="110"/>
        <v>11312.016666666666</v>
      </c>
      <c r="CB20" s="23">
        <f t="shared" si="110"/>
        <v>11350.633333333335</v>
      </c>
      <c r="CC20" s="23">
        <f t="shared" si="110"/>
        <v>11416.566666666666</v>
      </c>
      <c r="CD20" s="23">
        <f t="shared" si="110"/>
        <v>11473.75</v>
      </c>
      <c r="CE20" s="23">
        <f t="shared" si="110"/>
        <v>11349.833333333334</v>
      </c>
      <c r="CF20" s="23">
        <f t="shared" si="110"/>
        <v>11269.783333333335</v>
      </c>
      <c r="CG20" s="23">
        <f t="shared" si="110"/>
        <v>11299.85</v>
      </c>
      <c r="CH20" s="23">
        <f t="shared" si="110"/>
        <v>11334.883333333333</v>
      </c>
      <c r="CI20" s="23">
        <f t="shared" si="110"/>
        <v>11400.933333333332</v>
      </c>
      <c r="CJ20" s="23">
        <f t="shared" si="110"/>
        <v>11547.933333333332</v>
      </c>
      <c r="CK20" s="23">
        <f t="shared" si="110"/>
        <v>11590.65</v>
      </c>
      <c r="CL20" s="23">
        <f t="shared" si="110"/>
        <v>11625.966666666667</v>
      </c>
      <c r="CM20" s="23">
        <f t="shared" si="110"/>
        <v>11546.183333333334</v>
      </c>
      <c r="CN20" s="23">
        <f t="shared" si="110"/>
        <v>11503.233333333335</v>
      </c>
      <c r="CO20" s="23">
        <f t="shared" si="110"/>
        <v>11574.883333333335</v>
      </c>
      <c r="CP20" s="23">
        <f t="shared" si="110"/>
        <v>11460.100000000002</v>
      </c>
      <c r="CQ20" s="23">
        <f t="shared" si="110"/>
        <v>11527.650000000001</v>
      </c>
      <c r="CR20" s="23">
        <f t="shared" si="110"/>
        <v>11503.733333333334</v>
      </c>
      <c r="CS20" s="23">
        <f t="shared" si="110"/>
        <v>11528.499999999998</v>
      </c>
      <c r="CT20" s="23">
        <f t="shared" si="110"/>
        <v>11547.983333333334</v>
      </c>
      <c r="CU20" s="23">
        <f>CU14-CU50</f>
        <v>11624.716666666665</v>
      </c>
      <c r="CV20" s="23">
        <f>CV14-CV50</f>
        <v>11697.15</v>
      </c>
      <c r="CW20" s="23">
        <f>CW14-CW50</f>
        <v>11664.833333333332</v>
      </c>
      <c r="CX20" s="23">
        <f t="shared" ref="CX20:DB20" si="111">CX14-CX50</f>
        <v>11492.050000000001</v>
      </c>
      <c r="CY20" s="23">
        <f t="shared" si="111"/>
        <v>11514.416666666664</v>
      </c>
      <c r="CZ20" s="23">
        <f t="shared" si="111"/>
        <v>11519.949999999999</v>
      </c>
      <c r="DA20" s="23">
        <f t="shared" si="111"/>
        <v>11515.166666666666</v>
      </c>
      <c r="DB20" s="23">
        <f t="shared" si="111"/>
        <v>11625.283333333335</v>
      </c>
      <c r="DC20" s="23">
        <f t="shared" ref="DC20:DH20" si="112">DC14-DC50</f>
        <v>11619.75</v>
      </c>
      <c r="DD20" s="23">
        <f t="shared" si="112"/>
        <v>11648.116666666667</v>
      </c>
      <c r="DE20" s="23">
        <f t="shared" si="112"/>
        <v>11655.95</v>
      </c>
      <c r="DF20" s="23">
        <f t="shared" si="112"/>
        <v>11539.516666666668</v>
      </c>
      <c r="DG20" s="23">
        <f t="shared" si="112"/>
        <v>11373.866666666669</v>
      </c>
      <c r="DH20" s="23">
        <f t="shared" si="112"/>
        <v>11263.016666666666</v>
      </c>
      <c r="DI20" s="23">
        <f t="shared" ref="DI20:EC20" si="113">DI14-DI50</f>
        <v>11202.266666666665</v>
      </c>
      <c r="DJ20" s="23">
        <f t="shared" si="113"/>
        <v>11197.166666666666</v>
      </c>
      <c r="DK20" s="23">
        <f t="shared" si="113"/>
        <v>11016.733333333334</v>
      </c>
      <c r="DL20" s="23">
        <f t="shared" si="113"/>
        <v>11021.916666666666</v>
      </c>
      <c r="DM20" s="23">
        <f t="shared" si="113"/>
        <v>11043.733333333335</v>
      </c>
      <c r="DN20" s="23">
        <f t="shared" si="113"/>
        <v>11089.133333333335</v>
      </c>
      <c r="DO20" s="23">
        <f t="shared" si="113"/>
        <v>11198.083333333334</v>
      </c>
      <c r="DP20" s="23">
        <f t="shared" si="113"/>
        <v>11501.550000000001</v>
      </c>
      <c r="DQ20" s="23">
        <f t="shared" si="113"/>
        <v>11557.733333333332</v>
      </c>
      <c r="DR20" s="23">
        <f t="shared" si="113"/>
        <v>11632.633333333333</v>
      </c>
      <c r="DS20" s="23">
        <f t="shared" si="113"/>
        <v>11344.25</v>
      </c>
      <c r="DT20" s="23">
        <f t="shared" si="113"/>
        <v>11586.166666666666</v>
      </c>
      <c r="DU20" s="23">
        <f t="shared" si="113"/>
        <v>11753.35</v>
      </c>
      <c r="DV20" s="23">
        <f t="shared" si="113"/>
        <v>11823.75</v>
      </c>
      <c r="DW20" s="23">
        <f t="shared" si="113"/>
        <v>11781.499999999998</v>
      </c>
      <c r="DX20" s="23">
        <f t="shared" si="113"/>
        <v>11815.466666666667</v>
      </c>
      <c r="DY20" s="23">
        <f t="shared" si="113"/>
        <v>11720.7</v>
      </c>
      <c r="DZ20" s="23">
        <f t="shared" si="113"/>
        <v>11854.283333333333</v>
      </c>
      <c r="EA20" s="23">
        <f t="shared" si="113"/>
        <v>11951.550000000001</v>
      </c>
      <c r="EB20" s="23">
        <f t="shared" si="113"/>
        <v>11695.050000000001</v>
      </c>
      <c r="EC20" s="23">
        <f t="shared" si="113"/>
        <v>11717.883333333333</v>
      </c>
      <c r="ED20" s="23">
        <f t="shared" ref="ED20:EW20" si="114">ED14-ED50</f>
        <v>11819.866666666667</v>
      </c>
      <c r="EE20" s="23">
        <f t="shared" si="114"/>
        <v>11860.766666666668</v>
      </c>
      <c r="EF20" s="23">
        <f t="shared" si="114"/>
        <v>11815.566666666666</v>
      </c>
      <c r="EG20" s="23">
        <f t="shared" si="114"/>
        <v>11773.183333333331</v>
      </c>
      <c r="EH20" s="23">
        <f t="shared" si="114"/>
        <v>11730.133333333335</v>
      </c>
      <c r="EI20" s="23">
        <f t="shared" si="114"/>
        <v>11538.35</v>
      </c>
      <c r="EJ20" s="23">
        <f t="shared" si="114"/>
        <v>11600.566666666666</v>
      </c>
      <c r="EK20" s="23">
        <f t="shared" si="114"/>
        <v>11528.95</v>
      </c>
      <c r="EL20" s="23">
        <f t="shared" si="114"/>
        <v>11561.65</v>
      </c>
      <c r="EM20" s="23">
        <f t="shared" si="114"/>
        <v>11629.533333333333</v>
      </c>
      <c r="EN20" s="23">
        <f t="shared" si="114"/>
        <v>11624.15</v>
      </c>
      <c r="EO20" s="23">
        <f t="shared" si="114"/>
        <v>11590.550000000003</v>
      </c>
      <c r="EP20" s="23">
        <f t="shared" si="114"/>
        <v>11711.349999999999</v>
      </c>
      <c r="EQ20" s="23">
        <f t="shared" si="114"/>
        <v>11767.816666666666</v>
      </c>
      <c r="ER20" s="23">
        <f t="shared" si="114"/>
        <v>11715.816666666668</v>
      </c>
      <c r="ES20" s="23">
        <f t="shared" si="114"/>
        <v>11806.499999999998</v>
      </c>
      <c r="ET20" s="23">
        <f t="shared" si="114"/>
        <v>11778.066666666666</v>
      </c>
      <c r="EU20" s="23">
        <f t="shared" si="114"/>
        <v>11858.183333333332</v>
      </c>
      <c r="EV20" s="23">
        <f t="shared" si="114"/>
        <v>11900.95</v>
      </c>
      <c r="EW20" s="23">
        <f t="shared" si="114"/>
        <v>11679.75</v>
      </c>
      <c r="EX20" s="23">
        <f>EX14-EX50</f>
        <v>11369.333333333332</v>
      </c>
      <c r="EY20" s="23">
        <f>EY14-EY50</f>
        <v>11411.6</v>
      </c>
      <c r="EZ20" s="23">
        <f>EZ14-EZ50</f>
        <v>11404.699999999999</v>
      </c>
      <c r="FA20" s="23">
        <f>FA14-FA50</f>
        <v>11487.633333333333</v>
      </c>
      <c r="FB20" s="23">
        <f>FB14-FB50</f>
        <v>11475.933333333334</v>
      </c>
      <c r="FC20" s="23">
        <f t="shared" ref="FC20:FL20" si="115">FC14-FC50</f>
        <v>11493.583333333332</v>
      </c>
      <c r="FD20" s="23">
        <f t="shared" si="115"/>
        <v>11539.433333333334</v>
      </c>
      <c r="FE20" s="23">
        <f t="shared" si="115"/>
        <v>11626.266666666668</v>
      </c>
      <c r="FF20" s="23">
        <f t="shared" si="115"/>
        <v>11524.066666666666</v>
      </c>
      <c r="FG20" s="23">
        <f t="shared" si="115"/>
        <v>11245.25</v>
      </c>
      <c r="FH20" s="23">
        <f t="shared" si="115"/>
        <v>11251.633333333335</v>
      </c>
      <c r="FI20" s="23">
        <f t="shared" si="115"/>
        <v>11248.65</v>
      </c>
      <c r="FJ20" s="23">
        <f t="shared" si="115"/>
        <v>11156.999999999998</v>
      </c>
      <c r="FK20" s="23">
        <f t="shared" si="115"/>
        <v>11162.250000000002</v>
      </c>
      <c r="FL20" s="23">
        <f t="shared" si="115"/>
        <v>11169.766666666665</v>
      </c>
      <c r="FM20" s="23">
        <f>FM14-FM50</f>
        <v>11058.966666666667</v>
      </c>
      <c r="FN20" s="23">
        <f t="shared" ref="FN20:FV20" si="116">FN14-FN50</f>
        <v>10947.033333333333</v>
      </c>
      <c r="FO20" s="23">
        <f t="shared" si="116"/>
        <v>10941.666666666666</v>
      </c>
      <c r="FP20" s="23">
        <f t="shared" si="116"/>
        <v>10783.5</v>
      </c>
      <c r="FQ20" s="23">
        <f t="shared" si="116"/>
        <v>10744.283333333333</v>
      </c>
      <c r="FR20" s="23">
        <f t="shared" si="116"/>
        <v>10733.800000000001</v>
      </c>
      <c r="FS20" s="23">
        <f t="shared" si="116"/>
        <v>10722.116666666667</v>
      </c>
      <c r="FT20" s="23">
        <f t="shared" si="116"/>
        <v>10749.266666666666</v>
      </c>
      <c r="FU20" s="23">
        <f t="shared" si="116"/>
        <v>10762.716666666667</v>
      </c>
      <c r="FV20" s="23">
        <f t="shared" si="116"/>
        <v>10999.316666666666</v>
      </c>
      <c r="FW20" s="23">
        <f t="shared" ref="FW20:FY20" si="117">FW14-FW58</f>
        <v>10746.816666666668</v>
      </c>
      <c r="FX20" s="23">
        <f t="shared" si="117"/>
        <v>10871.833333333334</v>
      </c>
      <c r="FY20" s="23">
        <f t="shared" si="117"/>
        <v>10869.233333333334</v>
      </c>
      <c r="FZ20" s="23">
        <f t="shared" ref="FZ20:HE20" si="118">FZ14-FZ56</f>
        <v>10970.500000000002</v>
      </c>
      <c r="GA20" s="23">
        <f t="shared" si="118"/>
        <v>10935.199999999999</v>
      </c>
      <c r="GB20" s="23">
        <f t="shared" si="118"/>
        <v>10825.633333333333</v>
      </c>
      <c r="GC20" s="23">
        <f t="shared" si="118"/>
        <v>10599.35</v>
      </c>
      <c r="GD20" s="23">
        <f t="shared" si="118"/>
        <v>10550.949999999999</v>
      </c>
      <c r="GE20" s="23">
        <f t="shared" si="118"/>
        <v>10647.816666666666</v>
      </c>
      <c r="GF20" s="23">
        <f t="shared" si="118"/>
        <v>11006.616666666667</v>
      </c>
      <c r="GG20" s="23">
        <f t="shared" si="118"/>
        <v>10912.466666666667</v>
      </c>
      <c r="GH20" s="23">
        <f t="shared" si="118"/>
        <v>10865.233333333334</v>
      </c>
      <c r="GI20" s="23">
        <f t="shared" si="118"/>
        <v>10980.216666666667</v>
      </c>
      <c r="GJ20" s="23">
        <f t="shared" si="118"/>
        <v>10651.233333333334</v>
      </c>
      <c r="GK20" s="23">
        <f t="shared" si="118"/>
        <v>10704.183333333334</v>
      </c>
      <c r="GL20" s="23">
        <f t="shared" si="118"/>
        <v>10757.233333333334</v>
      </c>
      <c r="GM20" s="23">
        <f t="shared" si="118"/>
        <v>10833.966666666667</v>
      </c>
      <c r="GN20" s="23">
        <f t="shared" si="118"/>
        <v>10834.849999999999</v>
      </c>
      <c r="GO20" s="23">
        <f t="shared" si="118"/>
        <v>10990.899999999998</v>
      </c>
      <c r="GP20" s="23">
        <f t="shared" si="118"/>
        <v>10893.033333333335</v>
      </c>
      <c r="GQ20" s="23">
        <f t="shared" si="118"/>
        <v>10896.666666666666</v>
      </c>
      <c r="GR20" s="23">
        <f t="shared" si="118"/>
        <v>10923.633333333333</v>
      </c>
      <c r="GS20" s="23">
        <f t="shared" si="118"/>
        <v>10667.8</v>
      </c>
      <c r="GT20" s="23">
        <f t="shared" si="118"/>
        <v>10763.250000000002</v>
      </c>
      <c r="GU20" s="23">
        <f t="shared" si="118"/>
        <v>10565.133333333333</v>
      </c>
      <c r="GV20" s="23">
        <f t="shared" si="118"/>
        <v>10424.800000000003</v>
      </c>
      <c r="GW20" s="23">
        <f t="shared" si="118"/>
        <v>11365.300000000001</v>
      </c>
      <c r="GX20" s="23">
        <f t="shared" si="118"/>
        <v>11478.300000000001</v>
      </c>
      <c r="GY20" s="23">
        <f t="shared" si="118"/>
        <v>11324.9</v>
      </c>
      <c r="GZ20" s="23">
        <f t="shared" si="118"/>
        <v>11404.966666666667</v>
      </c>
      <c r="HA20" s="23">
        <f t="shared" si="118"/>
        <v>11441.4</v>
      </c>
      <c r="HB20" s="23">
        <f t="shared" si="118"/>
        <v>11340.383333333333</v>
      </c>
      <c r="HC20" s="23">
        <f t="shared" si="118"/>
        <v>11081.033333333333</v>
      </c>
      <c r="HD20" s="23">
        <f t="shared" si="118"/>
        <v>11200.866666666667</v>
      </c>
      <c r="HE20" s="23">
        <f t="shared" si="118"/>
        <v>11002.516666666668</v>
      </c>
    </row>
    <row r="21" spans="1:213" ht="14.7" customHeight="1" x14ac:dyDescent="0.3">
      <c r="A21" s="12"/>
      <c r="B21" s="13"/>
      <c r="C21" s="13"/>
      <c r="D21" s="14" t="s">
        <v>19</v>
      </c>
      <c r="E21" s="49">
        <f t="shared" ref="E21:BB21" si="119">(E20+E22)/2</f>
        <v>10768.7</v>
      </c>
      <c r="F21" s="49">
        <f t="shared" si="119"/>
        <v>10793.825000000001</v>
      </c>
      <c r="G21" s="49">
        <f t="shared" si="119"/>
        <v>10692.325000000003</v>
      </c>
      <c r="H21" s="49">
        <f t="shared" si="119"/>
        <v>10460.300000000001</v>
      </c>
      <c r="I21" s="49">
        <f t="shared" si="119"/>
        <v>10541.325000000001</v>
      </c>
      <c r="J21" s="49">
        <f t="shared" si="119"/>
        <v>10397.800000000003</v>
      </c>
      <c r="K21" s="49">
        <f t="shared" si="119"/>
        <v>10208.200000000001</v>
      </c>
      <c r="L21" s="49">
        <f t="shared" si="119"/>
        <v>10457.799999999997</v>
      </c>
      <c r="M21" s="49">
        <f t="shared" si="119"/>
        <v>10681.424999999997</v>
      </c>
      <c r="N21" s="49">
        <f t="shared" si="119"/>
        <v>10715.125</v>
      </c>
      <c r="O21" s="49">
        <f t="shared" si="119"/>
        <v>10811.1</v>
      </c>
      <c r="P21" s="49">
        <f t="shared" si="119"/>
        <v>10767.600000000002</v>
      </c>
      <c r="Q21" s="49">
        <f t="shared" si="119"/>
        <v>10890.5</v>
      </c>
      <c r="R21" s="49">
        <f t="shared" si="119"/>
        <v>10833.375000000002</v>
      </c>
      <c r="S21" s="49">
        <f t="shared" si="119"/>
        <v>10521.325000000001</v>
      </c>
      <c r="T21" s="49">
        <f t="shared" si="119"/>
        <v>10523.325000000001</v>
      </c>
      <c r="U21" s="49">
        <f t="shared" si="119"/>
        <v>10419.25</v>
      </c>
      <c r="V21" s="49">
        <f t="shared" si="119"/>
        <v>10702.375</v>
      </c>
      <c r="W21" s="49">
        <f t="shared" si="119"/>
        <v>10762.074999999999</v>
      </c>
      <c r="X21" s="49">
        <f t="shared" si="119"/>
        <v>10787.525000000001</v>
      </c>
      <c r="Y21" s="49">
        <f t="shared" si="119"/>
        <v>10742.100000000002</v>
      </c>
      <c r="Z21" s="49">
        <f t="shared" si="119"/>
        <v>10603.474999999999</v>
      </c>
      <c r="AA21" s="49">
        <f t="shared" si="119"/>
        <v>10513.95</v>
      </c>
      <c r="AB21" s="49">
        <f t="shared" si="119"/>
        <v>10565.599999999999</v>
      </c>
      <c r="AC21" s="16">
        <f t="shared" si="119"/>
        <v>10675.174999999996</v>
      </c>
      <c r="AD21" s="16">
        <f t="shared" si="119"/>
        <v>10682.5</v>
      </c>
      <c r="AE21" s="16">
        <f t="shared" si="119"/>
        <v>10681.274999999998</v>
      </c>
      <c r="AF21" s="16">
        <f t="shared" si="119"/>
        <v>10754.15</v>
      </c>
      <c r="AG21" s="16">
        <f t="shared" si="119"/>
        <v>10656.425000000001</v>
      </c>
      <c r="AH21" s="16">
        <f t="shared" si="119"/>
        <v>10599.324999999997</v>
      </c>
      <c r="AI21" s="16">
        <f t="shared" si="119"/>
        <v>10712.774999999998</v>
      </c>
      <c r="AJ21" s="16">
        <f t="shared" si="119"/>
        <v>10832.349999999999</v>
      </c>
      <c r="AK21" s="16">
        <f t="shared" si="119"/>
        <v>10788.924999999999</v>
      </c>
      <c r="AL21" s="16">
        <f t="shared" si="119"/>
        <v>10803.575000000001</v>
      </c>
      <c r="AM21" s="16">
        <f t="shared" si="119"/>
        <v>10822.100000000002</v>
      </c>
      <c r="AN21" s="16">
        <f t="shared" si="119"/>
        <v>10807.8</v>
      </c>
      <c r="AO21" s="16">
        <f t="shared" si="119"/>
        <v>10688.875000000002</v>
      </c>
      <c r="AP21" s="16">
        <f t="shared" si="119"/>
        <v>10756.275</v>
      </c>
      <c r="AQ21" s="16">
        <f t="shared" si="119"/>
        <v>10593.25</v>
      </c>
      <c r="AR21" s="16">
        <f t="shared" si="119"/>
        <v>9946.9</v>
      </c>
      <c r="AS21" s="16">
        <f t="shared" si="119"/>
        <v>10472.75</v>
      </c>
      <c r="AT21" s="16">
        <f t="shared" si="119"/>
        <v>10511.225</v>
      </c>
      <c r="AU21" s="16">
        <f t="shared" si="119"/>
        <v>10534.975000000002</v>
      </c>
      <c r="AV21" s="16">
        <f t="shared" si="119"/>
        <v>10595.25</v>
      </c>
      <c r="AW21" s="50">
        <f t="shared" si="119"/>
        <v>10683.55</v>
      </c>
      <c r="AX21" s="16">
        <f t="shared" si="119"/>
        <v>10749.45</v>
      </c>
      <c r="AY21" s="16">
        <f t="shared" si="119"/>
        <v>10840.524999999998</v>
      </c>
      <c r="AZ21" s="16">
        <f t="shared" si="119"/>
        <v>10902.675000000001</v>
      </c>
      <c r="BA21" s="16">
        <f t="shared" si="119"/>
        <v>10982</v>
      </c>
      <c r="BB21" s="16">
        <f t="shared" si="119"/>
        <v>10818.775000000001</v>
      </c>
      <c r="BC21" s="16">
        <f t="shared" ref="BC21:BL21" si="120">(BC20+BC22)/2</f>
        <v>10799.150000000001</v>
      </c>
      <c r="BD21" s="16">
        <f t="shared" si="120"/>
        <v>10740.5</v>
      </c>
      <c r="BE21" s="16">
        <f t="shared" si="120"/>
        <v>10663.325000000001</v>
      </c>
      <c r="BF21" s="16">
        <f t="shared" si="120"/>
        <v>10658.449999999999</v>
      </c>
      <c r="BG21" s="16">
        <f t="shared" si="120"/>
        <v>10507.050000000001</v>
      </c>
      <c r="BH21" s="16">
        <f t="shared" si="120"/>
        <v>10503.174999999999</v>
      </c>
      <c r="BI21" s="16">
        <f t="shared" si="120"/>
        <v>10457.799999999999</v>
      </c>
      <c r="BJ21" s="16">
        <f t="shared" si="120"/>
        <v>10584.624999999998</v>
      </c>
      <c r="BK21" s="16">
        <f t="shared" si="120"/>
        <v>10668.324999999999</v>
      </c>
      <c r="BL21" s="16">
        <f t="shared" si="120"/>
        <v>10731.875</v>
      </c>
      <c r="BM21" s="16">
        <f t="shared" ref="BM21:CT21" si="121">(BM20+BM22)/2</f>
        <v>10735.024999999998</v>
      </c>
      <c r="BN21" s="16">
        <f t="shared" si="121"/>
        <v>10622.849999999999</v>
      </c>
      <c r="BO21" s="16">
        <f t="shared" si="121"/>
        <v>10590.425000000003</v>
      </c>
      <c r="BP21" s="16">
        <f t="shared" si="121"/>
        <v>10707.825000000001</v>
      </c>
      <c r="BQ21" s="16">
        <f t="shared" si="121"/>
        <v>10788.500000000002</v>
      </c>
      <c r="BR21" s="16">
        <f t="shared" si="121"/>
        <v>10303.499999999996</v>
      </c>
      <c r="BS21" s="16">
        <f t="shared" si="121"/>
        <v>10724.325000000004</v>
      </c>
      <c r="BT21" s="16">
        <f t="shared" si="121"/>
        <v>10962.475000000002</v>
      </c>
      <c r="BU21" s="16">
        <f t="shared" si="121"/>
        <v>10980.700000000004</v>
      </c>
      <c r="BV21" s="16">
        <f t="shared" si="121"/>
        <v>10982.125</v>
      </c>
      <c r="BW21" s="16">
        <f t="shared" si="121"/>
        <v>10992.900000000003</v>
      </c>
      <c r="BX21" s="16">
        <f t="shared" si="121"/>
        <v>11170.700000000004</v>
      </c>
      <c r="BY21" s="16">
        <f t="shared" si="121"/>
        <v>11233.450000000004</v>
      </c>
      <c r="BZ21" s="16">
        <f t="shared" si="121"/>
        <v>11258.799999999997</v>
      </c>
      <c r="CA21" s="16">
        <f t="shared" si="121"/>
        <v>11282.625</v>
      </c>
      <c r="CB21" s="16">
        <f t="shared" si="121"/>
        <v>11319.700000000003</v>
      </c>
      <c r="CC21" s="16">
        <f t="shared" si="121"/>
        <v>11399.224999999999</v>
      </c>
      <c r="CD21" s="16">
        <f t="shared" si="121"/>
        <v>11459.075000000001</v>
      </c>
      <c r="CE21" s="16">
        <f t="shared" si="121"/>
        <v>11307.475000000002</v>
      </c>
      <c r="CF21" s="16">
        <f t="shared" si="121"/>
        <v>11248.875000000002</v>
      </c>
      <c r="CG21" s="16">
        <f t="shared" si="121"/>
        <v>11273.55</v>
      </c>
      <c r="CH21" s="16">
        <f t="shared" si="121"/>
        <v>11295.825000000001</v>
      </c>
      <c r="CI21" s="16">
        <f t="shared" si="121"/>
        <v>11375.174999999999</v>
      </c>
      <c r="CJ21" s="16">
        <f t="shared" si="121"/>
        <v>11536.824999999999</v>
      </c>
      <c r="CK21" s="16">
        <f t="shared" si="121"/>
        <v>11563.599999999999</v>
      </c>
      <c r="CL21" s="16">
        <f t="shared" si="121"/>
        <v>11611.025000000001</v>
      </c>
      <c r="CM21" s="16">
        <f t="shared" si="121"/>
        <v>11504.7</v>
      </c>
      <c r="CN21" s="16">
        <f t="shared" si="121"/>
        <v>11475.250000000004</v>
      </c>
      <c r="CO21" s="16">
        <f t="shared" si="121"/>
        <v>11557.575000000003</v>
      </c>
      <c r="CP21" s="16">
        <f t="shared" si="121"/>
        <v>11415.600000000002</v>
      </c>
      <c r="CQ21" s="16">
        <f t="shared" si="121"/>
        <v>11506.625000000002</v>
      </c>
      <c r="CR21" s="16">
        <f t="shared" si="121"/>
        <v>11469.725</v>
      </c>
      <c r="CS21" s="16">
        <f t="shared" si="121"/>
        <v>11517.474999999999</v>
      </c>
      <c r="CT21" s="16">
        <f t="shared" si="121"/>
        <v>11532.575000000001</v>
      </c>
      <c r="CU21" s="16">
        <f>(CU20+CU22)/2</f>
        <v>11612.949999999997</v>
      </c>
      <c r="CV21" s="16">
        <f>(CV20+CV22)/2</f>
        <v>11679.95</v>
      </c>
      <c r="CW21" s="16">
        <f>(CW20+CW22)/2</f>
        <v>11627.999999999998</v>
      </c>
      <c r="CX21" s="16">
        <f t="shared" ref="CX21:DB21" si="122">(CX20+CX22)/2</f>
        <v>11446.100000000002</v>
      </c>
      <c r="CY21" s="16">
        <f t="shared" si="122"/>
        <v>11489.224999999997</v>
      </c>
      <c r="CZ21" s="16">
        <f t="shared" si="122"/>
        <v>11490.499999999998</v>
      </c>
      <c r="DA21" s="16">
        <f t="shared" si="122"/>
        <v>11460.599999999999</v>
      </c>
      <c r="DB21" s="16">
        <f t="shared" si="122"/>
        <v>11607.050000000003</v>
      </c>
      <c r="DC21" s="16">
        <f t="shared" ref="DC21:DH21" si="123">(DC20+DC22)/2</f>
        <v>11601.674999999999</v>
      </c>
      <c r="DD21" s="16">
        <f t="shared" si="123"/>
        <v>11622.400000000001</v>
      </c>
      <c r="DE21" s="16">
        <f t="shared" si="123"/>
        <v>11634.25</v>
      </c>
      <c r="DF21" s="16">
        <f t="shared" si="123"/>
        <v>11523.600000000002</v>
      </c>
      <c r="DG21" s="16">
        <f t="shared" si="123"/>
        <v>11318.575000000003</v>
      </c>
      <c r="DH21" s="16">
        <f t="shared" si="123"/>
        <v>11221.05</v>
      </c>
      <c r="DI21" s="16">
        <f t="shared" ref="DI21:EC21" si="124">(DI20+DI22)/2</f>
        <v>11175.874999999996</v>
      </c>
      <c r="DJ21" s="16">
        <f t="shared" si="124"/>
        <v>11170.224999999999</v>
      </c>
      <c r="DK21" s="16">
        <f t="shared" si="124"/>
        <v>10962.3</v>
      </c>
      <c r="DL21" s="16">
        <f t="shared" si="124"/>
        <v>10978.724999999999</v>
      </c>
      <c r="DM21" s="16">
        <f t="shared" si="124"/>
        <v>10997.125000000004</v>
      </c>
      <c r="DN21" s="16">
        <f t="shared" si="124"/>
        <v>11062.025000000001</v>
      </c>
      <c r="DO21" s="16">
        <f t="shared" si="124"/>
        <v>11167.2</v>
      </c>
      <c r="DP21" s="16">
        <f t="shared" si="124"/>
        <v>11456.475000000002</v>
      </c>
      <c r="DQ21" s="16">
        <f t="shared" si="124"/>
        <v>11495.199999999997</v>
      </c>
      <c r="DR21" s="16">
        <f t="shared" si="124"/>
        <v>11607.75</v>
      </c>
      <c r="DS21" s="16">
        <f t="shared" si="124"/>
        <v>11209.125</v>
      </c>
      <c r="DT21" s="16">
        <f t="shared" si="124"/>
        <v>11550.199999999999</v>
      </c>
      <c r="DU21" s="16">
        <f t="shared" si="124"/>
        <v>11723.825000000001</v>
      </c>
      <c r="DV21" s="16">
        <f t="shared" si="124"/>
        <v>11803.174999999999</v>
      </c>
      <c r="DW21" s="16">
        <f t="shared" si="124"/>
        <v>11753.849999999999</v>
      </c>
      <c r="DX21" s="16">
        <f t="shared" si="124"/>
        <v>11793.5</v>
      </c>
      <c r="DY21" s="16">
        <f t="shared" si="124"/>
        <v>11666.325000000001</v>
      </c>
      <c r="DZ21" s="16">
        <f t="shared" si="124"/>
        <v>11821.375</v>
      </c>
      <c r="EA21" s="16">
        <f t="shared" si="124"/>
        <v>11924.400000000001</v>
      </c>
      <c r="EB21" s="16">
        <f t="shared" si="124"/>
        <v>11627.45</v>
      </c>
      <c r="EC21" s="16">
        <f t="shared" si="124"/>
        <v>11692.075000000001</v>
      </c>
      <c r="ED21" s="16">
        <f t="shared" ref="ED21:EW21" si="125">(ED20+ED22)/2</f>
        <v>11793.924999999999</v>
      </c>
      <c r="EE21" s="16">
        <f t="shared" si="125"/>
        <v>11838.975000000002</v>
      </c>
      <c r="EF21" s="16">
        <f t="shared" si="125"/>
        <v>11790.174999999999</v>
      </c>
      <c r="EG21" s="16">
        <f t="shared" si="125"/>
        <v>11751.249999999996</v>
      </c>
      <c r="EH21" s="16">
        <f t="shared" si="125"/>
        <v>11696.350000000002</v>
      </c>
      <c r="EI21" s="16">
        <f t="shared" si="125"/>
        <v>11478.650000000001</v>
      </c>
      <c r="EJ21" s="16">
        <f t="shared" si="125"/>
        <v>11580.274999999998</v>
      </c>
      <c r="EK21" s="16">
        <f t="shared" si="125"/>
        <v>11480.875</v>
      </c>
      <c r="EL21" s="16">
        <f t="shared" si="125"/>
        <v>11524.95</v>
      </c>
      <c r="EM21" s="16">
        <f t="shared" si="125"/>
        <v>11591.75</v>
      </c>
      <c r="EN21" s="16">
        <f t="shared" si="125"/>
        <v>11601.125</v>
      </c>
      <c r="EO21" s="16">
        <f t="shared" si="125"/>
        <v>11560.325000000004</v>
      </c>
      <c r="EP21" s="16">
        <f t="shared" si="125"/>
        <v>11688.249999999998</v>
      </c>
      <c r="EQ21" s="16">
        <f t="shared" si="125"/>
        <v>11741.199999999999</v>
      </c>
      <c r="ER21" s="16">
        <f t="shared" si="125"/>
        <v>11685.975000000002</v>
      </c>
      <c r="ES21" s="16">
        <f t="shared" si="125"/>
        <v>11794.349999999999</v>
      </c>
      <c r="ET21" s="16">
        <f t="shared" si="125"/>
        <v>11759.749999999998</v>
      </c>
      <c r="EU21" s="16">
        <f t="shared" si="125"/>
        <v>11843.75</v>
      </c>
      <c r="EV21" s="16">
        <f t="shared" si="125"/>
        <v>11889.600000000002</v>
      </c>
      <c r="EW21" s="16">
        <f t="shared" si="125"/>
        <v>11620.674999999999</v>
      </c>
      <c r="EX21" s="16">
        <f>(EX20+EX22)/2</f>
        <v>11292.349999999999</v>
      </c>
      <c r="EY21" s="16">
        <f>(EY20+EY22)/2</f>
        <v>11386.900000000001</v>
      </c>
      <c r="EZ21" s="16">
        <f>(EZ20+EZ22)/2</f>
        <v>11369.224999999999</v>
      </c>
      <c r="FA21" s="16">
        <f>(FA20+FA22)/2</f>
        <v>11471.7</v>
      </c>
      <c r="FB21" s="16">
        <f>(FB20+FB22)/2</f>
        <v>11444.600000000002</v>
      </c>
      <c r="FC21" s="16">
        <f t="shared" ref="FC21:HE21" si="126">(FC20+FC22)/2</f>
        <v>11474.224999999999</v>
      </c>
      <c r="FD21" s="16">
        <f t="shared" si="126"/>
        <v>11522.175000000001</v>
      </c>
      <c r="FE21" s="16">
        <f t="shared" si="126"/>
        <v>11613.825000000003</v>
      </c>
      <c r="FF21" s="16">
        <f t="shared" si="126"/>
        <v>11494.899999999998</v>
      </c>
      <c r="FG21" s="16">
        <f t="shared" si="126"/>
        <v>11168.225</v>
      </c>
      <c r="FH21" s="16">
        <f t="shared" si="126"/>
        <v>11226.825000000003</v>
      </c>
      <c r="FI21" s="16">
        <f t="shared" si="126"/>
        <v>11221.575000000001</v>
      </c>
      <c r="FJ21" s="16">
        <f t="shared" si="126"/>
        <v>11120.599999999999</v>
      </c>
      <c r="FK21" s="16">
        <f t="shared" si="126"/>
        <v>11123.700000000003</v>
      </c>
      <c r="FL21" s="16">
        <f t="shared" si="126"/>
        <v>11149.624999999996</v>
      </c>
      <c r="FM21" s="16">
        <f t="shared" si="126"/>
        <v>11012.25</v>
      </c>
      <c r="FN21" s="16">
        <f t="shared" si="126"/>
        <v>10884.224999999999</v>
      </c>
      <c r="FO21" s="16">
        <f t="shared" si="126"/>
        <v>10912.8</v>
      </c>
      <c r="FP21" s="16">
        <f t="shared" si="126"/>
        <v>10734.75</v>
      </c>
      <c r="FQ21" s="16">
        <f t="shared" si="126"/>
        <v>10691.949999999999</v>
      </c>
      <c r="FR21" s="16">
        <f t="shared" si="126"/>
        <v>10709.400000000001</v>
      </c>
      <c r="FS21" s="16">
        <f t="shared" si="126"/>
        <v>10676.275000000001</v>
      </c>
      <c r="FT21" s="16">
        <f t="shared" si="126"/>
        <v>10705.95</v>
      </c>
      <c r="FU21" s="16">
        <f t="shared" si="126"/>
        <v>10722.6</v>
      </c>
      <c r="FV21" s="16">
        <f t="shared" si="126"/>
        <v>10967.574999999999</v>
      </c>
      <c r="FW21" s="16">
        <f t="shared" si="126"/>
        <v>10669.425000000001</v>
      </c>
      <c r="FX21" s="16">
        <f t="shared" si="126"/>
        <v>10839.95</v>
      </c>
      <c r="FY21" s="16">
        <f t="shared" si="126"/>
        <v>10841.7</v>
      </c>
      <c r="FZ21" s="16">
        <f t="shared" si="126"/>
        <v>10936.825000000003</v>
      </c>
      <c r="GA21" s="16">
        <f t="shared" si="126"/>
        <v>10910.149999999998</v>
      </c>
      <c r="GB21" s="16">
        <f t="shared" si="126"/>
        <v>10785.125</v>
      </c>
      <c r="GC21" s="16">
        <f t="shared" si="126"/>
        <v>10539.875</v>
      </c>
      <c r="GD21" s="16">
        <f t="shared" si="126"/>
        <v>10507.849999999999</v>
      </c>
      <c r="GE21" s="16">
        <f t="shared" si="126"/>
        <v>10593.449999999999</v>
      </c>
      <c r="GF21" s="16">
        <f t="shared" si="126"/>
        <v>10985.174999999999</v>
      </c>
      <c r="GG21" s="16">
        <f t="shared" si="126"/>
        <v>10874.875</v>
      </c>
      <c r="GH21" s="16">
        <f t="shared" si="126"/>
        <v>10836.650000000001</v>
      </c>
      <c r="GI21" s="16">
        <f t="shared" si="126"/>
        <v>10949.025000000001</v>
      </c>
      <c r="GJ21" s="16">
        <f t="shared" si="126"/>
        <v>10590.5</v>
      </c>
      <c r="GK21" s="16">
        <f t="shared" si="126"/>
        <v>10683.100000000002</v>
      </c>
      <c r="GL21" s="16">
        <f t="shared" si="126"/>
        <v>10727.85</v>
      </c>
      <c r="GM21" s="16">
        <f t="shared" si="126"/>
        <v>10817.225</v>
      </c>
      <c r="GN21" s="16">
        <f t="shared" si="126"/>
        <v>10807.374999999998</v>
      </c>
      <c r="GO21" s="16">
        <f t="shared" si="126"/>
        <v>10980.524999999998</v>
      </c>
      <c r="GP21" s="16">
        <f t="shared" si="126"/>
        <v>10857.075000000001</v>
      </c>
      <c r="GQ21" s="16">
        <f t="shared" si="126"/>
        <v>10872.125</v>
      </c>
      <c r="GR21" s="16">
        <f t="shared" si="126"/>
        <v>10901.349999999999</v>
      </c>
      <c r="GS21" s="16">
        <f t="shared" si="126"/>
        <v>10603.449999999999</v>
      </c>
      <c r="GT21" s="16">
        <f t="shared" si="126"/>
        <v>10742.450000000003</v>
      </c>
      <c r="GU21" s="16">
        <f t="shared" si="126"/>
        <v>10512.575000000001</v>
      </c>
      <c r="GV21" s="16">
        <f t="shared" si="126"/>
        <v>10291.700000000004</v>
      </c>
      <c r="GW21" s="16">
        <f t="shared" si="126"/>
        <v>11312.275000000001</v>
      </c>
      <c r="GX21" s="16">
        <f t="shared" si="126"/>
        <v>11447.850000000002</v>
      </c>
      <c r="GY21" s="16">
        <f t="shared" si="126"/>
        <v>11279.3</v>
      </c>
      <c r="GZ21" s="16">
        <f t="shared" si="126"/>
        <v>11374.275000000001</v>
      </c>
      <c r="HA21" s="16">
        <f t="shared" si="126"/>
        <v>11412.224999999999</v>
      </c>
      <c r="HB21" s="16">
        <f t="shared" si="126"/>
        <v>11315.174999999999</v>
      </c>
      <c r="HC21" s="16">
        <f t="shared" si="126"/>
        <v>10997.599999999999</v>
      </c>
      <c r="HD21" s="16">
        <f t="shared" si="126"/>
        <v>11172.625</v>
      </c>
      <c r="HE21" s="16">
        <f t="shared" si="126"/>
        <v>10924.600000000002</v>
      </c>
    </row>
    <row r="22" spans="1:213" ht="14.7" customHeight="1" x14ac:dyDescent="0.3">
      <c r="A22" s="12"/>
      <c r="B22" s="13"/>
      <c r="C22" s="13"/>
      <c r="D22" s="14" t="s">
        <v>20</v>
      </c>
      <c r="E22" s="69">
        <f t="shared" ref="E22:BB22" si="127">E18-E50</f>
        <v>10743.15</v>
      </c>
      <c r="F22" s="69">
        <f t="shared" si="127"/>
        <v>10780.65</v>
      </c>
      <c r="G22" s="69">
        <f t="shared" si="127"/>
        <v>10673.783333333336</v>
      </c>
      <c r="H22" s="70">
        <f t="shared" si="127"/>
        <v>10417.650000000001</v>
      </c>
      <c r="I22" s="70">
        <f t="shared" si="127"/>
        <v>10521.983333333335</v>
      </c>
      <c r="J22" s="70">
        <f t="shared" si="127"/>
        <v>10372.083333333336</v>
      </c>
      <c r="K22" s="70">
        <f t="shared" si="127"/>
        <v>10166.316666666668</v>
      </c>
      <c r="L22" s="70">
        <f t="shared" si="127"/>
        <v>10423.466666666664</v>
      </c>
      <c r="M22" s="70">
        <f t="shared" si="127"/>
        <v>10658.73333333333</v>
      </c>
      <c r="N22" s="70">
        <f t="shared" si="127"/>
        <v>10702.800000000001</v>
      </c>
      <c r="O22" s="70">
        <f t="shared" si="127"/>
        <v>10799.85</v>
      </c>
      <c r="P22" s="70">
        <f t="shared" si="127"/>
        <v>10750.433333333336</v>
      </c>
      <c r="Q22" s="70">
        <f t="shared" si="127"/>
        <v>10878</v>
      </c>
      <c r="R22" s="70">
        <f t="shared" si="127"/>
        <v>10817.816666666669</v>
      </c>
      <c r="S22" s="70">
        <f t="shared" si="127"/>
        <v>10448.883333333333</v>
      </c>
      <c r="T22" s="70">
        <f t="shared" si="127"/>
        <v>10481.350000000002</v>
      </c>
      <c r="U22" s="70">
        <f t="shared" si="127"/>
        <v>10380.816666666666</v>
      </c>
      <c r="V22" s="70">
        <f t="shared" si="127"/>
        <v>10681.683333333334</v>
      </c>
      <c r="W22" s="70">
        <f t="shared" si="127"/>
        <v>10743.716666666665</v>
      </c>
      <c r="X22" s="70">
        <f t="shared" si="127"/>
        <v>10765.633333333335</v>
      </c>
      <c r="Y22" s="70">
        <f t="shared" si="127"/>
        <v>10720.433333333336</v>
      </c>
      <c r="Z22" s="70">
        <f t="shared" si="127"/>
        <v>10559.616666666665</v>
      </c>
      <c r="AA22" s="70">
        <f t="shared" si="127"/>
        <v>10464.850000000002</v>
      </c>
      <c r="AB22" s="70">
        <f t="shared" si="127"/>
        <v>10544.58333333333</v>
      </c>
      <c r="AC22" s="24">
        <f t="shared" si="127"/>
        <v>10650.183333333329</v>
      </c>
      <c r="AD22" s="24">
        <f t="shared" si="127"/>
        <v>10665.583333333332</v>
      </c>
      <c r="AE22" s="24">
        <f t="shared" si="127"/>
        <v>10658.566666666664</v>
      </c>
      <c r="AF22" s="24">
        <f t="shared" si="127"/>
        <v>10738.266666666666</v>
      </c>
      <c r="AG22" s="24">
        <f t="shared" si="127"/>
        <v>10628.766666666668</v>
      </c>
      <c r="AH22" s="24">
        <f t="shared" si="127"/>
        <v>10568.316666666664</v>
      </c>
      <c r="AI22" s="24">
        <f t="shared" si="127"/>
        <v>10691.183333333331</v>
      </c>
      <c r="AJ22" s="24">
        <f t="shared" si="127"/>
        <v>10817.499999999998</v>
      </c>
      <c r="AK22" s="24">
        <f t="shared" si="127"/>
        <v>10770.35</v>
      </c>
      <c r="AL22" s="24">
        <f t="shared" si="127"/>
        <v>10787.366666666669</v>
      </c>
      <c r="AM22" s="24">
        <f t="shared" si="127"/>
        <v>10800.883333333335</v>
      </c>
      <c r="AN22" s="24">
        <f t="shared" si="127"/>
        <v>10789.016666666665</v>
      </c>
      <c r="AO22" s="24">
        <f t="shared" si="127"/>
        <v>10647.850000000002</v>
      </c>
      <c r="AP22" s="24">
        <f t="shared" si="127"/>
        <v>10742.15</v>
      </c>
      <c r="AQ22" s="24">
        <f t="shared" si="127"/>
        <v>10538.849999999999</v>
      </c>
      <c r="AR22" s="24">
        <f t="shared" si="127"/>
        <v>9817.9166666666661</v>
      </c>
      <c r="AS22" s="24">
        <f t="shared" si="127"/>
        <v>10420.016666666666</v>
      </c>
      <c r="AT22" s="24">
        <f t="shared" si="127"/>
        <v>10487.083333333334</v>
      </c>
      <c r="AU22" s="24">
        <f t="shared" si="127"/>
        <v>10509.016666666668</v>
      </c>
      <c r="AV22" s="24">
        <f t="shared" si="127"/>
        <v>10567.483333333334</v>
      </c>
      <c r="AW22" s="71">
        <f t="shared" si="127"/>
        <v>10640.25</v>
      </c>
      <c r="AX22" s="24">
        <f t="shared" si="127"/>
        <v>10727.883333333333</v>
      </c>
      <c r="AY22" s="24">
        <f t="shared" si="127"/>
        <v>10825.133333333331</v>
      </c>
      <c r="AZ22" s="24">
        <f t="shared" si="127"/>
        <v>10882.666666666668</v>
      </c>
      <c r="BA22" s="24">
        <f t="shared" si="127"/>
        <v>10961.466666666665</v>
      </c>
      <c r="BB22" s="24">
        <f t="shared" si="127"/>
        <v>10783.216666666667</v>
      </c>
      <c r="BC22" s="24">
        <f t="shared" ref="BC22:BL22" si="128">BC18-BC50</f>
        <v>10779.833333333334</v>
      </c>
      <c r="BD22" s="24">
        <f t="shared" si="128"/>
        <v>10712.733333333334</v>
      </c>
      <c r="BE22" s="24">
        <f t="shared" si="128"/>
        <v>10627.066666666668</v>
      </c>
      <c r="BF22" s="24">
        <f t="shared" si="128"/>
        <v>10638.349999999999</v>
      </c>
      <c r="BG22" s="24">
        <f t="shared" si="128"/>
        <v>10469.266666666668</v>
      </c>
      <c r="BH22" s="24">
        <f t="shared" si="128"/>
        <v>10461.433333333332</v>
      </c>
      <c r="BI22" s="24">
        <f t="shared" si="128"/>
        <v>10415.183333333332</v>
      </c>
      <c r="BJ22" s="24">
        <f t="shared" si="128"/>
        <v>10564.033333333331</v>
      </c>
      <c r="BK22" s="24">
        <f t="shared" si="128"/>
        <v>10650.599999999999</v>
      </c>
      <c r="BL22" s="24">
        <f t="shared" si="128"/>
        <v>10723.033333333335</v>
      </c>
      <c r="BM22" s="24">
        <f t="shared" ref="BM22:CT22" si="129">BM18-BM50</f>
        <v>10717.349999999999</v>
      </c>
      <c r="BN22" s="24">
        <f t="shared" si="129"/>
        <v>10587.366666666665</v>
      </c>
      <c r="BO22" s="24">
        <f t="shared" si="129"/>
        <v>10536.833333333336</v>
      </c>
      <c r="BP22" s="24">
        <f t="shared" si="129"/>
        <v>10682.15</v>
      </c>
      <c r="BQ22" s="24">
        <f t="shared" si="129"/>
        <v>10776.966666666669</v>
      </c>
      <c r="BR22" s="24">
        <f t="shared" si="129"/>
        <v>10210.116666666663</v>
      </c>
      <c r="BS22" s="24">
        <f t="shared" si="129"/>
        <v>10693.433333333338</v>
      </c>
      <c r="BT22" s="24">
        <f t="shared" si="129"/>
        <v>10950.350000000004</v>
      </c>
      <c r="BU22" s="24">
        <f t="shared" si="129"/>
        <v>10965.233333333339</v>
      </c>
      <c r="BV22" s="24">
        <f t="shared" si="129"/>
        <v>10973.183333333334</v>
      </c>
      <c r="BW22" s="24">
        <f t="shared" si="129"/>
        <v>10970.583333333338</v>
      </c>
      <c r="BX22" s="24">
        <f t="shared" si="129"/>
        <v>11151.933333333338</v>
      </c>
      <c r="BY22" s="24">
        <f t="shared" si="129"/>
        <v>11219.066666666671</v>
      </c>
      <c r="BZ22" s="24">
        <f t="shared" si="129"/>
        <v>11240.48333333333</v>
      </c>
      <c r="CA22" s="24">
        <f t="shared" si="129"/>
        <v>11253.233333333334</v>
      </c>
      <c r="CB22" s="24">
        <f t="shared" si="129"/>
        <v>11288.76666666667</v>
      </c>
      <c r="CC22" s="24">
        <f t="shared" si="129"/>
        <v>11381.883333333331</v>
      </c>
      <c r="CD22" s="24">
        <f t="shared" si="129"/>
        <v>11444.4</v>
      </c>
      <c r="CE22" s="24">
        <f t="shared" si="129"/>
        <v>11265.116666666669</v>
      </c>
      <c r="CF22" s="24">
        <f t="shared" si="129"/>
        <v>11227.966666666669</v>
      </c>
      <c r="CG22" s="24">
        <f t="shared" si="129"/>
        <v>11247.25</v>
      </c>
      <c r="CH22" s="24">
        <f t="shared" si="129"/>
        <v>11256.766666666666</v>
      </c>
      <c r="CI22" s="24">
        <f t="shared" si="129"/>
        <v>11349.416666666664</v>
      </c>
      <c r="CJ22" s="24">
        <f t="shared" si="129"/>
        <v>11525.716666666665</v>
      </c>
      <c r="CK22" s="24">
        <f t="shared" si="129"/>
        <v>11536.55</v>
      </c>
      <c r="CL22" s="24">
        <f t="shared" si="129"/>
        <v>11596.083333333334</v>
      </c>
      <c r="CM22" s="24">
        <f t="shared" si="129"/>
        <v>11463.216666666669</v>
      </c>
      <c r="CN22" s="24">
        <f t="shared" si="129"/>
        <v>11447.26666666667</v>
      </c>
      <c r="CO22" s="24">
        <f t="shared" si="129"/>
        <v>11540.26666666667</v>
      </c>
      <c r="CP22" s="24">
        <f t="shared" si="129"/>
        <v>11371.100000000004</v>
      </c>
      <c r="CQ22" s="24">
        <f t="shared" si="129"/>
        <v>11485.600000000002</v>
      </c>
      <c r="CR22" s="24">
        <f t="shared" si="129"/>
        <v>11435.716666666667</v>
      </c>
      <c r="CS22" s="24">
        <f t="shared" si="129"/>
        <v>11506.449999999997</v>
      </c>
      <c r="CT22" s="24">
        <f t="shared" si="129"/>
        <v>11517.166666666668</v>
      </c>
      <c r="CU22" s="24">
        <f>CU18-CU50</f>
        <v>11601.183333333331</v>
      </c>
      <c r="CV22" s="24">
        <f>CV18-CV50</f>
        <v>11662.75</v>
      </c>
      <c r="CW22" s="24">
        <f>CW18-CW50</f>
        <v>11591.166666666664</v>
      </c>
      <c r="CX22" s="24">
        <f t="shared" ref="CX22:DB22" si="130">CX18-CX50</f>
        <v>11400.150000000001</v>
      </c>
      <c r="CY22" s="24">
        <f t="shared" si="130"/>
        <v>11464.033333333329</v>
      </c>
      <c r="CZ22" s="24">
        <f t="shared" si="130"/>
        <v>11461.049999999997</v>
      </c>
      <c r="DA22" s="24">
        <f t="shared" si="130"/>
        <v>11406.033333333333</v>
      </c>
      <c r="DB22" s="24">
        <f t="shared" si="130"/>
        <v>11588.816666666669</v>
      </c>
      <c r="DC22" s="24">
        <f t="shared" ref="DC22:DH22" si="131">DC18-DC50</f>
        <v>11583.6</v>
      </c>
      <c r="DD22" s="24">
        <f t="shared" si="131"/>
        <v>11596.683333333334</v>
      </c>
      <c r="DE22" s="24">
        <f t="shared" si="131"/>
        <v>11612.550000000001</v>
      </c>
      <c r="DF22" s="24">
        <f t="shared" si="131"/>
        <v>11507.683333333336</v>
      </c>
      <c r="DG22" s="24">
        <f t="shared" si="131"/>
        <v>11263.283333333336</v>
      </c>
      <c r="DH22" s="24">
        <f t="shared" si="131"/>
        <v>11179.083333333332</v>
      </c>
      <c r="DI22" s="24">
        <f t="shared" ref="DI22:EC22" si="132">DI18-DI50</f>
        <v>11149.48333333333</v>
      </c>
      <c r="DJ22" s="24">
        <f t="shared" si="132"/>
        <v>11143.283333333333</v>
      </c>
      <c r="DK22" s="24">
        <f t="shared" si="132"/>
        <v>10907.866666666667</v>
      </c>
      <c r="DL22" s="24">
        <f t="shared" si="132"/>
        <v>10935.533333333333</v>
      </c>
      <c r="DM22" s="24">
        <f t="shared" si="132"/>
        <v>10950.51666666667</v>
      </c>
      <c r="DN22" s="24">
        <f t="shared" si="132"/>
        <v>11034.91666666667</v>
      </c>
      <c r="DO22" s="24">
        <f t="shared" si="132"/>
        <v>11136.316666666668</v>
      </c>
      <c r="DP22" s="24">
        <f t="shared" si="132"/>
        <v>11411.400000000001</v>
      </c>
      <c r="DQ22" s="24">
        <f t="shared" si="132"/>
        <v>11432.666666666664</v>
      </c>
      <c r="DR22" s="24">
        <f t="shared" si="132"/>
        <v>11582.866666666667</v>
      </c>
      <c r="DS22" s="24">
        <f t="shared" si="132"/>
        <v>11074</v>
      </c>
      <c r="DT22" s="24">
        <f t="shared" si="132"/>
        <v>11514.233333333332</v>
      </c>
      <c r="DU22" s="24">
        <f t="shared" si="132"/>
        <v>11694.300000000001</v>
      </c>
      <c r="DV22" s="24">
        <f t="shared" si="132"/>
        <v>11782.6</v>
      </c>
      <c r="DW22" s="24">
        <f t="shared" si="132"/>
        <v>11726.199999999997</v>
      </c>
      <c r="DX22" s="24">
        <f t="shared" si="132"/>
        <v>11771.533333333335</v>
      </c>
      <c r="DY22" s="24">
        <f t="shared" si="132"/>
        <v>11611.95</v>
      </c>
      <c r="DZ22" s="24">
        <f t="shared" si="132"/>
        <v>11788.466666666665</v>
      </c>
      <c r="EA22" s="24">
        <f t="shared" si="132"/>
        <v>11897.250000000002</v>
      </c>
      <c r="EB22" s="24">
        <f t="shared" si="132"/>
        <v>11559.850000000002</v>
      </c>
      <c r="EC22" s="24">
        <f t="shared" si="132"/>
        <v>11666.266666666666</v>
      </c>
      <c r="ED22" s="24">
        <f t="shared" ref="ED22:EW22" si="133">ED18-ED50</f>
        <v>11767.983333333334</v>
      </c>
      <c r="EE22" s="24">
        <f t="shared" si="133"/>
        <v>11817.183333333336</v>
      </c>
      <c r="EF22" s="24">
        <f t="shared" si="133"/>
        <v>11764.783333333331</v>
      </c>
      <c r="EG22" s="24">
        <f t="shared" si="133"/>
        <v>11729.316666666662</v>
      </c>
      <c r="EH22" s="24">
        <f t="shared" si="133"/>
        <v>11662.566666666669</v>
      </c>
      <c r="EI22" s="24">
        <f t="shared" si="133"/>
        <v>11418.95</v>
      </c>
      <c r="EJ22" s="24">
        <f t="shared" si="133"/>
        <v>11559.983333333332</v>
      </c>
      <c r="EK22" s="24">
        <f t="shared" si="133"/>
        <v>11432.800000000001</v>
      </c>
      <c r="EL22" s="24">
        <f t="shared" si="133"/>
        <v>11488.25</v>
      </c>
      <c r="EM22" s="24">
        <f t="shared" si="133"/>
        <v>11553.966666666665</v>
      </c>
      <c r="EN22" s="24">
        <f t="shared" si="133"/>
        <v>11578.099999999999</v>
      </c>
      <c r="EO22" s="24">
        <f t="shared" si="133"/>
        <v>11530.100000000006</v>
      </c>
      <c r="EP22" s="24">
        <f t="shared" si="133"/>
        <v>11665.149999999998</v>
      </c>
      <c r="EQ22" s="24">
        <f t="shared" si="133"/>
        <v>11714.583333333332</v>
      </c>
      <c r="ER22" s="24">
        <f t="shared" si="133"/>
        <v>11656.133333333335</v>
      </c>
      <c r="ES22" s="24">
        <f t="shared" si="133"/>
        <v>11782.199999999997</v>
      </c>
      <c r="ET22" s="24">
        <f t="shared" si="133"/>
        <v>11741.433333333331</v>
      </c>
      <c r="EU22" s="24">
        <f t="shared" si="133"/>
        <v>11829.316666666666</v>
      </c>
      <c r="EV22" s="24">
        <f t="shared" si="133"/>
        <v>11878.250000000002</v>
      </c>
      <c r="EW22" s="24">
        <f t="shared" si="133"/>
        <v>11561.6</v>
      </c>
      <c r="EX22" s="24">
        <f>EX18-EX50</f>
        <v>11215.366666666665</v>
      </c>
      <c r="EY22" s="24">
        <f>EY18-EY50</f>
        <v>11362.2</v>
      </c>
      <c r="EZ22" s="24">
        <f>EZ18-EZ50</f>
        <v>11333.749999999998</v>
      </c>
      <c r="FA22" s="24">
        <f>FA18-FA50</f>
        <v>11455.766666666666</v>
      </c>
      <c r="FB22" s="24">
        <f>FB18-FB50</f>
        <v>11413.266666666668</v>
      </c>
      <c r="FC22" s="24">
        <f t="shared" ref="FC22:FL22" si="134">FC18-FC50</f>
        <v>11454.866666666665</v>
      </c>
      <c r="FD22" s="24">
        <f t="shared" si="134"/>
        <v>11504.916666666668</v>
      </c>
      <c r="FE22" s="24">
        <f t="shared" si="134"/>
        <v>11601.383333333337</v>
      </c>
      <c r="FF22" s="24">
        <f t="shared" si="134"/>
        <v>11465.733333333332</v>
      </c>
      <c r="FG22" s="24">
        <f t="shared" si="134"/>
        <v>11091.2</v>
      </c>
      <c r="FH22" s="24">
        <f t="shared" si="134"/>
        <v>11202.01666666667</v>
      </c>
      <c r="FI22" s="24">
        <f t="shared" si="134"/>
        <v>11194.5</v>
      </c>
      <c r="FJ22" s="24">
        <f t="shared" si="134"/>
        <v>11084.199999999997</v>
      </c>
      <c r="FK22" s="24">
        <f t="shared" si="134"/>
        <v>11085.150000000003</v>
      </c>
      <c r="FL22" s="24">
        <f t="shared" si="134"/>
        <v>11129.48333333333</v>
      </c>
      <c r="FM22" s="24">
        <f>FM18-FM50</f>
        <v>10965.533333333335</v>
      </c>
      <c r="FN22" s="24">
        <f t="shared" ref="FN22:FV22" si="135">FN18-FN50</f>
        <v>10821.416666666666</v>
      </c>
      <c r="FO22" s="24">
        <f t="shared" si="135"/>
        <v>10883.933333333332</v>
      </c>
      <c r="FP22" s="24">
        <f t="shared" si="135"/>
        <v>10686</v>
      </c>
      <c r="FQ22" s="24">
        <f t="shared" si="135"/>
        <v>10639.616666666665</v>
      </c>
      <c r="FR22" s="24">
        <f t="shared" si="135"/>
        <v>10685.000000000002</v>
      </c>
      <c r="FS22" s="24">
        <f t="shared" si="135"/>
        <v>10630.433333333334</v>
      </c>
      <c r="FT22" s="24">
        <f t="shared" si="135"/>
        <v>10662.633333333333</v>
      </c>
      <c r="FU22" s="24">
        <f t="shared" si="135"/>
        <v>10682.483333333334</v>
      </c>
      <c r="FV22" s="24">
        <f t="shared" si="135"/>
        <v>10935.833333333332</v>
      </c>
      <c r="FW22" s="24">
        <f t="shared" ref="FW22:FY22" si="136">FW18-FW58</f>
        <v>10592.033333333335</v>
      </c>
      <c r="FX22" s="24">
        <f t="shared" si="136"/>
        <v>10808.066666666668</v>
      </c>
      <c r="FY22" s="24">
        <f t="shared" si="136"/>
        <v>10814.166666666668</v>
      </c>
      <c r="FZ22" s="24">
        <f t="shared" ref="FZ22:HE22" si="137">FZ18-FZ56</f>
        <v>10903.150000000003</v>
      </c>
      <c r="GA22" s="24">
        <f t="shared" si="137"/>
        <v>10885.099999999999</v>
      </c>
      <c r="GB22" s="24">
        <f t="shared" si="137"/>
        <v>10744.616666666667</v>
      </c>
      <c r="GC22" s="24">
        <f t="shared" si="137"/>
        <v>10480.400000000001</v>
      </c>
      <c r="GD22" s="24">
        <f t="shared" si="137"/>
        <v>10464.749999999998</v>
      </c>
      <c r="GE22" s="24">
        <f t="shared" si="137"/>
        <v>10539.083333333332</v>
      </c>
      <c r="GF22" s="24">
        <f t="shared" si="137"/>
        <v>10963.733333333334</v>
      </c>
      <c r="GG22" s="24">
        <f t="shared" si="137"/>
        <v>10837.283333333335</v>
      </c>
      <c r="GH22" s="24">
        <f t="shared" si="137"/>
        <v>10808.066666666668</v>
      </c>
      <c r="GI22" s="24">
        <f t="shared" si="137"/>
        <v>10917.833333333334</v>
      </c>
      <c r="GJ22" s="24">
        <f t="shared" si="137"/>
        <v>10529.766666666666</v>
      </c>
      <c r="GK22" s="24">
        <f t="shared" si="137"/>
        <v>10662.016666666668</v>
      </c>
      <c r="GL22" s="24">
        <f t="shared" si="137"/>
        <v>10698.466666666667</v>
      </c>
      <c r="GM22" s="24">
        <f t="shared" si="137"/>
        <v>10800.483333333334</v>
      </c>
      <c r="GN22" s="24">
        <f t="shared" si="137"/>
        <v>10779.899999999998</v>
      </c>
      <c r="GO22" s="24">
        <f t="shared" si="137"/>
        <v>10970.149999999996</v>
      </c>
      <c r="GP22" s="24">
        <f t="shared" si="137"/>
        <v>10821.116666666669</v>
      </c>
      <c r="GQ22" s="24">
        <f t="shared" si="137"/>
        <v>10847.583333333332</v>
      </c>
      <c r="GR22" s="24">
        <f t="shared" si="137"/>
        <v>10879.066666666666</v>
      </c>
      <c r="GS22" s="24">
        <f t="shared" si="137"/>
        <v>10539.099999999999</v>
      </c>
      <c r="GT22" s="24">
        <f t="shared" si="137"/>
        <v>10721.650000000003</v>
      </c>
      <c r="GU22" s="24">
        <f t="shared" si="137"/>
        <v>10460.016666666666</v>
      </c>
      <c r="GV22" s="24">
        <f t="shared" si="137"/>
        <v>10158.600000000006</v>
      </c>
      <c r="GW22" s="24">
        <f t="shared" si="137"/>
        <v>11259.250000000002</v>
      </c>
      <c r="GX22" s="24">
        <f t="shared" si="137"/>
        <v>11417.400000000001</v>
      </c>
      <c r="GY22" s="24">
        <f t="shared" si="137"/>
        <v>11233.699999999999</v>
      </c>
      <c r="GZ22" s="24">
        <f t="shared" si="137"/>
        <v>11343.583333333334</v>
      </c>
      <c r="HA22" s="24">
        <f t="shared" si="137"/>
        <v>11383.05</v>
      </c>
      <c r="HB22" s="24">
        <f t="shared" si="137"/>
        <v>11289.966666666667</v>
      </c>
      <c r="HC22" s="24">
        <f t="shared" si="137"/>
        <v>10914.166666666666</v>
      </c>
      <c r="HD22" s="24">
        <f t="shared" si="137"/>
        <v>11144.383333333333</v>
      </c>
      <c r="HE22" s="24">
        <f t="shared" si="137"/>
        <v>10846.683333333336</v>
      </c>
    </row>
    <row r="23" spans="1:213" ht="14.7" customHeight="1" x14ac:dyDescent="0.3">
      <c r="A23" s="235" t="s">
        <v>21</v>
      </c>
      <c r="B23" s="236"/>
      <c r="C23" s="236"/>
      <c r="D23" s="236"/>
      <c r="E23" s="72"/>
      <c r="F23" s="72"/>
      <c r="G23" s="72"/>
      <c r="H23" s="73"/>
      <c r="I23" s="73"/>
      <c r="J23" s="73"/>
      <c r="K23" s="73"/>
      <c r="L23" s="73"/>
      <c r="M23" s="73"/>
      <c r="N23" s="73"/>
      <c r="O23" s="73"/>
      <c r="P23" s="73"/>
      <c r="Q23" s="73"/>
      <c r="R23" s="73"/>
      <c r="S23" s="73"/>
      <c r="T23" s="73"/>
      <c r="U23" s="73"/>
      <c r="V23" s="73"/>
      <c r="W23" s="73"/>
      <c r="X23" s="73"/>
      <c r="Y23" s="73"/>
      <c r="Z23" s="73"/>
      <c r="AA23" s="73"/>
      <c r="AB23" s="73"/>
      <c r="AC23" s="25"/>
      <c r="AD23" s="25"/>
      <c r="AE23" s="25"/>
      <c r="AF23" s="25"/>
      <c r="AG23" s="25"/>
      <c r="AH23" s="25"/>
      <c r="AI23" s="25"/>
      <c r="AJ23" s="25"/>
      <c r="AK23" s="25"/>
      <c r="AL23" s="25"/>
      <c r="AM23" s="25"/>
      <c r="AN23" s="25"/>
      <c r="AO23" s="25"/>
      <c r="AP23" s="25"/>
      <c r="AQ23" s="25"/>
      <c r="AR23" s="25"/>
      <c r="AS23" s="25"/>
      <c r="AT23" s="25"/>
      <c r="AU23" s="25"/>
      <c r="AV23" s="25"/>
      <c r="AW23" s="74"/>
      <c r="AX23" s="25"/>
      <c r="AY23" s="25"/>
      <c r="AZ23" s="25"/>
      <c r="BA23" s="25"/>
      <c r="BB23" s="25"/>
      <c r="BC23" s="25"/>
      <c r="BD23" s="25"/>
      <c r="BE23" s="25"/>
      <c r="BF23" s="25"/>
      <c r="BG23" s="25"/>
      <c r="BH23" s="25"/>
      <c r="BI23" s="25"/>
      <c r="BJ23" s="25"/>
      <c r="BK23" s="25"/>
      <c r="BL23" s="25"/>
      <c r="BM23" s="25"/>
      <c r="BN23" s="25"/>
      <c r="BO23" s="25"/>
      <c r="BP23" s="25"/>
      <c r="BQ23" s="25"/>
      <c r="BR23" s="25"/>
      <c r="BS23" s="25"/>
      <c r="BT23" s="25"/>
      <c r="BU23" s="25"/>
      <c r="BV23" s="25"/>
      <c r="BW23" s="25"/>
      <c r="BX23" s="25"/>
      <c r="BY23" s="25"/>
      <c r="BZ23" s="25"/>
      <c r="CA23" s="25"/>
      <c r="CB23" s="25"/>
      <c r="CC23" s="25"/>
      <c r="CD23" s="25"/>
      <c r="CE23" s="25"/>
      <c r="CF23" s="25"/>
      <c r="CG23" s="25"/>
      <c r="CH23" s="25"/>
      <c r="CI23" s="25"/>
      <c r="CJ23" s="25"/>
      <c r="CK23" s="25"/>
      <c r="CL23" s="25"/>
      <c r="CM23" s="25"/>
      <c r="CN23" s="25"/>
      <c r="CO23" s="25"/>
      <c r="CP23" s="25"/>
      <c r="CQ23" s="25"/>
      <c r="CR23" s="25"/>
      <c r="CS23" s="25"/>
      <c r="CT23" s="25"/>
      <c r="CU23" s="25"/>
      <c r="CV23" s="25"/>
      <c r="CW23" s="25"/>
      <c r="CX23" s="25"/>
      <c r="CY23" s="25"/>
      <c r="CZ23" s="25"/>
      <c r="DA23" s="25"/>
      <c r="DB23" s="25"/>
      <c r="DC23" s="25"/>
      <c r="DD23" s="25"/>
      <c r="DE23" s="25"/>
      <c r="DF23" s="25"/>
      <c r="DG23" s="25"/>
      <c r="DH23" s="25"/>
      <c r="DI23" s="25"/>
      <c r="DJ23" s="25"/>
      <c r="DK23" s="25"/>
      <c r="DL23" s="25"/>
      <c r="DM23" s="25"/>
      <c r="DN23" s="25"/>
      <c r="DO23" s="25"/>
      <c r="DP23" s="25"/>
      <c r="DQ23" s="25"/>
      <c r="DR23" s="25"/>
      <c r="DS23" s="25"/>
      <c r="DT23" s="25"/>
      <c r="DU23" s="25"/>
      <c r="DV23" s="25"/>
      <c r="DW23" s="25"/>
      <c r="DX23" s="25"/>
      <c r="DY23" s="25"/>
      <c r="DZ23" s="25"/>
      <c r="EA23" s="25"/>
      <c r="EB23" s="25"/>
      <c r="EC23" s="25"/>
      <c r="ED23" s="25"/>
      <c r="EE23" s="25"/>
      <c r="EF23" s="25"/>
      <c r="EG23" s="25"/>
      <c r="EH23" s="25"/>
      <c r="EI23" s="25"/>
      <c r="EJ23" s="25"/>
      <c r="EK23" s="25"/>
      <c r="EL23" s="25"/>
      <c r="EM23" s="25"/>
      <c r="EN23" s="25"/>
      <c r="EO23" s="25"/>
      <c r="EP23" s="25"/>
      <c r="EQ23" s="25"/>
      <c r="ER23" s="25"/>
      <c r="ES23" s="25"/>
      <c r="ET23" s="25"/>
      <c r="EU23" s="25"/>
      <c r="EV23" s="25"/>
      <c r="EW23" s="25"/>
      <c r="EX23" s="25"/>
      <c r="EY23" s="25"/>
      <c r="EZ23" s="25"/>
      <c r="FA23" s="25"/>
      <c r="FB23" s="25"/>
      <c r="FC23" s="25"/>
      <c r="FD23" s="25"/>
      <c r="FE23" s="25"/>
      <c r="FF23" s="25"/>
      <c r="FG23" s="25"/>
      <c r="FH23" s="25"/>
      <c r="FI23" s="25"/>
      <c r="FJ23" s="25"/>
      <c r="FK23" s="25"/>
      <c r="FL23" s="25"/>
      <c r="FM23" s="211"/>
      <c r="FN23" s="25"/>
      <c r="FO23" s="25"/>
      <c r="FP23" s="25"/>
      <c r="FQ23" s="25"/>
      <c r="FR23" s="25"/>
      <c r="FS23" s="25"/>
      <c r="FT23" s="25"/>
      <c r="FU23" s="25"/>
      <c r="FV23" s="25"/>
      <c r="FW23" s="25"/>
      <c r="FX23" s="25"/>
      <c r="FY23" s="25"/>
      <c r="FZ23" s="25"/>
      <c r="GA23" s="25"/>
      <c r="GB23" s="25"/>
      <c r="GC23" s="25"/>
      <c r="GD23" s="25"/>
      <c r="GE23" s="25"/>
      <c r="GF23" s="25"/>
      <c r="GG23" s="25"/>
      <c r="GH23" s="25"/>
      <c r="GI23" s="25"/>
      <c r="GJ23" s="25"/>
      <c r="GK23" s="25"/>
      <c r="GL23" s="25"/>
      <c r="GM23" s="25"/>
      <c r="GN23" s="25"/>
      <c r="GO23" s="25"/>
      <c r="GP23" s="25"/>
      <c r="GQ23" s="25"/>
      <c r="GR23" s="25"/>
      <c r="GS23" s="25"/>
      <c r="GT23" s="25"/>
      <c r="GU23" s="25"/>
      <c r="GV23" s="25"/>
      <c r="GW23" s="25"/>
      <c r="GX23" s="25"/>
      <c r="GY23" s="25"/>
      <c r="GZ23" s="25"/>
      <c r="HA23" s="25"/>
      <c r="HB23" s="25"/>
      <c r="HC23" s="25"/>
      <c r="HD23" s="25"/>
      <c r="HE23" s="25"/>
    </row>
    <row r="24" spans="1:213" ht="14.7" customHeight="1" x14ac:dyDescent="0.3">
      <c r="A24" s="12"/>
      <c r="B24" s="13"/>
      <c r="C24" s="13"/>
      <c r="D24" s="14" t="s">
        <v>22</v>
      </c>
      <c r="E24" s="51">
        <f t="shared" ref="E24:BB24" si="138">(E2/E3)*E4</f>
        <v>10979.939374939491</v>
      </c>
      <c r="F24" s="51">
        <f t="shared" si="138"/>
        <v>10927.292206473528</v>
      </c>
      <c r="G24" s="51">
        <f t="shared" si="138"/>
        <v>10856.237705329851</v>
      </c>
      <c r="H24" s="52">
        <f t="shared" si="138"/>
        <v>10735.713743772578</v>
      </c>
      <c r="I24" s="52">
        <f t="shared" si="138"/>
        <v>10799.836436668285</v>
      </c>
      <c r="J24" s="52">
        <f t="shared" si="138"/>
        <v>10572.458129394412</v>
      </c>
      <c r="K24" s="52">
        <f t="shared" si="138"/>
        <v>10787.310675353327</v>
      </c>
      <c r="L24" s="52">
        <f t="shared" si="138"/>
        <v>10932.204257253239</v>
      </c>
      <c r="M24" s="52">
        <f t="shared" si="138"/>
        <v>10880.998542257777</v>
      </c>
      <c r="N24" s="52">
        <f t="shared" si="138"/>
        <v>10869.41581993285</v>
      </c>
      <c r="O24" s="52">
        <f t="shared" si="138"/>
        <v>10944.072617186959</v>
      </c>
      <c r="P24" s="52">
        <f t="shared" si="138"/>
        <v>11005.797522899318</v>
      </c>
      <c r="Q24" s="52">
        <f t="shared" si="138"/>
        <v>11024.655526628841</v>
      </c>
      <c r="R24" s="52">
        <f t="shared" si="138"/>
        <v>11034.743299433367</v>
      </c>
      <c r="S24" s="52">
        <f t="shared" si="138"/>
        <v>10979.321618639215</v>
      </c>
      <c r="T24" s="52">
        <f t="shared" si="138"/>
        <v>10796.728037185718</v>
      </c>
      <c r="U24" s="52">
        <f t="shared" si="138"/>
        <v>10946.747879596185</v>
      </c>
      <c r="V24" s="52">
        <f t="shared" si="138"/>
        <v>10849.649462815099</v>
      </c>
      <c r="W24" s="52">
        <f t="shared" si="138"/>
        <v>10936.652134804455</v>
      </c>
      <c r="X24" s="52">
        <f t="shared" si="138"/>
        <v>10932.960606318871</v>
      </c>
      <c r="Y24" s="52">
        <f t="shared" si="138"/>
        <v>11027.710334872445</v>
      </c>
      <c r="Z24" s="52">
        <f t="shared" si="138"/>
        <v>10953.657866055586</v>
      </c>
      <c r="AA24" s="52">
        <f t="shared" si="138"/>
        <v>10825.20765505921</v>
      </c>
      <c r="AB24" s="52">
        <f t="shared" si="138"/>
        <v>10840.793771316206</v>
      </c>
      <c r="AC24" s="17">
        <f t="shared" si="138"/>
        <v>10857.772794798213</v>
      </c>
      <c r="AD24" s="17">
        <f t="shared" si="138"/>
        <v>10887.896924743205</v>
      </c>
      <c r="AE24" s="17">
        <f t="shared" si="138"/>
        <v>10977.34036876477</v>
      </c>
      <c r="AF24" s="17">
        <f t="shared" si="138"/>
        <v>10879.255490751542</v>
      </c>
      <c r="AG24" s="17">
        <f t="shared" si="138"/>
        <v>10906.272859051718</v>
      </c>
      <c r="AH24" s="17">
        <f t="shared" si="138"/>
        <v>10853.739430527434</v>
      </c>
      <c r="AI24" s="17">
        <f t="shared" si="138"/>
        <v>11007.410335373066</v>
      </c>
      <c r="AJ24" s="17">
        <f t="shared" si="138"/>
        <v>10941.613138394212</v>
      </c>
      <c r="AK24" s="17">
        <f t="shared" si="138"/>
        <v>10991.680172250833</v>
      </c>
      <c r="AL24" s="17">
        <f t="shared" si="138"/>
        <v>10983.333424559076</v>
      </c>
      <c r="AM24" s="17">
        <f t="shared" si="138"/>
        <v>11064.260963415476</v>
      </c>
      <c r="AN24" s="17">
        <f t="shared" si="138"/>
        <v>11008.861986441645</v>
      </c>
      <c r="AO24" s="17">
        <f t="shared" si="138"/>
        <v>10964.590217305849</v>
      </c>
      <c r="AP24" s="17">
        <f t="shared" si="138"/>
        <v>10918.071858982374</v>
      </c>
      <c r="AQ24" s="17">
        <f t="shared" si="138"/>
        <v>10956.192650456236</v>
      </c>
      <c r="AR24" s="17">
        <f t="shared" si="138"/>
        <v>11547.171783265674</v>
      </c>
      <c r="AS24" s="17">
        <f t="shared" si="138"/>
        <v>10835.549400335813</v>
      </c>
      <c r="AT24" s="17">
        <f t="shared" si="138"/>
        <v>10759.591092864939</v>
      </c>
      <c r="AU24" s="17">
        <f t="shared" si="138"/>
        <v>10749.507282209774</v>
      </c>
      <c r="AV24" s="17">
        <f t="shared" si="138"/>
        <v>10992.726320286933</v>
      </c>
      <c r="AW24" s="53">
        <f t="shared" si="138"/>
        <v>11064.910837198118</v>
      </c>
      <c r="AX24" s="17">
        <f t="shared" si="138"/>
        <v>11027.031877216425</v>
      </c>
      <c r="AY24" s="17">
        <f t="shared" si="138"/>
        <v>11004.656383017811</v>
      </c>
      <c r="AZ24" s="17">
        <f t="shared" si="138"/>
        <v>11173.34998403678</v>
      </c>
      <c r="BA24" s="17">
        <f t="shared" si="138"/>
        <v>11144.074046506574</v>
      </c>
      <c r="BB24" s="17">
        <f t="shared" si="138"/>
        <v>11059.542290706562</v>
      </c>
      <c r="BC24" s="17">
        <f t="shared" ref="BC24:BL24" si="139">(BC2/BC3)*BC4</f>
        <v>10962.815477429514</v>
      </c>
      <c r="BD24" s="17">
        <f t="shared" si="139"/>
        <v>10918.561157818882</v>
      </c>
      <c r="BE24" s="17">
        <f t="shared" si="139"/>
        <v>10913.439164369063</v>
      </c>
      <c r="BF24" s="17">
        <f t="shared" si="139"/>
        <v>10820.188346122448</v>
      </c>
      <c r="BG24" s="17">
        <f t="shared" si="139"/>
        <v>10891.369185718053</v>
      </c>
      <c r="BH24" s="17">
        <f t="shared" si="139"/>
        <v>10772.605275017879</v>
      </c>
      <c r="BI24" s="17">
        <f t="shared" si="139"/>
        <v>10741.792369623028</v>
      </c>
      <c r="BJ24" s="17">
        <f t="shared" si="139"/>
        <v>10842.639128249926</v>
      </c>
      <c r="BK24" s="17">
        <f t="shared" si="139"/>
        <v>10877.756859814392</v>
      </c>
      <c r="BL24" s="17">
        <f t="shared" si="139"/>
        <v>10834.933359746801</v>
      </c>
      <c r="BM24" s="17">
        <f t="shared" ref="BM24:CT24" si="140">(BM2/BM3)*BM4</f>
        <v>10979.995152970187</v>
      </c>
      <c r="BN24" s="17">
        <f t="shared" si="140"/>
        <v>10996.325284501319</v>
      </c>
      <c r="BO24" s="17">
        <f t="shared" si="140"/>
        <v>10996.122200777587</v>
      </c>
      <c r="BP24" s="17">
        <f t="shared" si="140"/>
        <v>10873.40734919818</v>
      </c>
      <c r="BQ24" s="17">
        <f t="shared" si="140"/>
        <v>10918.504555072021</v>
      </c>
      <c r="BR24" s="17">
        <f t="shared" si="140"/>
        <v>11244.185283668678</v>
      </c>
      <c r="BS24" s="17">
        <f t="shared" si="140"/>
        <v>11168.153277711011</v>
      </c>
      <c r="BT24" s="17">
        <f t="shared" si="140"/>
        <v>11116.76237970333</v>
      </c>
      <c r="BU24" s="17">
        <f t="shared" si="140"/>
        <v>11120.324719101123</v>
      </c>
      <c r="BV24" s="17">
        <f t="shared" si="140"/>
        <v>11075.546223754307</v>
      </c>
      <c r="BW24" s="17">
        <f t="shared" si="140"/>
        <v>11290.284248430133</v>
      </c>
      <c r="BX24" s="17">
        <f t="shared" si="140"/>
        <v>11395.217286897658</v>
      </c>
      <c r="BY24" s="17">
        <f t="shared" si="140"/>
        <v>11417.837017363388</v>
      </c>
      <c r="BZ24" s="17">
        <f t="shared" si="140"/>
        <v>11413.131739034363</v>
      </c>
      <c r="CA24" s="17">
        <f t="shared" si="140"/>
        <v>11543.622783797095</v>
      </c>
      <c r="CB24" s="17">
        <f t="shared" si="140"/>
        <v>11580.362350930996</v>
      </c>
      <c r="CC24" s="17">
        <f t="shared" si="140"/>
        <v>11625.656215696976</v>
      </c>
      <c r="CD24" s="17">
        <f t="shared" si="140"/>
        <v>11574.13270379289</v>
      </c>
      <c r="CE24" s="17">
        <f t="shared" si="140"/>
        <v>11595.420223795427</v>
      </c>
      <c r="CF24" s="17">
        <f t="shared" si="140"/>
        <v>11438.616907643482</v>
      </c>
      <c r="CG24" s="17">
        <f t="shared" si="140"/>
        <v>11629.212587371008</v>
      </c>
      <c r="CH24" s="17">
        <f t="shared" si="140"/>
        <v>11578.62405239639</v>
      </c>
      <c r="CI24" s="17">
        <f t="shared" si="140"/>
        <v>11707.446441591101</v>
      </c>
      <c r="CJ24" s="17">
        <f t="shared" si="140"/>
        <v>11684.379663617154</v>
      </c>
      <c r="CK24" s="17">
        <f t="shared" si="140"/>
        <v>11762.695602310054</v>
      </c>
      <c r="CL24" s="17">
        <f t="shared" si="140"/>
        <v>11787.061640292215</v>
      </c>
      <c r="CM24" s="17">
        <f t="shared" si="140"/>
        <v>11775.967800742101</v>
      </c>
      <c r="CN24" s="17">
        <f t="shared" si="140"/>
        <v>11701.696908090524</v>
      </c>
      <c r="CO24" s="17">
        <f t="shared" si="140"/>
        <v>11746.489721133554</v>
      </c>
      <c r="CP24" s="17">
        <f t="shared" si="140"/>
        <v>11766.47326198578</v>
      </c>
      <c r="CQ24" s="17">
        <f t="shared" si="140"/>
        <v>11787.159269903281</v>
      </c>
      <c r="CR24" s="17">
        <f t="shared" si="140"/>
        <v>11692.717455441052</v>
      </c>
      <c r="CS24" s="17">
        <f t="shared" si="140"/>
        <v>11653.074346243255</v>
      </c>
      <c r="CT24" s="17">
        <f t="shared" si="140"/>
        <v>11722.43858236605</v>
      </c>
      <c r="CU24" s="17">
        <f>(CU2/CU3)*CU4</f>
        <v>11746.903664498959</v>
      </c>
      <c r="CV24" s="17">
        <f>(CV2/CV3)*CV4</f>
        <v>11866.926304921344</v>
      </c>
      <c r="CW24" s="17">
        <f>(CW2/CW3)*CW4</f>
        <v>11870.593322826595</v>
      </c>
      <c r="CX24" s="17">
        <f t="shared" ref="CX24:DB24" si="141">(CX2/CX3)*CX4</f>
        <v>11737.679709641356</v>
      </c>
      <c r="CY24" s="17">
        <f t="shared" si="141"/>
        <v>11657.178239355635</v>
      </c>
      <c r="CZ24" s="17">
        <f t="shared" si="141"/>
        <v>11890.210878239202</v>
      </c>
      <c r="DA24" s="17">
        <f t="shared" si="141"/>
        <v>11814.509617783438</v>
      </c>
      <c r="DB24" s="17">
        <f t="shared" si="141"/>
        <v>11856.6057825798</v>
      </c>
      <c r="DC24" s="17">
        <f t="shared" ref="DC24:DH24" si="142">(DC2/DC3)*DC4</f>
        <v>11849.294214732454</v>
      </c>
      <c r="DD24" s="17">
        <f t="shared" si="142"/>
        <v>11814.693315127504</v>
      </c>
      <c r="DE24" s="17">
        <f t="shared" si="142"/>
        <v>11783.878892844474</v>
      </c>
      <c r="DF24" s="17">
        <f t="shared" si="142"/>
        <v>11659.592272077156</v>
      </c>
      <c r="DG24" s="17">
        <f t="shared" si="142"/>
        <v>11670.702140285341</v>
      </c>
      <c r="DH24" s="17">
        <f t="shared" si="142"/>
        <v>11491.745578767863</v>
      </c>
      <c r="DI24" s="17">
        <f t="shared" ref="DI24:EC24" si="143">(DI2/DI3)*DI4</f>
        <v>11404.775961013056</v>
      </c>
      <c r="DJ24" s="17">
        <f t="shared" si="143"/>
        <v>11373.884536998768</v>
      </c>
      <c r="DK24" s="17">
        <f t="shared" si="143"/>
        <v>11323.154673905228</v>
      </c>
      <c r="DL24" s="17">
        <f t="shared" si="143"/>
        <v>11410.409264919024</v>
      </c>
      <c r="DM24" s="17">
        <f t="shared" si="143"/>
        <v>11307.119776958682</v>
      </c>
      <c r="DN24" s="17">
        <f t="shared" si="143"/>
        <v>11396.710729269023</v>
      </c>
      <c r="DO24" s="17">
        <f t="shared" si="143"/>
        <v>11575.625516547732</v>
      </c>
      <c r="DP24" s="17">
        <f t="shared" si="143"/>
        <v>12086.923134656692</v>
      </c>
      <c r="DQ24" s="17">
        <f t="shared" si="143"/>
        <v>11910.301922912315</v>
      </c>
      <c r="DR24" s="17">
        <f t="shared" si="143"/>
        <v>11840.786475381772</v>
      </c>
      <c r="DS24" s="17">
        <f t="shared" si="143"/>
        <v>12085.263042533041</v>
      </c>
      <c r="DT24" s="17">
        <f t="shared" si="143"/>
        <v>12048.205273586605</v>
      </c>
      <c r="DU24" s="17">
        <f t="shared" si="143"/>
        <v>12070.876744988316</v>
      </c>
      <c r="DV24" s="17">
        <f t="shared" si="143"/>
        <v>12022.903969902822</v>
      </c>
      <c r="DW24" s="17">
        <f t="shared" si="143"/>
        <v>11956.395232664236</v>
      </c>
      <c r="DX24" s="17">
        <f t="shared" si="143"/>
        <v>12055.846117425839</v>
      </c>
      <c r="DY24" s="17">
        <f t="shared" si="143"/>
        <v>12134.255599372749</v>
      </c>
      <c r="DZ24" s="17">
        <f t="shared" si="143"/>
        <v>12274.08537491296</v>
      </c>
      <c r="EA24" s="17">
        <f t="shared" si="143"/>
        <v>12111.11758684308</v>
      </c>
      <c r="EB24" s="17">
        <f t="shared" si="143"/>
        <v>12053.539126392088</v>
      </c>
      <c r="EC24" s="17">
        <f t="shared" si="143"/>
        <v>11999.750063724032</v>
      </c>
      <c r="ED24" s="17">
        <f t="shared" ref="ED24:EW24" si="144">(ED2/ED3)*ED4</f>
        <v>12026.443332701581</v>
      </c>
      <c r="EE24" s="17">
        <f t="shared" si="144"/>
        <v>12062.093937090223</v>
      </c>
      <c r="EF24" s="17">
        <f t="shared" si="144"/>
        <v>12002.622726449163</v>
      </c>
      <c r="EG24" s="17">
        <f t="shared" si="144"/>
        <v>12029.288229084246</v>
      </c>
      <c r="EH24" s="17">
        <f t="shared" si="144"/>
        <v>11937.697695737304</v>
      </c>
      <c r="EI24" s="17">
        <f t="shared" si="144"/>
        <v>11858.680123308526</v>
      </c>
      <c r="EJ24" s="17">
        <f t="shared" si="144"/>
        <v>11777.922181227801</v>
      </c>
      <c r="EK24" s="17">
        <f t="shared" si="144"/>
        <v>11869.862506559082</v>
      </c>
      <c r="EL24" s="17">
        <f t="shared" si="144"/>
        <v>12043.724017086304</v>
      </c>
      <c r="EM24" s="17">
        <f t="shared" si="144"/>
        <v>11847.149413076353</v>
      </c>
      <c r="EN24" s="17">
        <f t="shared" si="144"/>
        <v>11783.661471097323</v>
      </c>
      <c r="EO24" s="17">
        <f t="shared" si="144"/>
        <v>11961.889870397392</v>
      </c>
      <c r="EP24" s="17">
        <f t="shared" si="144"/>
        <v>11962.724927174453</v>
      </c>
      <c r="EQ24" s="17">
        <f t="shared" si="144"/>
        <v>11931.806250925256</v>
      </c>
      <c r="ER24" s="17">
        <f t="shared" si="144"/>
        <v>11885.159062884804</v>
      </c>
      <c r="ES24" s="17">
        <f t="shared" si="144"/>
        <v>11919.608398417691</v>
      </c>
      <c r="ET24" s="17">
        <f t="shared" si="144"/>
        <v>12013.881413408717</v>
      </c>
      <c r="EU24" s="17">
        <f t="shared" si="144"/>
        <v>11975.045288780648</v>
      </c>
      <c r="EV24" s="17">
        <f t="shared" si="144"/>
        <v>11992.438342076463</v>
      </c>
      <c r="EW24" s="17">
        <f t="shared" si="144"/>
        <v>11995.206478483458</v>
      </c>
      <c r="EX24" s="17">
        <f>(EX2/EX3)*EX4</f>
        <v>11807.961550944607</v>
      </c>
      <c r="EY24" s="17">
        <f>(EY2/EY3)*EY4</f>
        <v>11678.456464968151</v>
      </c>
      <c r="EZ24" s="17">
        <f>(EZ2/EZ3)*EZ4</f>
        <v>11617.189172726601</v>
      </c>
      <c r="FA24" s="17">
        <f>(FA2/FA3)*FA4</f>
        <v>11662.837545032336</v>
      </c>
      <c r="FB24" s="17">
        <f>(FB2/FB3)*FB4</f>
        <v>11653.571609640683</v>
      </c>
      <c r="FC24" s="17">
        <f t="shared" ref="FC24:FL24" si="145">(FC2/FC3)*FC4</f>
        <v>11674.868468562214</v>
      </c>
      <c r="FD24" s="17">
        <f t="shared" si="145"/>
        <v>11759.436072386694</v>
      </c>
      <c r="FE24" s="17">
        <f t="shared" si="145"/>
        <v>11743.173152435596</v>
      </c>
      <c r="FF24" s="17">
        <f t="shared" si="145"/>
        <v>11691.768617471336</v>
      </c>
      <c r="FG24" s="17">
        <f t="shared" si="145"/>
        <v>11660.721863403895</v>
      </c>
      <c r="FH24" s="17">
        <f t="shared" si="145"/>
        <v>11443.485413560447</v>
      </c>
      <c r="FI24" s="17">
        <f t="shared" si="145"/>
        <v>11426.638315948259</v>
      </c>
      <c r="FJ24" s="17">
        <f t="shared" si="145"/>
        <v>11401.730233396855</v>
      </c>
      <c r="FK24" s="17">
        <f t="shared" si="145"/>
        <v>11374.338997361947</v>
      </c>
      <c r="FL24" s="17">
        <f t="shared" si="145"/>
        <v>11382.496124459749</v>
      </c>
      <c r="FM24" s="17">
        <f>(FM2/FM3)*FM4</f>
        <v>11348.273173487323</v>
      </c>
      <c r="FN24" s="17">
        <f t="shared" ref="FN24:HE24" si="146">(FN2/FN3)*FN4</f>
        <v>11280.424309447153</v>
      </c>
      <c r="FO24" s="17">
        <f t="shared" si="146"/>
        <v>11265.473153081077</v>
      </c>
      <c r="FP24" s="17">
        <f t="shared" si="146"/>
        <v>11177.531017369727</v>
      </c>
      <c r="FQ24" s="17">
        <f t="shared" si="146"/>
        <v>11231.712525405685</v>
      </c>
      <c r="FR24" s="17">
        <f t="shared" si="146"/>
        <v>10976.639871645057</v>
      </c>
      <c r="FS24" s="17">
        <f t="shared" si="146"/>
        <v>11155.54569508406</v>
      </c>
      <c r="FT24" s="17">
        <f t="shared" si="146"/>
        <v>10995.502780110557</v>
      </c>
      <c r="FU24" s="17">
        <f t="shared" si="146"/>
        <v>11251.309258319921</v>
      </c>
      <c r="FV24" s="17">
        <f t="shared" si="146"/>
        <v>11228.802472475325</v>
      </c>
      <c r="FW24" s="17">
        <f t="shared" si="146"/>
        <v>11170.693431698099</v>
      </c>
      <c r="FX24" s="17">
        <f t="shared" si="146"/>
        <v>11173.172721204141</v>
      </c>
      <c r="FY24" s="17">
        <f t="shared" si="146"/>
        <v>11193.781887168971</v>
      </c>
      <c r="FZ24" s="17">
        <f t="shared" si="146"/>
        <v>11163.108568244719</v>
      </c>
      <c r="GA24" s="17">
        <f t="shared" si="146"/>
        <v>11108.262596378796</v>
      </c>
      <c r="GB24" s="17">
        <f t="shared" si="146"/>
        <v>11046.390921135273</v>
      </c>
      <c r="GC24" s="17">
        <f t="shared" si="146"/>
        <v>10931.708492718062</v>
      </c>
      <c r="GD24" s="17">
        <f t="shared" si="146"/>
        <v>11058.822696163917</v>
      </c>
      <c r="GE24" s="17">
        <f t="shared" si="146"/>
        <v>11380.388401020775</v>
      </c>
      <c r="GF24" s="17">
        <f t="shared" si="146"/>
        <v>11198.066280148423</v>
      </c>
      <c r="GG24" s="17">
        <f t="shared" si="146"/>
        <v>11188.855384454364</v>
      </c>
      <c r="GH24" s="17">
        <f t="shared" si="146"/>
        <v>11047.234044715447</v>
      </c>
      <c r="GI24" s="17">
        <f t="shared" si="146"/>
        <v>11193.340608562918</v>
      </c>
      <c r="GJ24" s="17">
        <f t="shared" si="146"/>
        <v>10993.155685204265</v>
      </c>
      <c r="GK24" s="17">
        <f t="shared" si="146"/>
        <v>10958.078155606321</v>
      </c>
      <c r="GL24" s="17">
        <f t="shared" si="146"/>
        <v>10952.307025702663</v>
      </c>
      <c r="GM24" s="17">
        <f t="shared" si="146"/>
        <v>11036.449278349564</v>
      </c>
      <c r="GN24" s="17">
        <f t="shared" si="146"/>
        <v>11143.546069946187</v>
      </c>
      <c r="GO24" s="17">
        <f t="shared" si="146"/>
        <v>11078.944241780297</v>
      </c>
      <c r="GP24" s="17">
        <f t="shared" si="146"/>
        <v>11099.790140401916</v>
      </c>
      <c r="GQ24" s="17">
        <f t="shared" si="146"/>
        <v>11216.249206769749</v>
      </c>
      <c r="GR24" s="17">
        <f t="shared" si="146"/>
        <v>11088.271954377198</v>
      </c>
      <c r="GS24" s="17">
        <f t="shared" si="146"/>
        <v>11021.597903024129</v>
      </c>
      <c r="GT24" s="17">
        <f t="shared" si="146"/>
        <v>10921.216060148912</v>
      </c>
      <c r="GU24" s="17">
        <f t="shared" si="146"/>
        <v>10880.316483681265</v>
      </c>
      <c r="GV24" s="17">
        <f t="shared" si="146"/>
        <v>12002.788979515481</v>
      </c>
      <c r="GW24" s="17">
        <f t="shared" si="146"/>
        <v>11826.210425974275</v>
      </c>
      <c r="GX24" s="17">
        <f t="shared" si="146"/>
        <v>11704.541944848861</v>
      </c>
      <c r="GY24" s="17">
        <f t="shared" si="146"/>
        <v>11589.36423034136</v>
      </c>
      <c r="GZ24" s="17">
        <f t="shared" si="146"/>
        <v>11717.021329368108</v>
      </c>
      <c r="HA24" s="17">
        <f t="shared" si="146"/>
        <v>11606.353237244288</v>
      </c>
      <c r="HB24" s="17">
        <f t="shared" si="146"/>
        <v>11592.762511193245</v>
      </c>
      <c r="HC24" s="17">
        <f t="shared" si="146"/>
        <v>11669.249955991785</v>
      </c>
      <c r="HD24" s="17">
        <f t="shared" si="146"/>
        <v>11427.618897875609</v>
      </c>
      <c r="HE24" s="17">
        <f t="shared" si="146"/>
        <v>11417.055606339647</v>
      </c>
    </row>
    <row r="25" spans="1:213" ht="14.7" customHeight="1" x14ac:dyDescent="0.3">
      <c r="A25" s="12"/>
      <c r="B25" s="13"/>
      <c r="C25" s="13"/>
      <c r="D25" s="14" t="s">
        <v>23</v>
      </c>
      <c r="E25" s="49">
        <f t="shared" ref="E25:BB25" si="147">E26+1.168*(E26-E27)</f>
        <v>10967.254520000002</v>
      </c>
      <c r="F25" s="49">
        <f t="shared" si="147"/>
        <v>10919.681120000001</v>
      </c>
      <c r="G25" s="49">
        <f t="shared" si="147"/>
        <v>10846.584720000001</v>
      </c>
      <c r="H25" s="49">
        <f t="shared" si="147"/>
        <v>10718.239280000002</v>
      </c>
      <c r="I25" s="49">
        <f t="shared" si="147"/>
        <v>10785.350239999998</v>
      </c>
      <c r="J25" s="49">
        <f t="shared" si="147"/>
        <v>10561.543680000001</v>
      </c>
      <c r="K25" s="49">
        <f t="shared" si="147"/>
        <v>10752.400960000001</v>
      </c>
      <c r="L25" s="49">
        <f t="shared" si="147"/>
        <v>10904.347680000001</v>
      </c>
      <c r="M25" s="49">
        <f t="shared" si="147"/>
        <v>10869.173920000001</v>
      </c>
      <c r="N25" s="49">
        <f t="shared" si="147"/>
        <v>10860.901879999999</v>
      </c>
      <c r="O25" s="49">
        <f t="shared" si="147"/>
        <v>10936.701599999999</v>
      </c>
      <c r="P25" s="49">
        <f t="shared" si="147"/>
        <v>10992.596560000002</v>
      </c>
      <c r="Q25" s="49">
        <f t="shared" si="147"/>
        <v>11017.089079999998</v>
      </c>
      <c r="R25" s="49">
        <f t="shared" si="147"/>
        <v>11023.574000000001</v>
      </c>
      <c r="S25" s="49">
        <f t="shared" si="147"/>
        <v>10950.02</v>
      </c>
      <c r="T25" s="49">
        <f t="shared" si="147"/>
        <v>10779.41316</v>
      </c>
      <c r="U25" s="49">
        <f t="shared" si="147"/>
        <v>10915.372040000002</v>
      </c>
      <c r="V25" s="49">
        <f t="shared" si="147"/>
        <v>10840.566199999997</v>
      </c>
      <c r="W25" s="49">
        <f t="shared" si="147"/>
        <v>10926.50324</v>
      </c>
      <c r="X25" s="49">
        <f t="shared" si="147"/>
        <v>10923.838919999998</v>
      </c>
      <c r="Y25" s="49">
        <f t="shared" si="147"/>
        <v>11011.594800000001</v>
      </c>
      <c r="Z25" s="49">
        <f t="shared" si="147"/>
        <v>10932.153360000002</v>
      </c>
      <c r="AA25" s="49">
        <f t="shared" si="147"/>
        <v>10805.369359999997</v>
      </c>
      <c r="AB25" s="49">
        <f t="shared" si="147"/>
        <v>10825.27288</v>
      </c>
      <c r="AC25" s="16">
        <f t="shared" si="147"/>
        <v>10846.548959999998</v>
      </c>
      <c r="AD25" s="16">
        <f t="shared" si="147"/>
        <v>10876.376240000001</v>
      </c>
      <c r="AE25" s="16">
        <f t="shared" si="147"/>
        <v>10960.565199999999</v>
      </c>
      <c r="AF25" s="16">
        <f t="shared" si="147"/>
        <v>10871.737560000001</v>
      </c>
      <c r="AG25" s="16">
        <f t="shared" si="147"/>
        <v>10891.435400000002</v>
      </c>
      <c r="AH25" s="16">
        <f t="shared" si="147"/>
        <v>10838.354280000001</v>
      </c>
      <c r="AI25" s="16">
        <f t="shared" si="147"/>
        <v>10990.821279999998</v>
      </c>
      <c r="AJ25" s="16">
        <f t="shared" si="147"/>
        <v>10934.948999999999</v>
      </c>
      <c r="AK25" s="16">
        <f t="shared" si="147"/>
        <v>10980.1232</v>
      </c>
      <c r="AL25" s="16">
        <f t="shared" si="147"/>
        <v>10973.1612</v>
      </c>
      <c r="AM25" s="16">
        <f t="shared" si="147"/>
        <v>11050.451040000002</v>
      </c>
      <c r="AN25" s="16">
        <f t="shared" si="147"/>
        <v>10997.368280000001</v>
      </c>
      <c r="AO25" s="16">
        <f t="shared" si="147"/>
        <v>10947.23892</v>
      </c>
      <c r="AP25" s="16">
        <f t="shared" si="147"/>
        <v>10908.998040000002</v>
      </c>
      <c r="AQ25" s="16">
        <f t="shared" si="147"/>
        <v>10933.227800000001</v>
      </c>
      <c r="AR25" s="16">
        <f t="shared" si="147"/>
        <v>11429.96256</v>
      </c>
      <c r="AS25" s="16">
        <f t="shared" si="147"/>
        <v>10812.703199999998</v>
      </c>
      <c r="AT25" s="16">
        <f t="shared" si="147"/>
        <v>10745.157040000004</v>
      </c>
      <c r="AU25" s="16">
        <f t="shared" si="147"/>
        <v>10736.611319999998</v>
      </c>
      <c r="AV25" s="16">
        <f t="shared" si="147"/>
        <v>10969.906400000002</v>
      </c>
      <c r="AW25" s="50">
        <f t="shared" si="147"/>
        <v>11041.753999999999</v>
      </c>
      <c r="AX25" s="16">
        <f t="shared" si="147"/>
        <v>11011.349</v>
      </c>
      <c r="AY25" s="16">
        <f t="shared" si="147"/>
        <v>10995.334000000001</v>
      </c>
      <c r="AZ25" s="16">
        <f t="shared" si="147"/>
        <v>11158.194880000001</v>
      </c>
      <c r="BA25" s="16">
        <f t="shared" si="147"/>
        <v>11134.304400000001</v>
      </c>
      <c r="BB25" s="16">
        <f t="shared" si="147"/>
        <v>11044.441400000002</v>
      </c>
      <c r="BC25" s="16">
        <f t="shared" ref="BC25:BL25" si="148">BC26+1.168*(BC26-BC27)</f>
        <v>10953.09456</v>
      </c>
      <c r="BD25" s="16">
        <f t="shared" si="148"/>
        <v>10907.281520000002</v>
      </c>
      <c r="BE25" s="16">
        <f t="shared" si="148"/>
        <v>10897.801960000001</v>
      </c>
      <c r="BF25" s="16">
        <f t="shared" si="148"/>
        <v>10810.47524</v>
      </c>
      <c r="BG25" s="16">
        <f t="shared" si="148"/>
        <v>10868.452920000002</v>
      </c>
      <c r="BH25" s="16">
        <f t="shared" si="148"/>
        <v>10755.512800000002</v>
      </c>
      <c r="BI25" s="16">
        <f t="shared" si="148"/>
        <v>10723.878640000003</v>
      </c>
      <c r="BJ25" s="16">
        <f t="shared" si="148"/>
        <v>10828.058560000001</v>
      </c>
      <c r="BK25" s="16">
        <f t="shared" si="148"/>
        <v>10865.94932</v>
      </c>
      <c r="BL25" s="16">
        <f t="shared" si="148"/>
        <v>10829.24228</v>
      </c>
      <c r="BM25" s="16">
        <f t="shared" ref="BM25:CT25" si="149">BM26+1.168*(BM26-BM27)</f>
        <v>10966.392360000002</v>
      </c>
      <c r="BN25" s="16">
        <f t="shared" si="149"/>
        <v>10974.212839999998</v>
      </c>
      <c r="BO25" s="16">
        <f t="shared" si="149"/>
        <v>10970.871199999998</v>
      </c>
      <c r="BP25" s="16">
        <f t="shared" si="149"/>
        <v>10862.936520000003</v>
      </c>
      <c r="BQ25" s="16">
        <f t="shared" si="149"/>
        <v>10911.241759999999</v>
      </c>
      <c r="BR25" s="16">
        <f t="shared" si="149"/>
        <v>11182.74056</v>
      </c>
      <c r="BS25" s="16">
        <f t="shared" si="149"/>
        <v>11142.436479999998</v>
      </c>
      <c r="BT25" s="16">
        <f t="shared" si="149"/>
        <v>11108.277639999998</v>
      </c>
      <c r="BU25" s="16">
        <f t="shared" si="149"/>
        <v>11112.170840000002</v>
      </c>
      <c r="BV25" s="16">
        <f t="shared" si="149"/>
        <v>11070.29156</v>
      </c>
      <c r="BW25" s="16">
        <f t="shared" si="149"/>
        <v>11273.508759999999</v>
      </c>
      <c r="BX25" s="16">
        <f t="shared" si="149"/>
        <v>11382.57008</v>
      </c>
      <c r="BY25" s="16">
        <f t="shared" si="149"/>
        <v>11407.649840000002</v>
      </c>
      <c r="BZ25" s="16">
        <f t="shared" si="149"/>
        <v>11403.972640000002</v>
      </c>
      <c r="CA25" s="16">
        <f t="shared" si="149"/>
        <v>11528.08344</v>
      </c>
      <c r="CB25" s="16">
        <f t="shared" si="149"/>
        <v>11564.696680000001</v>
      </c>
      <c r="CC25" s="16">
        <f t="shared" si="149"/>
        <v>11613.073120000001</v>
      </c>
      <c r="CD25" s="16">
        <f t="shared" si="149"/>
        <v>11567.223599999998</v>
      </c>
      <c r="CE25" s="16">
        <f t="shared" si="149"/>
        <v>11577.343400000002</v>
      </c>
      <c r="CF25" s="16">
        <f t="shared" si="149"/>
        <v>11427.474359999998</v>
      </c>
      <c r="CG25" s="16">
        <f t="shared" si="149"/>
        <v>11608.964160000001</v>
      </c>
      <c r="CH25" s="16">
        <f t="shared" si="149"/>
        <v>11561.093839999998</v>
      </c>
      <c r="CI25" s="16">
        <f t="shared" si="149"/>
        <v>11688.526759999999</v>
      </c>
      <c r="CJ25" s="16">
        <f t="shared" si="149"/>
        <v>11676.346240000001</v>
      </c>
      <c r="CK25" s="16">
        <f t="shared" si="149"/>
        <v>11750.476520000002</v>
      </c>
      <c r="CL25" s="16">
        <f t="shared" si="149"/>
        <v>11777.233199999999</v>
      </c>
      <c r="CM25" s="16">
        <f t="shared" si="149"/>
        <v>11758.817719999999</v>
      </c>
      <c r="CN25" s="16">
        <f t="shared" si="149"/>
        <v>11688.038519999998</v>
      </c>
      <c r="CO25" s="16">
        <f t="shared" si="149"/>
        <v>11735.776680000001</v>
      </c>
      <c r="CP25" s="16">
        <f t="shared" si="149"/>
        <v>11744.93744</v>
      </c>
      <c r="CQ25" s="16">
        <f t="shared" si="149"/>
        <v>11771.441040000002</v>
      </c>
      <c r="CR25" s="16">
        <f t="shared" si="149"/>
        <v>11678.650960000001</v>
      </c>
      <c r="CS25" s="16">
        <f t="shared" si="149"/>
        <v>11645.617880000003</v>
      </c>
      <c r="CT25" s="16">
        <f t="shared" si="149"/>
        <v>11711.882760000004</v>
      </c>
      <c r="CU25" s="16">
        <f>CU26+1.168*(CU26-CU27)</f>
        <v>11739.442120000002</v>
      </c>
      <c r="CV25" s="16">
        <f>CV26+1.168*(CV26-CV27)</f>
        <v>11856.323279999999</v>
      </c>
      <c r="CW25" s="16">
        <f>CW26+1.168*(CW26-CW27)</f>
        <v>11855.296679999999</v>
      </c>
      <c r="CX25" s="16">
        <f t="shared" ref="CX25:DB25" si="150">CX26+1.168*(CX26-CX27)</f>
        <v>11719.118720000002</v>
      </c>
      <c r="CY25" s="16">
        <f t="shared" si="150"/>
        <v>11646.647880000004</v>
      </c>
      <c r="CZ25" s="16">
        <f t="shared" si="150"/>
        <v>11867.2844</v>
      </c>
      <c r="DA25" s="16">
        <f t="shared" si="150"/>
        <v>11792.038439999998</v>
      </c>
      <c r="DB25" s="16">
        <f t="shared" si="150"/>
        <v>11842.771879999998</v>
      </c>
      <c r="DC25" s="16">
        <f t="shared" ref="DC25:DH25" si="151">DC26+1.168*(DC26-DC27)</f>
        <v>11835.574920000001</v>
      </c>
      <c r="DD25" s="16">
        <f t="shared" si="151"/>
        <v>11802.940199999999</v>
      </c>
      <c r="DE25" s="16">
        <f t="shared" si="151"/>
        <v>11774.584359999997</v>
      </c>
      <c r="DF25" s="16">
        <f t="shared" si="151"/>
        <v>11651.567439999999</v>
      </c>
      <c r="DG25" s="16">
        <f t="shared" si="151"/>
        <v>11648.269119999995</v>
      </c>
      <c r="DH25" s="16">
        <f t="shared" si="151"/>
        <v>11474.57908</v>
      </c>
      <c r="DI25" s="16">
        <f t="shared" ref="DI25:EC25" si="152">DI26+1.168*(DI26-DI27)</f>
        <v>11391.14156</v>
      </c>
      <c r="DJ25" s="16">
        <f t="shared" si="152"/>
        <v>11361.446199999998</v>
      </c>
      <c r="DK25" s="16">
        <f t="shared" si="152"/>
        <v>11300.311520000003</v>
      </c>
      <c r="DL25" s="16">
        <f t="shared" si="152"/>
        <v>11384.48524</v>
      </c>
      <c r="DM25" s="16">
        <f t="shared" si="152"/>
        <v>11287.54932</v>
      </c>
      <c r="DN25" s="16">
        <f t="shared" si="152"/>
        <v>11377.499840000002</v>
      </c>
      <c r="DO25" s="16">
        <f t="shared" si="152"/>
        <v>11552.030559999999</v>
      </c>
      <c r="DP25" s="16">
        <f t="shared" si="152"/>
        <v>12049.099199999999</v>
      </c>
      <c r="DQ25" s="16">
        <f t="shared" si="152"/>
        <v>11883.993400000001</v>
      </c>
      <c r="DR25" s="16">
        <f t="shared" si="152"/>
        <v>11827.110879999998</v>
      </c>
      <c r="DS25" s="16">
        <f t="shared" si="152"/>
        <v>12028.747479999996</v>
      </c>
      <c r="DT25" s="16">
        <f t="shared" si="152"/>
        <v>12019.12408</v>
      </c>
      <c r="DU25" s="16">
        <f t="shared" si="152"/>
        <v>12050.856199999998</v>
      </c>
      <c r="DV25" s="16">
        <f t="shared" si="152"/>
        <v>12010.337879999999</v>
      </c>
      <c r="DW25" s="16">
        <f t="shared" si="152"/>
        <v>11943.951120000002</v>
      </c>
      <c r="DX25" s="16">
        <f t="shared" si="152"/>
        <v>12040.991479999997</v>
      </c>
      <c r="DY25" s="16">
        <f t="shared" si="152"/>
        <v>12105.577759999998</v>
      </c>
      <c r="DZ25" s="16">
        <f t="shared" si="152"/>
        <v>12247.936039999999</v>
      </c>
      <c r="EA25" s="16">
        <f t="shared" si="152"/>
        <v>12099.491719999998</v>
      </c>
      <c r="EB25" s="16">
        <f t="shared" si="152"/>
        <v>12026.309960000002</v>
      </c>
      <c r="EC25" s="16">
        <f t="shared" si="152"/>
        <v>11982.163599999998</v>
      </c>
      <c r="ED25" s="16">
        <f t="shared" ref="ED25:EW25" si="153">ED26+1.168*(ED26-ED27)</f>
        <v>12012.694960000003</v>
      </c>
      <c r="EE25" s="16">
        <f t="shared" si="153"/>
        <v>12049.235199999999</v>
      </c>
      <c r="EF25" s="16">
        <f t="shared" si="153"/>
        <v>11989.92232</v>
      </c>
      <c r="EG25" s="16">
        <f t="shared" si="153"/>
        <v>12013.628159999998</v>
      </c>
      <c r="EH25" s="16">
        <f t="shared" si="153"/>
        <v>11922.747479999996</v>
      </c>
      <c r="EI25" s="16">
        <f t="shared" si="153"/>
        <v>11834.45456</v>
      </c>
      <c r="EJ25" s="16">
        <f t="shared" si="153"/>
        <v>11766.466760000003</v>
      </c>
      <c r="EK25" s="16">
        <f t="shared" si="153"/>
        <v>11846.00088</v>
      </c>
      <c r="EL25" s="16">
        <f t="shared" si="153"/>
        <v>12013.351640000003</v>
      </c>
      <c r="EM25" s="16">
        <f t="shared" si="153"/>
        <v>11831.126920000002</v>
      </c>
      <c r="EN25" s="16">
        <f t="shared" si="153"/>
        <v>11772.656559999999</v>
      </c>
      <c r="EO25" s="16">
        <f t="shared" si="153"/>
        <v>11938.80408</v>
      </c>
      <c r="EP25" s="16">
        <f t="shared" si="153"/>
        <v>11947.128159999998</v>
      </c>
      <c r="EQ25" s="16">
        <f t="shared" si="153"/>
        <v>11920.045119999999</v>
      </c>
      <c r="ER25" s="16">
        <f t="shared" si="153"/>
        <v>11872.659439999999</v>
      </c>
      <c r="ES25" s="16">
        <f t="shared" si="153"/>
        <v>11912.514120000002</v>
      </c>
      <c r="ET25" s="16">
        <f t="shared" si="153"/>
        <v>11999.8158</v>
      </c>
      <c r="EU25" s="16">
        <f t="shared" si="153"/>
        <v>11967.410279999998</v>
      </c>
      <c r="EV25" s="16">
        <f t="shared" si="153"/>
        <v>11986.476719999999</v>
      </c>
      <c r="EW25" s="16">
        <f t="shared" si="153"/>
        <v>11971.32012</v>
      </c>
      <c r="EX25" s="16">
        <f>EX26+1.168*(EX26-EX27)</f>
        <v>11775.180319999999</v>
      </c>
      <c r="EY25" s="16">
        <f>EY26+1.168*(EY26-EY27)</f>
        <v>11661.794359999996</v>
      </c>
      <c r="EZ25" s="16">
        <f>EZ26+1.168*(EZ26-EZ27)</f>
        <v>11601.745159999999</v>
      </c>
      <c r="FA25" s="16">
        <f>FA26+1.168*(FA26-FA27)</f>
        <v>11652.160400000001</v>
      </c>
      <c r="FB25" s="16">
        <f>FB26+1.168*(FB26-FB27)</f>
        <v>11640.447639999999</v>
      </c>
      <c r="FC25" s="16">
        <f t="shared" ref="FC25:HE25" si="154">FC26+1.168*(FC26-FC27)</f>
        <v>11663.36032</v>
      </c>
      <c r="FD25" s="16">
        <f t="shared" si="154"/>
        <v>11746.322319999999</v>
      </c>
      <c r="FE25" s="16">
        <f t="shared" si="154"/>
        <v>11735.851599999998</v>
      </c>
      <c r="FF25" s="16">
        <f t="shared" si="154"/>
        <v>11679.446199999998</v>
      </c>
      <c r="FG25" s="16">
        <f t="shared" si="154"/>
        <v>11629.252760000003</v>
      </c>
      <c r="FH25" s="16">
        <f t="shared" si="154"/>
        <v>11430.619280000003</v>
      </c>
      <c r="FI25" s="16">
        <f t="shared" si="154"/>
        <v>11414.118920000001</v>
      </c>
      <c r="FJ25" s="16">
        <f t="shared" si="154"/>
        <v>11384.512439999999</v>
      </c>
      <c r="FK25" s="16">
        <f t="shared" si="154"/>
        <v>11358.479960000002</v>
      </c>
      <c r="FL25" s="16">
        <f t="shared" si="154"/>
        <v>11369.28556</v>
      </c>
      <c r="FM25" s="16">
        <f t="shared" si="154"/>
        <v>11327.328760000004</v>
      </c>
      <c r="FN25" s="16">
        <f t="shared" si="154"/>
        <v>11255.109760000003</v>
      </c>
      <c r="FO25" s="16">
        <f t="shared" si="154"/>
        <v>11245.108079999998</v>
      </c>
      <c r="FP25" s="16">
        <f t="shared" si="154"/>
        <v>11150.537400000001</v>
      </c>
      <c r="FQ25" s="16">
        <f t="shared" si="154"/>
        <v>11198.77144</v>
      </c>
      <c r="FR25" s="16">
        <f t="shared" si="154"/>
        <v>10961.219840000002</v>
      </c>
      <c r="FS25" s="16">
        <f t="shared" si="154"/>
        <v>11126.628199999999</v>
      </c>
      <c r="FT25" s="16">
        <f t="shared" si="154"/>
        <v>10977.250199999999</v>
      </c>
      <c r="FU25" s="16">
        <f t="shared" si="154"/>
        <v>11219.845119999998</v>
      </c>
      <c r="FV25" s="16">
        <f t="shared" si="154"/>
        <v>11213.017880000003</v>
      </c>
      <c r="FW25" s="16">
        <f t="shared" si="154"/>
        <v>11138.684160000001</v>
      </c>
      <c r="FX25" s="16">
        <f t="shared" si="154"/>
        <v>11153.58956</v>
      </c>
      <c r="FY25" s="16">
        <f t="shared" si="154"/>
        <v>11173.557719999999</v>
      </c>
      <c r="FZ25" s="16">
        <f t="shared" si="154"/>
        <v>11148.904359999997</v>
      </c>
      <c r="GA25" s="16">
        <f t="shared" si="154"/>
        <v>11096.279199999999</v>
      </c>
      <c r="GB25" s="16">
        <f t="shared" si="154"/>
        <v>11029.82156</v>
      </c>
      <c r="GC25" s="16">
        <f t="shared" si="154"/>
        <v>10906.834440000001</v>
      </c>
      <c r="GD25" s="16">
        <f t="shared" si="154"/>
        <v>11025.718479999998</v>
      </c>
      <c r="GE25" s="16">
        <f t="shared" si="154"/>
        <v>11331.189</v>
      </c>
      <c r="GF25" s="16">
        <f t="shared" si="154"/>
        <v>11185.718199999999</v>
      </c>
      <c r="GG25" s="16">
        <f t="shared" si="154"/>
        <v>11169.810400000002</v>
      </c>
      <c r="GH25" s="16">
        <f t="shared" si="154"/>
        <v>11034.287439999998</v>
      </c>
      <c r="GI25" s="16">
        <f t="shared" si="154"/>
        <v>11023.25</v>
      </c>
      <c r="GJ25" s="16">
        <f t="shared" si="154"/>
        <v>10967.609759999999</v>
      </c>
      <c r="GK25" s="16">
        <f t="shared" si="154"/>
        <v>10942.57288</v>
      </c>
      <c r="GL25" s="16">
        <f t="shared" si="154"/>
        <v>10938.591920000001</v>
      </c>
      <c r="GM25" s="16">
        <f t="shared" si="154"/>
        <v>11024.25952</v>
      </c>
      <c r="GN25" s="16">
        <f t="shared" si="154"/>
        <v>11124.190360000001</v>
      </c>
      <c r="GO25" s="16">
        <f t="shared" si="154"/>
        <v>11073.292280000001</v>
      </c>
      <c r="GP25" s="16">
        <f t="shared" si="154"/>
        <v>11084.55616</v>
      </c>
      <c r="GQ25" s="16">
        <f t="shared" si="154"/>
        <v>11196.735439999999</v>
      </c>
      <c r="GR25" s="16">
        <f t="shared" si="154"/>
        <v>11077.116400000001</v>
      </c>
      <c r="GS25" s="16">
        <f t="shared" si="154"/>
        <v>10994.97632</v>
      </c>
      <c r="GT25" s="16">
        <f t="shared" si="154"/>
        <v>10910.607359999996</v>
      </c>
      <c r="GU25" s="16">
        <f t="shared" si="154"/>
        <v>10857.216439999998</v>
      </c>
      <c r="GV25" s="16">
        <f t="shared" si="154"/>
        <v>11876.112079999999</v>
      </c>
      <c r="GW25" s="16">
        <f t="shared" si="154"/>
        <v>11794.913199999999</v>
      </c>
      <c r="GX25" s="16">
        <f t="shared" si="154"/>
        <v>11689.128519999998</v>
      </c>
      <c r="GY25" s="16">
        <f t="shared" si="154"/>
        <v>11569.878120000001</v>
      </c>
      <c r="GZ25" s="16">
        <f t="shared" si="154"/>
        <v>11697.088400000002</v>
      </c>
      <c r="HA25" s="16">
        <f t="shared" si="154"/>
        <v>11594.162120000001</v>
      </c>
      <c r="HB25" s="16">
        <f t="shared" si="154"/>
        <v>11576.772440000001</v>
      </c>
      <c r="HC25" s="16">
        <f t="shared" si="154"/>
        <v>11626.74856</v>
      </c>
      <c r="HD25" s="16">
        <f t="shared" si="154"/>
        <v>11412.489160000001</v>
      </c>
      <c r="HE25" s="16">
        <f t="shared" si="154"/>
        <v>11385.536840000001</v>
      </c>
    </row>
    <row r="26" spans="1:213" ht="14.7" customHeight="1" x14ac:dyDescent="0.3">
      <c r="A26" s="12"/>
      <c r="B26" s="13"/>
      <c r="C26" s="13"/>
      <c r="D26" s="14" t="s">
        <v>24</v>
      </c>
      <c r="E26" s="54">
        <f t="shared" ref="E26:BB26" si="155">E4+E51/2</f>
        <v>10936.467500000001</v>
      </c>
      <c r="F26" s="54">
        <f t="shared" si="155"/>
        <v>10901.18</v>
      </c>
      <c r="G26" s="54">
        <f t="shared" si="155"/>
        <v>10823.105</v>
      </c>
      <c r="H26" s="55">
        <f t="shared" si="155"/>
        <v>10675.07</v>
      </c>
      <c r="I26" s="55">
        <f t="shared" si="155"/>
        <v>10751.56</v>
      </c>
      <c r="J26" s="55">
        <f t="shared" si="155"/>
        <v>10534.595000000001</v>
      </c>
      <c r="K26" s="55">
        <f t="shared" si="155"/>
        <v>10677.465</v>
      </c>
      <c r="L26" s="55">
        <f t="shared" si="155"/>
        <v>10842.87</v>
      </c>
      <c r="M26" s="55">
        <f t="shared" si="155"/>
        <v>10840.555</v>
      </c>
      <c r="N26" s="55">
        <f t="shared" si="155"/>
        <v>10840.4575</v>
      </c>
      <c r="O26" s="55">
        <f t="shared" si="155"/>
        <v>10918.875</v>
      </c>
      <c r="P26" s="55">
        <f t="shared" si="155"/>
        <v>10961.665000000001</v>
      </c>
      <c r="Q26" s="55">
        <f t="shared" si="155"/>
        <v>10998.732499999998</v>
      </c>
      <c r="R26" s="55">
        <f t="shared" si="155"/>
        <v>10997.075000000001</v>
      </c>
      <c r="S26" s="55">
        <f t="shared" si="155"/>
        <v>10877.75</v>
      </c>
      <c r="T26" s="55">
        <f t="shared" si="155"/>
        <v>10736.6775</v>
      </c>
      <c r="U26" s="55">
        <f t="shared" si="155"/>
        <v>10846.972500000002</v>
      </c>
      <c r="V26" s="55">
        <f t="shared" si="155"/>
        <v>10818.162499999999</v>
      </c>
      <c r="W26" s="55">
        <f t="shared" si="155"/>
        <v>10901.9475</v>
      </c>
      <c r="X26" s="55">
        <f t="shared" si="155"/>
        <v>10901.242499999998</v>
      </c>
      <c r="Y26" s="55">
        <f t="shared" si="155"/>
        <v>10974.175000000001</v>
      </c>
      <c r="Z26" s="55">
        <f t="shared" si="155"/>
        <v>10880.665000000001</v>
      </c>
      <c r="AA26" s="55">
        <f t="shared" si="155"/>
        <v>10756.289999999999</v>
      </c>
      <c r="AB26" s="55">
        <f t="shared" si="155"/>
        <v>10789.17</v>
      </c>
      <c r="AC26" s="18">
        <f t="shared" si="155"/>
        <v>10818.99</v>
      </c>
      <c r="AD26" s="18">
        <f t="shared" si="155"/>
        <v>10849.01</v>
      </c>
      <c r="AE26" s="18">
        <f t="shared" si="155"/>
        <v>10921.699999999999</v>
      </c>
      <c r="AF26" s="18">
        <f t="shared" si="155"/>
        <v>10853.252500000001</v>
      </c>
      <c r="AG26" s="18">
        <f t="shared" si="155"/>
        <v>10855.862500000001</v>
      </c>
      <c r="AH26" s="18">
        <f t="shared" si="155"/>
        <v>10801.2075</v>
      </c>
      <c r="AI26" s="18">
        <f t="shared" si="155"/>
        <v>10952.47</v>
      </c>
      <c r="AJ26" s="18">
        <f t="shared" si="155"/>
        <v>10918.487499999999</v>
      </c>
      <c r="AK26" s="18">
        <f t="shared" si="155"/>
        <v>10952.5</v>
      </c>
      <c r="AL26" s="18">
        <f t="shared" si="155"/>
        <v>10948.75</v>
      </c>
      <c r="AM26" s="18">
        <f t="shared" si="155"/>
        <v>11017.785000000002</v>
      </c>
      <c r="AN26" s="18">
        <f t="shared" si="155"/>
        <v>10969.8575</v>
      </c>
      <c r="AO26" s="18">
        <f t="shared" si="155"/>
        <v>10904.567499999999</v>
      </c>
      <c r="AP26" s="18">
        <f t="shared" si="155"/>
        <v>10887.172500000001</v>
      </c>
      <c r="AQ26" s="18">
        <f t="shared" si="155"/>
        <v>10876.9375</v>
      </c>
      <c r="AR26" s="18">
        <f t="shared" si="155"/>
        <v>11220.764999999999</v>
      </c>
      <c r="AS26" s="18">
        <f t="shared" si="155"/>
        <v>10756.974999999999</v>
      </c>
      <c r="AT26" s="18">
        <f t="shared" si="155"/>
        <v>10710.885000000002</v>
      </c>
      <c r="AU26" s="18">
        <f t="shared" si="155"/>
        <v>10705.342499999999</v>
      </c>
      <c r="AV26" s="18">
        <f t="shared" si="155"/>
        <v>10918.675000000001</v>
      </c>
      <c r="AW26" s="56">
        <f t="shared" si="155"/>
        <v>10987.15</v>
      </c>
      <c r="AX26" s="18">
        <f t="shared" si="155"/>
        <v>10974.8125</v>
      </c>
      <c r="AY26" s="18">
        <f t="shared" si="155"/>
        <v>10972.85</v>
      </c>
      <c r="AZ26" s="18">
        <f t="shared" si="155"/>
        <v>11122.895</v>
      </c>
      <c r="BA26" s="18">
        <f t="shared" si="155"/>
        <v>11110.375</v>
      </c>
      <c r="BB26" s="18">
        <f t="shared" si="155"/>
        <v>11007.262500000001</v>
      </c>
      <c r="BC26" s="18">
        <f t="shared" ref="BC26:BL26" si="156">BC4+BC51/2</f>
        <v>10929.39</v>
      </c>
      <c r="BD26" s="18">
        <f t="shared" si="156"/>
        <v>10879.305</v>
      </c>
      <c r="BE26" s="18">
        <f t="shared" si="156"/>
        <v>10859.4025</v>
      </c>
      <c r="BF26" s="18">
        <f t="shared" si="156"/>
        <v>10786.7225</v>
      </c>
      <c r="BG26" s="18">
        <f t="shared" si="156"/>
        <v>10815.342500000001</v>
      </c>
      <c r="BH26" s="18">
        <f t="shared" si="156"/>
        <v>10713.275000000001</v>
      </c>
      <c r="BI26" s="18">
        <f t="shared" si="156"/>
        <v>10679.810000000001</v>
      </c>
      <c r="BJ26" s="18">
        <f t="shared" si="156"/>
        <v>10793.915000000001</v>
      </c>
      <c r="BK26" s="18">
        <f t="shared" si="156"/>
        <v>10837.8925</v>
      </c>
      <c r="BL26" s="18">
        <f t="shared" si="156"/>
        <v>10815.3825</v>
      </c>
      <c r="BM26" s="18">
        <f t="shared" ref="BM26:CT26" si="157">BM4+BM51/2</f>
        <v>10934.577500000001</v>
      </c>
      <c r="BN26" s="18">
        <f t="shared" si="157"/>
        <v>10922.997499999999</v>
      </c>
      <c r="BO26" s="18">
        <f t="shared" si="157"/>
        <v>10910.324999999999</v>
      </c>
      <c r="BP26" s="18">
        <f t="shared" si="157"/>
        <v>10836.967500000001</v>
      </c>
      <c r="BQ26" s="18">
        <f t="shared" si="157"/>
        <v>10893.64</v>
      </c>
      <c r="BR26" s="18">
        <f t="shared" si="157"/>
        <v>11053.04</v>
      </c>
      <c r="BS26" s="18">
        <f t="shared" si="157"/>
        <v>11085.295</v>
      </c>
      <c r="BT26" s="18">
        <f t="shared" si="157"/>
        <v>11087.897499999999</v>
      </c>
      <c r="BU26" s="18">
        <f t="shared" si="157"/>
        <v>11092.272500000001</v>
      </c>
      <c r="BV26" s="18">
        <f t="shared" si="157"/>
        <v>11057.4275</v>
      </c>
      <c r="BW26" s="18">
        <f t="shared" si="157"/>
        <v>11234.627499999999</v>
      </c>
      <c r="BX26" s="18">
        <f t="shared" si="157"/>
        <v>11352.57</v>
      </c>
      <c r="BY26" s="18">
        <f t="shared" si="157"/>
        <v>11383.335000000001</v>
      </c>
      <c r="BZ26" s="18">
        <f t="shared" si="157"/>
        <v>11381.585000000001</v>
      </c>
      <c r="CA26" s="18">
        <f t="shared" si="157"/>
        <v>11490.76</v>
      </c>
      <c r="CB26" s="18">
        <f t="shared" si="157"/>
        <v>11526.907500000001</v>
      </c>
      <c r="CC26" s="18">
        <f t="shared" si="157"/>
        <v>11583.33</v>
      </c>
      <c r="CD26" s="18">
        <f t="shared" si="157"/>
        <v>11550.199999999999</v>
      </c>
      <c r="CE26" s="18">
        <f t="shared" si="157"/>
        <v>11532.9375</v>
      </c>
      <c r="CF26" s="18">
        <f t="shared" si="157"/>
        <v>11400.477499999999</v>
      </c>
      <c r="CG26" s="18">
        <f t="shared" si="157"/>
        <v>11562.615</v>
      </c>
      <c r="CH26" s="18">
        <f t="shared" si="157"/>
        <v>11518.31</v>
      </c>
      <c r="CI26" s="18">
        <f t="shared" si="157"/>
        <v>11644.827499999999</v>
      </c>
      <c r="CJ26" s="18">
        <f t="shared" si="157"/>
        <v>11657.01</v>
      </c>
      <c r="CK26" s="18">
        <f t="shared" si="157"/>
        <v>11720.4925</v>
      </c>
      <c r="CL26" s="18">
        <f t="shared" si="157"/>
        <v>11753.625</v>
      </c>
      <c r="CM26" s="18">
        <f t="shared" si="157"/>
        <v>11716.467500000001</v>
      </c>
      <c r="CN26" s="18">
        <f t="shared" si="157"/>
        <v>11654.842499999999</v>
      </c>
      <c r="CO26" s="18">
        <f t="shared" si="157"/>
        <v>11710.032500000001</v>
      </c>
      <c r="CP26" s="18">
        <f t="shared" si="157"/>
        <v>11693.16</v>
      </c>
      <c r="CQ26" s="18">
        <f t="shared" si="157"/>
        <v>11734.76</v>
      </c>
      <c r="CR26" s="18">
        <f t="shared" si="157"/>
        <v>11643.865</v>
      </c>
      <c r="CS26" s="18">
        <f t="shared" si="157"/>
        <v>11627.582500000002</v>
      </c>
      <c r="CT26" s="18">
        <f t="shared" si="157"/>
        <v>11686.652500000002</v>
      </c>
      <c r="CU26" s="18">
        <f>CU4+CU51/2</f>
        <v>11721.342500000001</v>
      </c>
      <c r="CV26" s="18">
        <f>CV4+CV51/2</f>
        <v>11830.82</v>
      </c>
      <c r="CW26" s="18">
        <f>CW4+CW51/2</f>
        <v>11817.5075</v>
      </c>
      <c r="CX26" s="18">
        <f t="shared" ref="CX26:DB26" si="158">CX4+CX51/2</f>
        <v>11673.155000000001</v>
      </c>
      <c r="CY26" s="18">
        <f t="shared" si="158"/>
        <v>11620.582500000002</v>
      </c>
      <c r="CZ26" s="18">
        <f t="shared" si="158"/>
        <v>11815.25</v>
      </c>
      <c r="DA26" s="18">
        <f t="shared" si="158"/>
        <v>11736.647499999999</v>
      </c>
      <c r="DB26" s="18">
        <f t="shared" si="158"/>
        <v>11810.282499999999</v>
      </c>
      <c r="DC26" s="18">
        <f t="shared" ref="DC26:DH26" si="159">DC4+DC51/2</f>
        <v>11803.342500000001</v>
      </c>
      <c r="DD26" s="18">
        <f t="shared" si="159"/>
        <v>11774.112499999999</v>
      </c>
      <c r="DE26" s="18">
        <f t="shared" si="159"/>
        <v>11751.602499999999</v>
      </c>
      <c r="DF26" s="18">
        <f t="shared" si="159"/>
        <v>11631.91</v>
      </c>
      <c r="DG26" s="18">
        <f t="shared" si="159"/>
        <v>11592.829999999998</v>
      </c>
      <c r="DH26" s="18">
        <f t="shared" si="159"/>
        <v>11432.1325</v>
      </c>
      <c r="DI26" s="18">
        <f t="shared" ref="DI26:EC26" si="160">DI4+DI51/2</f>
        <v>11358.202499999999</v>
      </c>
      <c r="DJ26" s="18">
        <f t="shared" si="160"/>
        <v>11331.012499999999</v>
      </c>
      <c r="DK26" s="18">
        <f t="shared" si="160"/>
        <v>11244.230000000001</v>
      </c>
      <c r="DL26" s="18">
        <f t="shared" si="160"/>
        <v>11324.5975</v>
      </c>
      <c r="DM26" s="18">
        <f t="shared" si="160"/>
        <v>11239.4175</v>
      </c>
      <c r="DN26" s="18">
        <f t="shared" si="160"/>
        <v>11333.11</v>
      </c>
      <c r="DO26" s="18">
        <f t="shared" si="160"/>
        <v>11498.615</v>
      </c>
      <c r="DP26" s="18">
        <f t="shared" si="160"/>
        <v>11967.674999999999</v>
      </c>
      <c r="DQ26" s="18">
        <f t="shared" si="160"/>
        <v>11819.512500000001</v>
      </c>
      <c r="DR26" s="18">
        <f t="shared" si="160"/>
        <v>11794.22</v>
      </c>
      <c r="DS26" s="18">
        <f t="shared" si="160"/>
        <v>11891.707499999999</v>
      </c>
      <c r="DT26" s="18">
        <f t="shared" si="160"/>
        <v>11954.594999999999</v>
      </c>
      <c r="DU26" s="18">
        <f t="shared" si="160"/>
        <v>12004.362499999999</v>
      </c>
      <c r="DV26" s="18">
        <f t="shared" si="160"/>
        <v>11980.2575</v>
      </c>
      <c r="DW26" s="18">
        <f t="shared" si="160"/>
        <v>11913.405000000001</v>
      </c>
      <c r="DX26" s="18">
        <f t="shared" si="160"/>
        <v>12005.932499999999</v>
      </c>
      <c r="DY26" s="18">
        <f t="shared" si="160"/>
        <v>12038.189999999999</v>
      </c>
      <c r="DZ26" s="18">
        <f t="shared" si="160"/>
        <v>12189.172499999999</v>
      </c>
      <c r="EA26" s="18">
        <f t="shared" si="160"/>
        <v>12070.7925</v>
      </c>
      <c r="EB26" s="18">
        <f t="shared" si="160"/>
        <v>11959.002500000001</v>
      </c>
      <c r="EC26" s="18">
        <f t="shared" si="160"/>
        <v>11941.05</v>
      </c>
      <c r="ED26" s="18">
        <f t="shared" ref="ED26:EW26" si="161">ED4+ED51/2</f>
        <v>11979.515000000001</v>
      </c>
      <c r="EE26" s="18">
        <f t="shared" si="161"/>
        <v>12018.4</v>
      </c>
      <c r="EF26" s="18">
        <f t="shared" si="161"/>
        <v>11959.055</v>
      </c>
      <c r="EG26" s="18">
        <f t="shared" si="161"/>
        <v>11976.914999999999</v>
      </c>
      <c r="EH26" s="18">
        <f t="shared" si="161"/>
        <v>11886.082499999999</v>
      </c>
      <c r="EI26" s="18">
        <f t="shared" si="161"/>
        <v>11774.615</v>
      </c>
      <c r="EJ26" s="18">
        <f t="shared" si="161"/>
        <v>11738.827500000001</v>
      </c>
      <c r="EK26" s="18">
        <f t="shared" si="161"/>
        <v>11789.02</v>
      </c>
      <c r="EL26" s="18">
        <f t="shared" si="161"/>
        <v>11946.397500000001</v>
      </c>
      <c r="EM26" s="18">
        <f t="shared" si="161"/>
        <v>11791.667500000001</v>
      </c>
      <c r="EN26" s="18">
        <f t="shared" si="161"/>
        <v>11745.74</v>
      </c>
      <c r="EO26" s="18">
        <f t="shared" si="161"/>
        <v>11886.32</v>
      </c>
      <c r="EP26" s="18">
        <f t="shared" si="161"/>
        <v>11910.414999999999</v>
      </c>
      <c r="EQ26" s="18">
        <f t="shared" si="161"/>
        <v>11891.105</v>
      </c>
      <c r="ER26" s="18">
        <f t="shared" si="161"/>
        <v>11841.76</v>
      </c>
      <c r="ES26" s="18">
        <f t="shared" si="161"/>
        <v>11895.217500000001</v>
      </c>
      <c r="ET26" s="18">
        <f t="shared" si="161"/>
        <v>11966.8125</v>
      </c>
      <c r="EU26" s="18">
        <f t="shared" si="161"/>
        <v>11948.7325</v>
      </c>
      <c r="EV26" s="18">
        <f t="shared" si="161"/>
        <v>11971.83</v>
      </c>
      <c r="EW26" s="18">
        <f t="shared" si="161"/>
        <v>11912.2675</v>
      </c>
      <c r="EX26" s="18">
        <f>EX4+EX51/2</f>
        <v>11695.33</v>
      </c>
      <c r="EY26" s="18">
        <f>EY4+EY51/2</f>
        <v>11622.752499999999</v>
      </c>
      <c r="EZ26" s="18">
        <f>EZ4+EZ51/2</f>
        <v>11563.827499999999</v>
      </c>
      <c r="FA26" s="18">
        <f>FA4+FA51/2</f>
        <v>11626.625</v>
      </c>
      <c r="FB26" s="18">
        <f>FB4+FB51/2</f>
        <v>11608.022499999999</v>
      </c>
      <c r="FC26" s="18">
        <f t="shared" ref="FC26:FL26" si="162">FC4+FC51/2</f>
        <v>11635.705</v>
      </c>
      <c r="FD26" s="18">
        <f t="shared" si="162"/>
        <v>11715.455</v>
      </c>
      <c r="FE26" s="18">
        <f t="shared" si="162"/>
        <v>11718.025</v>
      </c>
      <c r="FF26" s="18">
        <f t="shared" si="162"/>
        <v>11649.012499999999</v>
      </c>
      <c r="FG26" s="18">
        <f t="shared" si="162"/>
        <v>11551.827500000001</v>
      </c>
      <c r="FH26" s="18">
        <f t="shared" si="162"/>
        <v>11399.495000000001</v>
      </c>
      <c r="FI26" s="18">
        <f t="shared" si="162"/>
        <v>11383.4925</v>
      </c>
      <c r="FJ26" s="18">
        <f t="shared" si="162"/>
        <v>11342.772499999999</v>
      </c>
      <c r="FK26" s="18">
        <f t="shared" si="162"/>
        <v>11319.2775</v>
      </c>
      <c r="FL26" s="18">
        <f t="shared" si="162"/>
        <v>11337.952499999999</v>
      </c>
      <c r="FM26" s="18">
        <f>FM4+FM51/2</f>
        <v>11276.402500000002</v>
      </c>
      <c r="FN26" s="18">
        <f t="shared" ref="FN26:FV26" si="163">FN4+FN51/2</f>
        <v>11192.54</v>
      </c>
      <c r="FO26" s="18">
        <f t="shared" si="163"/>
        <v>11198.244999999999</v>
      </c>
      <c r="FP26" s="18">
        <f t="shared" si="163"/>
        <v>11087.6625</v>
      </c>
      <c r="FQ26" s="18">
        <f t="shared" si="163"/>
        <v>11124.51</v>
      </c>
      <c r="FR26" s="18">
        <f t="shared" si="163"/>
        <v>10924.86</v>
      </c>
      <c r="FS26" s="18">
        <f t="shared" si="163"/>
        <v>11060.862499999999</v>
      </c>
      <c r="FT26" s="18">
        <f t="shared" si="163"/>
        <v>10932.362499999999</v>
      </c>
      <c r="FU26" s="18">
        <f t="shared" si="163"/>
        <v>11150.754999999999</v>
      </c>
      <c r="FV26" s="18">
        <f t="shared" si="163"/>
        <v>11174.907500000001</v>
      </c>
      <c r="FW26" s="18">
        <f t="shared" ref="FW26:FY26" si="164">FW4+FW59/2</f>
        <v>11060.215</v>
      </c>
      <c r="FX26" s="18">
        <f t="shared" si="164"/>
        <v>11107.8025</v>
      </c>
      <c r="FY26" s="18">
        <f t="shared" si="164"/>
        <v>11127.192499999999</v>
      </c>
      <c r="FZ26" s="18">
        <f t="shared" ref="FZ26:HE26" si="165">FZ4+FZ57/2</f>
        <v>11113.877499999999</v>
      </c>
      <c r="GA26" s="18">
        <f t="shared" si="165"/>
        <v>11067.05</v>
      </c>
      <c r="GB26" s="18">
        <f t="shared" si="165"/>
        <v>10988.852500000001</v>
      </c>
      <c r="GC26" s="18">
        <f t="shared" si="165"/>
        <v>10845.8225</v>
      </c>
      <c r="GD26" s="18">
        <f t="shared" si="165"/>
        <v>10953.32</v>
      </c>
      <c r="GE26" s="18">
        <f t="shared" si="165"/>
        <v>11230.4125</v>
      </c>
      <c r="GF26" s="18">
        <f t="shared" si="165"/>
        <v>11156.0875</v>
      </c>
      <c r="GG26" s="18">
        <f t="shared" si="165"/>
        <v>11124.2</v>
      </c>
      <c r="GH26" s="18">
        <f t="shared" si="165"/>
        <v>11002.584999999999</v>
      </c>
      <c r="GI26" s="18">
        <f t="shared" si="165"/>
        <v>11023.25</v>
      </c>
      <c r="GJ26" s="18">
        <f t="shared" si="165"/>
        <v>10905.039999999999</v>
      </c>
      <c r="GK26" s="18">
        <f t="shared" si="165"/>
        <v>10906.47</v>
      </c>
      <c r="GL26" s="18">
        <f t="shared" si="165"/>
        <v>10905.155000000001</v>
      </c>
      <c r="GM26" s="18">
        <f t="shared" si="165"/>
        <v>10995.48</v>
      </c>
      <c r="GN26" s="18">
        <f t="shared" si="165"/>
        <v>11079.5275</v>
      </c>
      <c r="GO26" s="18">
        <f t="shared" si="165"/>
        <v>11059.432500000001</v>
      </c>
      <c r="GP26" s="18">
        <f t="shared" si="165"/>
        <v>11047.039999999999</v>
      </c>
      <c r="GQ26" s="18">
        <f t="shared" si="165"/>
        <v>11152.184999999999</v>
      </c>
      <c r="GR26" s="18">
        <f t="shared" si="165"/>
        <v>11049.975</v>
      </c>
      <c r="GS26" s="18">
        <f t="shared" si="165"/>
        <v>10929.58</v>
      </c>
      <c r="GT26" s="18">
        <f t="shared" si="165"/>
        <v>10884.814999999999</v>
      </c>
      <c r="GU26" s="18">
        <f t="shared" si="165"/>
        <v>10801.022499999999</v>
      </c>
      <c r="GV26" s="18">
        <f t="shared" si="165"/>
        <v>11654.195</v>
      </c>
      <c r="GW26" s="18">
        <f t="shared" si="165"/>
        <v>11723.125</v>
      </c>
      <c r="GX26" s="18">
        <f t="shared" si="165"/>
        <v>11651.9175</v>
      </c>
      <c r="GY26" s="18">
        <f t="shared" si="165"/>
        <v>11522.067500000001</v>
      </c>
      <c r="GZ26" s="18">
        <f t="shared" si="165"/>
        <v>11650.675000000001</v>
      </c>
      <c r="HA26" s="18">
        <f t="shared" si="165"/>
        <v>11564.0175</v>
      </c>
      <c r="HB26" s="18">
        <f t="shared" si="165"/>
        <v>11539.047500000001</v>
      </c>
      <c r="HC26" s="18">
        <f t="shared" si="165"/>
        <v>11528.365</v>
      </c>
      <c r="HD26" s="18">
        <f t="shared" si="165"/>
        <v>11376.1775</v>
      </c>
      <c r="HE26" s="18">
        <f t="shared" si="165"/>
        <v>11307.8225</v>
      </c>
    </row>
    <row r="27" spans="1:213" ht="14.7" customHeight="1" x14ac:dyDescent="0.3">
      <c r="A27" s="12"/>
      <c r="B27" s="13"/>
      <c r="C27" s="13"/>
      <c r="D27" s="14" t="s">
        <v>25</v>
      </c>
      <c r="E27" s="35">
        <f t="shared" ref="E27:BB27" si="166">E4+E51/4</f>
        <v>10910.108749999999</v>
      </c>
      <c r="F27" s="35">
        <f t="shared" si="166"/>
        <v>10885.34</v>
      </c>
      <c r="G27" s="35">
        <f t="shared" si="166"/>
        <v>10803.002499999999</v>
      </c>
      <c r="H27" s="36">
        <f t="shared" si="166"/>
        <v>10638.109999999999</v>
      </c>
      <c r="I27" s="36">
        <f t="shared" si="166"/>
        <v>10722.630000000001</v>
      </c>
      <c r="J27" s="36">
        <f t="shared" si="166"/>
        <v>10511.522500000001</v>
      </c>
      <c r="K27" s="36">
        <f t="shared" si="166"/>
        <v>10613.307499999999</v>
      </c>
      <c r="L27" s="36">
        <f t="shared" si="166"/>
        <v>10790.235000000001</v>
      </c>
      <c r="M27" s="36">
        <f t="shared" si="166"/>
        <v>10816.0525</v>
      </c>
      <c r="N27" s="36">
        <f t="shared" si="166"/>
        <v>10822.953750000001</v>
      </c>
      <c r="O27" s="36">
        <f t="shared" si="166"/>
        <v>10903.612500000001</v>
      </c>
      <c r="P27" s="36">
        <f t="shared" si="166"/>
        <v>10935.182500000001</v>
      </c>
      <c r="Q27" s="36">
        <f t="shared" si="166"/>
        <v>10983.016249999999</v>
      </c>
      <c r="R27" s="36">
        <f t="shared" si="166"/>
        <v>10974.387500000001</v>
      </c>
      <c r="S27" s="36">
        <f t="shared" si="166"/>
        <v>10815.875</v>
      </c>
      <c r="T27" s="36">
        <f t="shared" si="166"/>
        <v>10700.088749999999</v>
      </c>
      <c r="U27" s="36">
        <f t="shared" si="166"/>
        <v>10788.411250000001</v>
      </c>
      <c r="V27" s="36">
        <f t="shared" si="166"/>
        <v>10798.981249999999</v>
      </c>
      <c r="W27" s="36">
        <f t="shared" si="166"/>
        <v>10880.92375</v>
      </c>
      <c r="X27" s="36">
        <f t="shared" si="166"/>
        <v>10881.896249999998</v>
      </c>
      <c r="Y27" s="36">
        <f t="shared" si="166"/>
        <v>10942.137500000001</v>
      </c>
      <c r="Z27" s="36">
        <f t="shared" si="166"/>
        <v>10836.5825</v>
      </c>
      <c r="AA27" s="36">
        <f t="shared" si="166"/>
        <v>10714.27</v>
      </c>
      <c r="AB27" s="36">
        <f t="shared" si="166"/>
        <v>10758.26</v>
      </c>
      <c r="AC27" s="7">
        <f t="shared" si="166"/>
        <v>10795.395</v>
      </c>
      <c r="AD27" s="7">
        <f t="shared" si="166"/>
        <v>10825.58</v>
      </c>
      <c r="AE27" s="7">
        <f t="shared" si="166"/>
        <v>10888.424999999999</v>
      </c>
      <c r="AF27" s="7">
        <f t="shared" si="166"/>
        <v>10837.42625</v>
      </c>
      <c r="AG27" s="7">
        <f t="shared" si="166"/>
        <v>10825.40625</v>
      </c>
      <c r="AH27" s="7">
        <f t="shared" si="166"/>
        <v>10769.403749999999</v>
      </c>
      <c r="AI27" s="7">
        <f t="shared" si="166"/>
        <v>10919.635</v>
      </c>
      <c r="AJ27" s="7">
        <f t="shared" si="166"/>
        <v>10904.393749999999</v>
      </c>
      <c r="AK27" s="7">
        <f t="shared" si="166"/>
        <v>10928.85</v>
      </c>
      <c r="AL27" s="7">
        <f t="shared" si="166"/>
        <v>10927.85</v>
      </c>
      <c r="AM27" s="7">
        <f t="shared" si="166"/>
        <v>10989.817500000001</v>
      </c>
      <c r="AN27" s="7">
        <f t="shared" si="166"/>
        <v>10946.303749999999</v>
      </c>
      <c r="AO27" s="7">
        <f t="shared" si="166"/>
        <v>10868.033749999999</v>
      </c>
      <c r="AP27" s="7">
        <f t="shared" si="166"/>
        <v>10868.48625</v>
      </c>
      <c r="AQ27" s="7">
        <f t="shared" si="166"/>
        <v>10828.74375</v>
      </c>
      <c r="AR27" s="7">
        <f t="shared" si="166"/>
        <v>11041.657499999999</v>
      </c>
      <c r="AS27" s="7">
        <f t="shared" si="166"/>
        <v>10709.262499999999</v>
      </c>
      <c r="AT27" s="7">
        <f t="shared" si="166"/>
        <v>10681.542500000001</v>
      </c>
      <c r="AU27" s="7">
        <f t="shared" si="166"/>
        <v>10678.571249999999</v>
      </c>
      <c r="AV27" s="7">
        <f t="shared" si="166"/>
        <v>10874.8125</v>
      </c>
      <c r="AW27" s="37">
        <f t="shared" si="166"/>
        <v>10940.4</v>
      </c>
      <c r="AX27" s="7">
        <f t="shared" si="166"/>
        <v>10943.53125</v>
      </c>
      <c r="AY27" s="7">
        <f t="shared" si="166"/>
        <v>10953.6</v>
      </c>
      <c r="AZ27" s="7">
        <f t="shared" si="166"/>
        <v>11092.672500000001</v>
      </c>
      <c r="BA27" s="7">
        <f t="shared" si="166"/>
        <v>11089.887499999999</v>
      </c>
      <c r="BB27" s="7">
        <f t="shared" si="166"/>
        <v>10975.43125</v>
      </c>
      <c r="BC27" s="7">
        <f t="shared" ref="BC27:BL27" si="167">BC4+BC51/4</f>
        <v>10909.094999999999</v>
      </c>
      <c r="BD27" s="7">
        <f t="shared" si="167"/>
        <v>10855.352499999999</v>
      </c>
      <c r="BE27" s="7">
        <f t="shared" si="167"/>
        <v>10826.526249999999</v>
      </c>
      <c r="BF27" s="7">
        <f t="shared" si="167"/>
        <v>10766.38625</v>
      </c>
      <c r="BG27" s="7">
        <f t="shared" si="167"/>
        <v>10769.87125</v>
      </c>
      <c r="BH27" s="7">
        <f t="shared" si="167"/>
        <v>10677.112500000001</v>
      </c>
      <c r="BI27" s="7">
        <f t="shared" si="167"/>
        <v>10642.08</v>
      </c>
      <c r="BJ27" s="7">
        <f t="shared" si="167"/>
        <v>10764.682500000001</v>
      </c>
      <c r="BK27" s="7">
        <f t="shared" si="167"/>
        <v>10813.87125</v>
      </c>
      <c r="BL27" s="7">
        <f t="shared" si="167"/>
        <v>10803.516249999999</v>
      </c>
      <c r="BM27" s="7">
        <f t="shared" ref="BM27:CT27" si="168">BM4+BM51/4</f>
        <v>10907.338750000001</v>
      </c>
      <c r="BN27" s="7">
        <f t="shared" si="168"/>
        <v>10879.14875</v>
      </c>
      <c r="BO27" s="7">
        <f t="shared" si="168"/>
        <v>10858.487499999999</v>
      </c>
      <c r="BP27" s="7">
        <f t="shared" si="168"/>
        <v>10814.733749999999</v>
      </c>
      <c r="BQ27" s="7">
        <f t="shared" si="168"/>
        <v>10878.57</v>
      </c>
      <c r="BR27" s="7">
        <f t="shared" si="168"/>
        <v>10941.995000000001</v>
      </c>
      <c r="BS27" s="7">
        <f t="shared" si="168"/>
        <v>11036.372500000001</v>
      </c>
      <c r="BT27" s="7">
        <f t="shared" si="168"/>
        <v>11070.44875</v>
      </c>
      <c r="BU27" s="7">
        <f t="shared" si="168"/>
        <v>11075.23625</v>
      </c>
      <c r="BV27" s="7">
        <f t="shared" si="168"/>
        <v>11046.41375</v>
      </c>
      <c r="BW27" s="7">
        <f t="shared" si="168"/>
        <v>11201.338749999999</v>
      </c>
      <c r="BX27" s="7">
        <f t="shared" si="168"/>
        <v>11326.885</v>
      </c>
      <c r="BY27" s="95">
        <f t="shared" si="168"/>
        <v>11362.5175</v>
      </c>
      <c r="BZ27" s="95">
        <f t="shared" si="168"/>
        <v>11362.4175</v>
      </c>
      <c r="CA27" s="95">
        <f t="shared" si="168"/>
        <v>11458.805</v>
      </c>
      <c r="CB27" s="95">
        <f t="shared" si="168"/>
        <v>11494.553750000001</v>
      </c>
      <c r="CC27" s="95">
        <f t="shared" si="168"/>
        <v>11557.865</v>
      </c>
      <c r="CD27" s="95">
        <f t="shared" si="168"/>
        <v>11535.625</v>
      </c>
      <c r="CE27" s="95">
        <f t="shared" si="168"/>
        <v>11494.918749999999</v>
      </c>
      <c r="CF27" s="7">
        <f t="shared" si="168"/>
        <v>11377.36375</v>
      </c>
      <c r="CG27" s="7">
        <f t="shared" si="168"/>
        <v>11522.932499999999</v>
      </c>
      <c r="CH27" s="7">
        <f t="shared" si="168"/>
        <v>11481.68</v>
      </c>
      <c r="CI27" s="7">
        <f t="shared" si="168"/>
        <v>11607.41375</v>
      </c>
      <c r="CJ27" s="7">
        <f t="shared" si="168"/>
        <v>11640.455</v>
      </c>
      <c r="CK27" s="7">
        <f t="shared" si="168"/>
        <v>11694.821249999999</v>
      </c>
      <c r="CL27" s="7">
        <f t="shared" si="168"/>
        <v>11733.4125</v>
      </c>
      <c r="CM27" s="7">
        <f t="shared" si="168"/>
        <v>11680.208750000002</v>
      </c>
      <c r="CN27" s="7">
        <f t="shared" si="168"/>
        <v>11626.421249999999</v>
      </c>
      <c r="CO27" s="7">
        <f t="shared" si="168"/>
        <v>11687.991250000001</v>
      </c>
      <c r="CP27" s="7">
        <f t="shared" si="168"/>
        <v>11648.83</v>
      </c>
      <c r="CQ27" s="7">
        <f t="shared" si="168"/>
        <v>11703.355</v>
      </c>
      <c r="CR27" s="7">
        <f t="shared" si="168"/>
        <v>11614.082499999999</v>
      </c>
      <c r="CS27" s="7">
        <f t="shared" si="168"/>
        <v>11612.141250000001</v>
      </c>
      <c r="CT27" s="7">
        <f t="shared" si="168"/>
        <v>11665.05125</v>
      </c>
      <c r="CU27" s="7">
        <f>CU4+CU51/4</f>
        <v>11705.846250000001</v>
      </c>
      <c r="CV27" s="7">
        <f>CV4+CV51/4</f>
        <v>11808.985000000001</v>
      </c>
      <c r="CW27" s="7">
        <f>CW4+CW51/4</f>
        <v>11785.153749999999</v>
      </c>
      <c r="CX27" s="7">
        <f t="shared" ref="CX27:DB27" si="169">CX4+CX51/4</f>
        <v>11633.8025</v>
      </c>
      <c r="CY27" s="7">
        <f t="shared" si="169"/>
        <v>11598.266250000001</v>
      </c>
      <c r="CZ27" s="7">
        <f t="shared" si="169"/>
        <v>11770.699999999999</v>
      </c>
      <c r="DA27" s="7">
        <f t="shared" si="169"/>
        <v>11689.223749999999</v>
      </c>
      <c r="DB27" s="7">
        <f t="shared" si="169"/>
        <v>11782.466249999999</v>
      </c>
      <c r="DC27" s="7">
        <f t="shared" ref="DC27:DH27" si="170">DC4+DC51/4</f>
        <v>11775.74625</v>
      </c>
      <c r="DD27" s="7">
        <f t="shared" si="170"/>
        <v>11749.43125</v>
      </c>
      <c r="DE27" s="7">
        <f t="shared" si="170"/>
        <v>11731.92625</v>
      </c>
      <c r="DF27" s="7">
        <f t="shared" si="170"/>
        <v>11615.08</v>
      </c>
      <c r="DG27" s="7">
        <f t="shared" si="170"/>
        <v>11545.365</v>
      </c>
      <c r="DH27" s="7">
        <f t="shared" si="170"/>
        <v>11395.79125</v>
      </c>
      <c r="DI27" s="7">
        <f t="shared" ref="DI27:EC27" si="171">DI4+DI51/4</f>
        <v>11330.001249999999</v>
      </c>
      <c r="DJ27" s="7">
        <f t="shared" si="171"/>
        <v>11304.956249999999</v>
      </c>
      <c r="DK27" s="7">
        <f t="shared" si="171"/>
        <v>11196.215</v>
      </c>
      <c r="DL27" s="7">
        <f t="shared" si="171"/>
        <v>11273.32375</v>
      </c>
      <c r="DM27" s="7">
        <f t="shared" si="171"/>
        <v>11198.20875</v>
      </c>
      <c r="DN27" s="7">
        <f t="shared" si="171"/>
        <v>11295.105</v>
      </c>
      <c r="DO27" s="7">
        <f t="shared" si="171"/>
        <v>11452.8825</v>
      </c>
      <c r="DP27" s="7">
        <f t="shared" si="171"/>
        <v>11897.9625</v>
      </c>
      <c r="DQ27" s="7">
        <f t="shared" si="171"/>
        <v>11764.30625</v>
      </c>
      <c r="DR27" s="7">
        <f t="shared" si="171"/>
        <v>11766.06</v>
      </c>
      <c r="DS27" s="7">
        <f t="shared" si="171"/>
        <v>11774.37875</v>
      </c>
      <c r="DT27" s="7">
        <f t="shared" si="171"/>
        <v>11899.3475</v>
      </c>
      <c r="DU27" s="7">
        <f t="shared" si="171"/>
        <v>11964.55625</v>
      </c>
      <c r="DV27" s="7">
        <f t="shared" si="171"/>
        <v>11954.50375</v>
      </c>
      <c r="DW27" s="7">
        <f t="shared" si="171"/>
        <v>11887.252500000001</v>
      </c>
      <c r="DX27" s="7">
        <f t="shared" si="171"/>
        <v>11975.91625</v>
      </c>
      <c r="DY27" s="7">
        <f t="shared" si="171"/>
        <v>11980.494999999999</v>
      </c>
      <c r="DZ27" s="7">
        <f t="shared" si="171"/>
        <v>12138.861249999998</v>
      </c>
      <c r="EA27" s="7">
        <f t="shared" si="171"/>
        <v>12046.221250000001</v>
      </c>
      <c r="EB27" s="7">
        <f t="shared" si="171"/>
        <v>11901.376249999999</v>
      </c>
      <c r="EC27" s="7">
        <f t="shared" si="171"/>
        <v>11905.85</v>
      </c>
      <c r="ED27" s="7">
        <f t="shared" ref="ED27:EW27" si="172">ED4+ED51/4</f>
        <v>11951.1075</v>
      </c>
      <c r="EE27" s="7">
        <f t="shared" si="172"/>
        <v>11992</v>
      </c>
      <c r="EF27" s="7">
        <f t="shared" si="172"/>
        <v>11932.627500000001</v>
      </c>
      <c r="EG27" s="7">
        <f t="shared" si="172"/>
        <v>11945.4825</v>
      </c>
      <c r="EH27" s="7">
        <f t="shared" si="172"/>
        <v>11854.69125</v>
      </c>
      <c r="EI27" s="7">
        <f t="shared" si="172"/>
        <v>11723.3825</v>
      </c>
      <c r="EJ27" s="7">
        <f t="shared" si="172"/>
        <v>11715.16375</v>
      </c>
      <c r="EK27" s="7">
        <f t="shared" si="172"/>
        <v>11740.235000000001</v>
      </c>
      <c r="EL27" s="7">
        <f t="shared" si="172"/>
        <v>11889.07375</v>
      </c>
      <c r="EM27" s="7">
        <f t="shared" si="172"/>
        <v>11757.883750000001</v>
      </c>
      <c r="EN27" s="7">
        <f t="shared" si="172"/>
        <v>11722.695</v>
      </c>
      <c r="EO27" s="7">
        <f t="shared" si="172"/>
        <v>11841.385</v>
      </c>
      <c r="EP27" s="7">
        <f t="shared" si="172"/>
        <v>11878.9825</v>
      </c>
      <c r="EQ27" s="7">
        <f t="shared" si="172"/>
        <v>11866.327499999999</v>
      </c>
      <c r="ER27" s="7">
        <f t="shared" si="172"/>
        <v>11815.305</v>
      </c>
      <c r="ES27" s="7">
        <f t="shared" si="172"/>
        <v>11880.408750000001</v>
      </c>
      <c r="ET27" s="7">
        <f t="shared" si="172"/>
        <v>11938.55625</v>
      </c>
      <c r="EU27" s="7">
        <f t="shared" si="172"/>
        <v>11932.741250000001</v>
      </c>
      <c r="EV27" s="7">
        <f t="shared" si="172"/>
        <v>11959.29</v>
      </c>
      <c r="EW27" s="7">
        <f t="shared" si="172"/>
        <v>11861.70875</v>
      </c>
      <c r="EX27" s="7">
        <f>EX4+EX51/4</f>
        <v>11626.965</v>
      </c>
      <c r="EY27" s="7">
        <f>EY4+EY51/4</f>
        <v>11589.32625</v>
      </c>
      <c r="EZ27" s="7">
        <f>EZ4+EZ51/4</f>
        <v>11531.36375</v>
      </c>
      <c r="FA27" s="7">
        <f>FA4+FA51/4</f>
        <v>11604.762499999999</v>
      </c>
      <c r="FB27" s="7">
        <f>FB4+FB51/4</f>
        <v>11580.26125</v>
      </c>
      <c r="FC27" s="7">
        <f t="shared" ref="FC27:FL27" si="173">FC4+FC51/4</f>
        <v>11612.0275</v>
      </c>
      <c r="FD27" s="7">
        <f t="shared" si="173"/>
        <v>11689.0275</v>
      </c>
      <c r="FE27" s="7">
        <f t="shared" si="173"/>
        <v>11702.762500000001</v>
      </c>
      <c r="FF27" s="7">
        <f t="shared" si="173"/>
        <v>11622.956249999999</v>
      </c>
      <c r="FG27" s="7">
        <f t="shared" si="173"/>
        <v>11485.53875</v>
      </c>
      <c r="FH27" s="7">
        <f t="shared" si="173"/>
        <v>11372.8475</v>
      </c>
      <c r="FI27" s="7">
        <f t="shared" si="173"/>
        <v>11357.27125</v>
      </c>
      <c r="FJ27" s="7">
        <f t="shared" si="173"/>
        <v>11307.036249999999</v>
      </c>
      <c r="FK27" s="7">
        <f t="shared" si="173"/>
        <v>11285.713749999999</v>
      </c>
      <c r="FL27" s="7">
        <f t="shared" si="173"/>
        <v>11311.126249999999</v>
      </c>
      <c r="FM27" s="7">
        <f>FM4+FM51/4</f>
        <v>11232.80125</v>
      </c>
      <c r="FN27" s="7">
        <f t="shared" ref="FN27:FV27" si="174">FN4+FN51/4</f>
        <v>11138.97</v>
      </c>
      <c r="FO27" s="7">
        <f t="shared" si="174"/>
        <v>11158.122499999999</v>
      </c>
      <c r="FP27" s="7">
        <f t="shared" si="174"/>
        <v>11033.831249999999</v>
      </c>
      <c r="FQ27" s="7">
        <f t="shared" si="174"/>
        <v>11060.93</v>
      </c>
      <c r="FR27" s="7">
        <f t="shared" si="174"/>
        <v>10893.73</v>
      </c>
      <c r="FS27" s="7">
        <f t="shared" si="174"/>
        <v>11004.55625</v>
      </c>
      <c r="FT27" s="7">
        <f t="shared" si="174"/>
        <v>10893.93125</v>
      </c>
      <c r="FU27" s="7">
        <f t="shared" si="174"/>
        <v>11091.602500000001</v>
      </c>
      <c r="FV27" s="7">
        <f t="shared" si="174"/>
        <v>11142.278749999999</v>
      </c>
      <c r="FW27" s="7">
        <f t="shared" ref="FW27:FY27" si="175">FW4+FW59/4</f>
        <v>10993.032499999999</v>
      </c>
      <c r="FX27" s="7">
        <f t="shared" si="175"/>
        <v>11068.60125</v>
      </c>
      <c r="FY27" s="7">
        <f t="shared" si="175"/>
        <v>11087.49625</v>
      </c>
      <c r="FZ27" s="7">
        <f t="shared" ref="FZ27:HE27" si="176">FZ4+FZ57/4</f>
        <v>11083.88875</v>
      </c>
      <c r="GA27" s="7">
        <f t="shared" si="176"/>
        <v>11042.025</v>
      </c>
      <c r="GB27" s="7">
        <f t="shared" si="176"/>
        <v>10953.776250000001</v>
      </c>
      <c r="GC27" s="7">
        <f t="shared" si="176"/>
        <v>10793.58625</v>
      </c>
      <c r="GD27" s="7">
        <f t="shared" si="176"/>
        <v>10891.335000000001</v>
      </c>
      <c r="GE27" s="7">
        <f t="shared" si="176"/>
        <v>11144.13125</v>
      </c>
      <c r="GF27" s="7">
        <f t="shared" si="176"/>
        <v>11130.71875</v>
      </c>
      <c r="GG27" s="7">
        <f t="shared" si="176"/>
        <v>11085.15</v>
      </c>
      <c r="GH27" s="7">
        <f t="shared" si="176"/>
        <v>10975.442499999999</v>
      </c>
      <c r="GI27" s="7">
        <f t="shared" si="176"/>
        <v>11023.25</v>
      </c>
      <c r="GJ27" s="7">
        <f t="shared" si="176"/>
        <v>10851.47</v>
      </c>
      <c r="GK27" s="7">
        <f t="shared" si="176"/>
        <v>10875.56</v>
      </c>
      <c r="GL27" s="7">
        <f t="shared" si="176"/>
        <v>10876.5275</v>
      </c>
      <c r="GM27" s="7">
        <f t="shared" si="176"/>
        <v>10970.84</v>
      </c>
      <c r="GN27" s="7">
        <f t="shared" si="176"/>
        <v>11041.28875</v>
      </c>
      <c r="GO27" s="7">
        <f t="shared" si="176"/>
        <v>11047.56625</v>
      </c>
      <c r="GP27" s="7">
        <f t="shared" si="176"/>
        <v>11014.919999999998</v>
      </c>
      <c r="GQ27" s="7">
        <f t="shared" si="176"/>
        <v>11114.0425</v>
      </c>
      <c r="GR27" s="7">
        <f t="shared" si="176"/>
        <v>11026.737499999999</v>
      </c>
      <c r="GS27" s="7">
        <f t="shared" si="176"/>
        <v>10873.59</v>
      </c>
      <c r="GT27" s="7">
        <f t="shared" si="176"/>
        <v>10862.7325</v>
      </c>
      <c r="GU27" s="7">
        <f t="shared" si="176"/>
        <v>10752.911249999999</v>
      </c>
      <c r="GV27" s="7">
        <f t="shared" si="176"/>
        <v>11464.1975</v>
      </c>
      <c r="GW27" s="7">
        <f t="shared" si="176"/>
        <v>11661.6625</v>
      </c>
      <c r="GX27" s="7">
        <f t="shared" si="176"/>
        <v>11620.05875</v>
      </c>
      <c r="GY27" s="7">
        <f t="shared" si="176"/>
        <v>11481.133750000001</v>
      </c>
      <c r="GZ27" s="7">
        <f t="shared" si="176"/>
        <v>11610.9375</v>
      </c>
      <c r="HA27" s="7">
        <f t="shared" si="176"/>
        <v>11538.20875</v>
      </c>
      <c r="HB27" s="7">
        <f t="shared" si="176"/>
        <v>11506.748750000001</v>
      </c>
      <c r="HC27" s="7">
        <f t="shared" si="176"/>
        <v>11444.1325</v>
      </c>
      <c r="HD27" s="7">
        <f t="shared" si="176"/>
        <v>11345.088749999999</v>
      </c>
      <c r="HE27" s="7">
        <f t="shared" si="176"/>
        <v>11241.286249999999</v>
      </c>
    </row>
    <row r="28" spans="1:213" ht="14.7" customHeight="1" x14ac:dyDescent="0.3">
      <c r="A28" s="12"/>
      <c r="B28" s="13"/>
      <c r="C28" s="13"/>
      <c r="D28" s="14" t="s">
        <v>26</v>
      </c>
      <c r="E28" s="49">
        <f t="shared" ref="E28:BB28" si="177">E4+E51/6</f>
        <v>10901.3225</v>
      </c>
      <c r="F28" s="49">
        <f t="shared" si="177"/>
        <v>10880.06</v>
      </c>
      <c r="G28" s="49">
        <f t="shared" si="177"/>
        <v>10796.301666666666</v>
      </c>
      <c r="H28" s="49">
        <f t="shared" si="177"/>
        <v>10625.789999999999</v>
      </c>
      <c r="I28" s="49">
        <f t="shared" si="177"/>
        <v>10712.986666666668</v>
      </c>
      <c r="J28" s="49">
        <f t="shared" si="177"/>
        <v>10503.831666666667</v>
      </c>
      <c r="K28" s="49">
        <f t="shared" si="177"/>
        <v>10591.921666666665</v>
      </c>
      <c r="L28" s="49">
        <f t="shared" si="177"/>
        <v>10772.69</v>
      </c>
      <c r="M28" s="49">
        <f t="shared" si="177"/>
        <v>10807.885</v>
      </c>
      <c r="N28" s="49">
        <f t="shared" si="177"/>
        <v>10817.119166666667</v>
      </c>
      <c r="O28" s="49">
        <f t="shared" si="177"/>
        <v>10898.525</v>
      </c>
      <c r="P28" s="49">
        <f t="shared" si="177"/>
        <v>10926.355000000001</v>
      </c>
      <c r="Q28" s="49">
        <f t="shared" si="177"/>
        <v>10977.777499999998</v>
      </c>
      <c r="R28" s="49">
        <f t="shared" si="177"/>
        <v>10966.825000000001</v>
      </c>
      <c r="S28" s="49">
        <f t="shared" si="177"/>
        <v>10795.25</v>
      </c>
      <c r="T28" s="49">
        <f t="shared" si="177"/>
        <v>10687.8925</v>
      </c>
      <c r="U28" s="49">
        <f t="shared" si="177"/>
        <v>10768.890833333335</v>
      </c>
      <c r="V28" s="49">
        <f t="shared" si="177"/>
        <v>10792.5875</v>
      </c>
      <c r="W28" s="49">
        <f t="shared" si="177"/>
        <v>10873.915833333333</v>
      </c>
      <c r="X28" s="49">
        <f t="shared" si="177"/>
        <v>10875.447499999998</v>
      </c>
      <c r="Y28" s="49">
        <f t="shared" si="177"/>
        <v>10931.458333333334</v>
      </c>
      <c r="Z28" s="49">
        <f t="shared" si="177"/>
        <v>10821.888333333334</v>
      </c>
      <c r="AA28" s="49">
        <f t="shared" si="177"/>
        <v>10700.263333333332</v>
      </c>
      <c r="AB28" s="49">
        <f t="shared" si="177"/>
        <v>10747.956666666667</v>
      </c>
      <c r="AC28" s="16">
        <f t="shared" si="177"/>
        <v>10787.529999999999</v>
      </c>
      <c r="AD28" s="16">
        <f t="shared" si="177"/>
        <v>10817.77</v>
      </c>
      <c r="AE28" s="16">
        <f t="shared" si="177"/>
        <v>10877.333333333332</v>
      </c>
      <c r="AF28" s="16">
        <f t="shared" si="177"/>
        <v>10832.150833333333</v>
      </c>
      <c r="AG28" s="16">
        <f t="shared" si="177"/>
        <v>10815.254166666668</v>
      </c>
      <c r="AH28" s="16">
        <f t="shared" si="177"/>
        <v>10758.8025</v>
      </c>
      <c r="AI28" s="16">
        <f t="shared" si="177"/>
        <v>10908.689999999999</v>
      </c>
      <c r="AJ28" s="16">
        <f t="shared" si="177"/>
        <v>10899.695833333333</v>
      </c>
      <c r="AK28" s="16">
        <f t="shared" si="177"/>
        <v>10920.966666666667</v>
      </c>
      <c r="AL28" s="16">
        <f t="shared" si="177"/>
        <v>10920.883333333333</v>
      </c>
      <c r="AM28" s="16">
        <f t="shared" si="177"/>
        <v>10980.495000000001</v>
      </c>
      <c r="AN28" s="16">
        <f t="shared" si="177"/>
        <v>10938.452499999999</v>
      </c>
      <c r="AO28" s="16">
        <f t="shared" si="177"/>
        <v>10855.855833333333</v>
      </c>
      <c r="AP28" s="16">
        <f t="shared" si="177"/>
        <v>10862.2575</v>
      </c>
      <c r="AQ28" s="16">
        <f t="shared" si="177"/>
        <v>10812.679166666667</v>
      </c>
      <c r="AR28" s="16">
        <f t="shared" si="177"/>
        <v>10981.955</v>
      </c>
      <c r="AS28" s="16">
        <f t="shared" si="177"/>
        <v>10693.358333333332</v>
      </c>
      <c r="AT28" s="16">
        <f t="shared" si="177"/>
        <v>10671.761666666667</v>
      </c>
      <c r="AU28" s="16">
        <f t="shared" si="177"/>
        <v>10669.647499999999</v>
      </c>
      <c r="AV28" s="16">
        <f t="shared" si="177"/>
        <v>10860.191666666668</v>
      </c>
      <c r="AW28" s="50">
        <f t="shared" si="177"/>
        <v>10924.816666666666</v>
      </c>
      <c r="AX28" s="16">
        <f t="shared" si="177"/>
        <v>10933.104166666666</v>
      </c>
      <c r="AY28" s="16">
        <f t="shared" si="177"/>
        <v>10947.183333333334</v>
      </c>
      <c r="AZ28" s="16">
        <f t="shared" si="177"/>
        <v>11082.598333333333</v>
      </c>
      <c r="BA28" s="16">
        <f t="shared" si="177"/>
        <v>11083.058333333332</v>
      </c>
      <c r="BB28" s="16">
        <f t="shared" si="177"/>
        <v>10964.820833333333</v>
      </c>
      <c r="BC28" s="16">
        <f t="shared" ref="BC28:BL28" si="178">BC4+BC51/6</f>
        <v>10902.33</v>
      </c>
      <c r="BD28" s="16">
        <f t="shared" si="178"/>
        <v>10847.368333333334</v>
      </c>
      <c r="BE28" s="16">
        <f t="shared" si="178"/>
        <v>10815.567499999999</v>
      </c>
      <c r="BF28" s="16">
        <f t="shared" si="178"/>
        <v>10759.6075</v>
      </c>
      <c r="BG28" s="16">
        <f t="shared" si="178"/>
        <v>10754.714166666667</v>
      </c>
      <c r="BH28" s="16">
        <f t="shared" si="178"/>
        <v>10665.058333333334</v>
      </c>
      <c r="BI28" s="16">
        <f t="shared" si="178"/>
        <v>10629.503333333334</v>
      </c>
      <c r="BJ28" s="16">
        <f t="shared" si="178"/>
        <v>10754.938333333334</v>
      </c>
      <c r="BK28" s="16">
        <f t="shared" si="178"/>
        <v>10805.864166666666</v>
      </c>
      <c r="BL28" s="16">
        <f t="shared" si="178"/>
        <v>10799.560833333333</v>
      </c>
      <c r="BM28" s="16">
        <f t="shared" ref="BM28:CT28" si="179">BM4+BM51/6</f>
        <v>10898.259166666667</v>
      </c>
      <c r="BN28" s="16">
        <f t="shared" si="179"/>
        <v>10864.532499999999</v>
      </c>
      <c r="BO28" s="16">
        <f t="shared" si="179"/>
        <v>10841.208333333332</v>
      </c>
      <c r="BP28" s="16">
        <f t="shared" si="179"/>
        <v>10807.3225</v>
      </c>
      <c r="BQ28" s="16">
        <f t="shared" si="179"/>
        <v>10873.546666666667</v>
      </c>
      <c r="BR28" s="16">
        <f t="shared" si="179"/>
        <v>10904.980000000001</v>
      </c>
      <c r="BS28" s="16">
        <f t="shared" si="179"/>
        <v>11020.065000000001</v>
      </c>
      <c r="BT28" s="16">
        <f t="shared" si="179"/>
        <v>11064.6325</v>
      </c>
      <c r="BU28" s="16">
        <f t="shared" si="179"/>
        <v>11069.557500000001</v>
      </c>
      <c r="BV28" s="16">
        <f t="shared" si="179"/>
        <v>11042.7425</v>
      </c>
      <c r="BW28" s="16">
        <f t="shared" si="179"/>
        <v>11190.242499999998</v>
      </c>
      <c r="BX28" s="16">
        <f t="shared" si="179"/>
        <v>11318.323333333334</v>
      </c>
      <c r="BY28" s="16">
        <f t="shared" si="179"/>
        <v>11355.578333333335</v>
      </c>
      <c r="BZ28" s="16">
        <f t="shared" si="179"/>
        <v>11356.028333333334</v>
      </c>
      <c r="CA28" s="16">
        <f t="shared" si="179"/>
        <v>11448.153333333334</v>
      </c>
      <c r="CB28" s="16">
        <f t="shared" si="179"/>
        <v>11483.769166666667</v>
      </c>
      <c r="CC28" s="16">
        <f t="shared" si="179"/>
        <v>11549.376666666667</v>
      </c>
      <c r="CD28" s="16">
        <f t="shared" si="179"/>
        <v>11530.766666666666</v>
      </c>
      <c r="CE28" s="16">
        <f t="shared" si="179"/>
        <v>11482.245833333332</v>
      </c>
      <c r="CF28" s="16">
        <f t="shared" si="179"/>
        <v>11369.659166666666</v>
      </c>
      <c r="CG28" s="16">
        <f t="shared" si="179"/>
        <v>11509.705</v>
      </c>
      <c r="CH28" s="16">
        <f t="shared" si="179"/>
        <v>11469.47</v>
      </c>
      <c r="CI28" s="16">
        <f t="shared" si="179"/>
        <v>11594.942499999999</v>
      </c>
      <c r="CJ28" s="16">
        <f t="shared" si="179"/>
        <v>11634.936666666666</v>
      </c>
      <c r="CK28" s="16">
        <f t="shared" si="179"/>
        <v>11686.264166666666</v>
      </c>
      <c r="CL28" s="16">
        <f t="shared" si="179"/>
        <v>11726.675000000001</v>
      </c>
      <c r="CM28" s="16">
        <f t="shared" si="179"/>
        <v>11668.122500000001</v>
      </c>
      <c r="CN28" s="16">
        <f t="shared" si="179"/>
        <v>11616.9475</v>
      </c>
      <c r="CO28" s="16">
        <f t="shared" si="179"/>
        <v>11680.644166666667</v>
      </c>
      <c r="CP28" s="16">
        <f t="shared" si="179"/>
        <v>11634.053333333333</v>
      </c>
      <c r="CQ28" s="16">
        <f t="shared" si="179"/>
        <v>11692.886666666667</v>
      </c>
      <c r="CR28" s="16">
        <f t="shared" si="179"/>
        <v>11604.154999999999</v>
      </c>
      <c r="CS28" s="16">
        <f t="shared" si="179"/>
        <v>11606.994166666667</v>
      </c>
      <c r="CT28" s="16">
        <f t="shared" si="179"/>
        <v>11657.850833333334</v>
      </c>
      <c r="CU28" s="16">
        <f>CU4+CU51/6</f>
        <v>11700.680833333334</v>
      </c>
      <c r="CV28" s="16">
        <f>CV4+CV51/6</f>
        <v>11801.706666666667</v>
      </c>
      <c r="CW28" s="16">
        <f>CW4+CW51/6</f>
        <v>11774.369166666665</v>
      </c>
      <c r="CX28" s="16">
        <f t="shared" ref="CX28:DB28" si="180">CX4+CX51/6</f>
        <v>11620.685000000001</v>
      </c>
      <c r="CY28" s="16">
        <f t="shared" si="180"/>
        <v>11590.827500000001</v>
      </c>
      <c r="CZ28" s="16">
        <f t="shared" si="180"/>
        <v>11755.85</v>
      </c>
      <c r="DA28" s="16">
        <f t="shared" si="180"/>
        <v>11673.415833333333</v>
      </c>
      <c r="DB28" s="16">
        <f t="shared" si="180"/>
        <v>11773.194166666666</v>
      </c>
      <c r="DC28" s="16">
        <f t="shared" ref="DC28:DH28" si="181">DC4+DC51/6</f>
        <v>11766.547500000001</v>
      </c>
      <c r="DD28" s="16">
        <f t="shared" si="181"/>
        <v>11741.204166666666</v>
      </c>
      <c r="DE28" s="16">
        <f t="shared" si="181"/>
        <v>11725.3675</v>
      </c>
      <c r="DF28" s="16">
        <f t="shared" si="181"/>
        <v>11609.47</v>
      </c>
      <c r="DG28" s="16">
        <f t="shared" si="181"/>
        <v>11529.543333333333</v>
      </c>
      <c r="DH28" s="16">
        <f t="shared" si="181"/>
        <v>11383.6775</v>
      </c>
      <c r="DI28" s="16">
        <f t="shared" ref="DI28:EC28" si="182">DI4+DI51/6</f>
        <v>11320.600833333332</v>
      </c>
      <c r="DJ28" s="16">
        <f t="shared" si="182"/>
        <v>11296.270833333332</v>
      </c>
      <c r="DK28" s="16">
        <f t="shared" si="182"/>
        <v>11180.210000000001</v>
      </c>
      <c r="DL28" s="16">
        <f t="shared" si="182"/>
        <v>11256.2325</v>
      </c>
      <c r="DM28" s="16">
        <f t="shared" si="182"/>
        <v>11184.4725</v>
      </c>
      <c r="DN28" s="16">
        <f t="shared" si="182"/>
        <v>11282.436666666666</v>
      </c>
      <c r="DO28" s="16">
        <f t="shared" si="182"/>
        <v>11437.638333333332</v>
      </c>
      <c r="DP28" s="16">
        <f t="shared" si="182"/>
        <v>11874.725</v>
      </c>
      <c r="DQ28" s="16">
        <f t="shared" si="182"/>
        <v>11745.904166666667</v>
      </c>
      <c r="DR28" s="16">
        <f t="shared" si="182"/>
        <v>11756.673333333332</v>
      </c>
      <c r="DS28" s="16">
        <f t="shared" si="182"/>
        <v>11735.269166666665</v>
      </c>
      <c r="DT28" s="16">
        <f t="shared" si="182"/>
        <v>11880.931666666667</v>
      </c>
      <c r="DU28" s="16">
        <f t="shared" si="182"/>
        <v>11951.2875</v>
      </c>
      <c r="DV28" s="16">
        <f t="shared" si="182"/>
        <v>11945.919166666667</v>
      </c>
      <c r="DW28" s="16">
        <f t="shared" si="182"/>
        <v>11878.535</v>
      </c>
      <c r="DX28" s="16">
        <f t="shared" si="182"/>
        <v>11965.910833333333</v>
      </c>
      <c r="DY28" s="16">
        <f t="shared" si="182"/>
        <v>11961.263333333332</v>
      </c>
      <c r="DZ28" s="16">
        <f t="shared" si="182"/>
        <v>12122.090833333332</v>
      </c>
      <c r="EA28" s="16">
        <f t="shared" si="182"/>
        <v>12038.030833333332</v>
      </c>
      <c r="EB28" s="16">
        <f t="shared" si="182"/>
        <v>11882.1675</v>
      </c>
      <c r="EC28" s="16">
        <f t="shared" si="182"/>
        <v>11894.116666666667</v>
      </c>
      <c r="ED28" s="16">
        <f t="shared" ref="ED28:EW28" si="183">ED4+ED51/6</f>
        <v>11941.638333333334</v>
      </c>
      <c r="EE28" s="16">
        <f t="shared" si="183"/>
        <v>11983.2</v>
      </c>
      <c r="EF28" s="16">
        <f t="shared" si="183"/>
        <v>11923.818333333335</v>
      </c>
      <c r="EG28" s="16">
        <f t="shared" si="183"/>
        <v>11935.004999999999</v>
      </c>
      <c r="EH28" s="16">
        <f t="shared" si="183"/>
        <v>11844.227499999999</v>
      </c>
      <c r="EI28" s="16">
        <f t="shared" si="183"/>
        <v>11706.305</v>
      </c>
      <c r="EJ28" s="16">
        <f t="shared" si="183"/>
        <v>11707.275833333333</v>
      </c>
      <c r="EK28" s="16">
        <f t="shared" si="183"/>
        <v>11723.973333333333</v>
      </c>
      <c r="EL28" s="16">
        <f t="shared" si="183"/>
        <v>11869.965833333334</v>
      </c>
      <c r="EM28" s="16">
        <f t="shared" si="183"/>
        <v>11746.622500000001</v>
      </c>
      <c r="EN28" s="16">
        <f t="shared" si="183"/>
        <v>11715.013333333332</v>
      </c>
      <c r="EO28" s="16">
        <f t="shared" si="183"/>
        <v>11826.406666666668</v>
      </c>
      <c r="EP28" s="16">
        <f t="shared" si="183"/>
        <v>11868.504999999999</v>
      </c>
      <c r="EQ28" s="16">
        <f t="shared" si="183"/>
        <v>11858.068333333333</v>
      </c>
      <c r="ER28" s="16">
        <f t="shared" si="183"/>
        <v>11806.486666666668</v>
      </c>
      <c r="ES28" s="16">
        <f t="shared" si="183"/>
        <v>11875.4725</v>
      </c>
      <c r="ET28" s="16">
        <f t="shared" si="183"/>
        <v>11929.137499999999</v>
      </c>
      <c r="EU28" s="16">
        <f t="shared" si="183"/>
        <v>11927.410833333333</v>
      </c>
      <c r="EV28" s="16">
        <f t="shared" si="183"/>
        <v>11955.11</v>
      </c>
      <c r="EW28" s="16">
        <f t="shared" si="183"/>
        <v>11844.855833333333</v>
      </c>
      <c r="EX28" s="16">
        <f>EX4+EX51/6</f>
        <v>11604.176666666666</v>
      </c>
      <c r="EY28" s="16">
        <f>EY4+EY51/6</f>
        <v>11578.184166666666</v>
      </c>
      <c r="EZ28" s="16">
        <f>EZ4+EZ51/6</f>
        <v>11520.5425</v>
      </c>
      <c r="FA28" s="16">
        <f>FA4+FA51/6</f>
        <v>11597.475</v>
      </c>
      <c r="FB28" s="16">
        <f>FB4+FB51/6</f>
        <v>11571.0075</v>
      </c>
      <c r="FC28" s="16">
        <f t="shared" ref="FC28:FL28" si="184">FC4+FC51/6</f>
        <v>11604.135</v>
      </c>
      <c r="FD28" s="16">
        <f t="shared" si="184"/>
        <v>11680.218333333334</v>
      </c>
      <c r="FE28" s="16">
        <f t="shared" si="184"/>
        <v>11697.674999999999</v>
      </c>
      <c r="FF28" s="16">
        <f t="shared" si="184"/>
        <v>11614.270833333332</v>
      </c>
      <c r="FG28" s="16">
        <f t="shared" si="184"/>
        <v>11463.442500000001</v>
      </c>
      <c r="FH28" s="16">
        <f t="shared" si="184"/>
        <v>11363.965</v>
      </c>
      <c r="FI28" s="16">
        <f t="shared" si="184"/>
        <v>11348.530833333332</v>
      </c>
      <c r="FJ28" s="16">
        <f t="shared" si="184"/>
        <v>11295.124166666666</v>
      </c>
      <c r="FK28" s="16">
        <f t="shared" si="184"/>
        <v>11274.525833333333</v>
      </c>
      <c r="FL28" s="16">
        <f t="shared" si="184"/>
        <v>11302.184166666666</v>
      </c>
      <c r="FM28" s="16">
        <f>FM4+FM51/6</f>
        <v>11218.267500000002</v>
      </c>
      <c r="FN28" s="16">
        <f t="shared" ref="FN28:FV28" si="185">FN4+FN51/6</f>
        <v>11121.113333333333</v>
      </c>
      <c r="FO28" s="16">
        <f t="shared" si="185"/>
        <v>11144.748333333333</v>
      </c>
      <c r="FP28" s="16">
        <f t="shared" si="185"/>
        <v>11015.887500000001</v>
      </c>
      <c r="FQ28" s="16">
        <f t="shared" si="185"/>
        <v>11039.736666666668</v>
      </c>
      <c r="FR28" s="16">
        <f t="shared" si="185"/>
        <v>10883.353333333334</v>
      </c>
      <c r="FS28" s="16">
        <f t="shared" si="185"/>
        <v>10985.7875</v>
      </c>
      <c r="FT28" s="16">
        <f t="shared" si="185"/>
        <v>10881.120833333332</v>
      </c>
      <c r="FU28" s="16">
        <f t="shared" si="185"/>
        <v>11071.885</v>
      </c>
      <c r="FV28" s="16">
        <f t="shared" si="185"/>
        <v>11131.4025</v>
      </c>
      <c r="FW28" s="16">
        <f t="shared" ref="FW28:FY28" si="186">FW4+FW59/6</f>
        <v>10970.638333333334</v>
      </c>
      <c r="FX28" s="16">
        <f t="shared" si="186"/>
        <v>11055.534166666666</v>
      </c>
      <c r="FY28" s="16">
        <f t="shared" si="186"/>
        <v>11074.264166666666</v>
      </c>
      <c r="FZ28" s="16">
        <f t="shared" ref="FZ28:HE28" si="187">FZ4+FZ57/6</f>
        <v>11073.8925</v>
      </c>
      <c r="GA28" s="16">
        <f t="shared" si="187"/>
        <v>11033.683333333332</v>
      </c>
      <c r="GB28" s="16">
        <f t="shared" si="187"/>
        <v>10942.084166666667</v>
      </c>
      <c r="GC28" s="16">
        <f t="shared" si="187"/>
        <v>10776.174166666668</v>
      </c>
      <c r="GD28" s="16">
        <f t="shared" si="187"/>
        <v>10870.673333333334</v>
      </c>
      <c r="GE28" s="16">
        <f t="shared" si="187"/>
        <v>11115.370833333334</v>
      </c>
      <c r="GF28" s="16">
        <f t="shared" si="187"/>
        <v>11122.262500000001</v>
      </c>
      <c r="GG28" s="16">
        <f t="shared" si="187"/>
        <v>11072.133333333333</v>
      </c>
      <c r="GH28" s="16">
        <f t="shared" si="187"/>
        <v>10966.394999999999</v>
      </c>
      <c r="GI28" s="16">
        <f t="shared" si="187"/>
        <v>11023.25</v>
      </c>
      <c r="GJ28" s="16">
        <f t="shared" si="187"/>
        <v>10833.613333333333</v>
      </c>
      <c r="GK28" s="16">
        <f t="shared" si="187"/>
        <v>10865.256666666666</v>
      </c>
      <c r="GL28" s="16">
        <f t="shared" si="187"/>
        <v>10866.985000000001</v>
      </c>
      <c r="GM28" s="16">
        <f t="shared" si="187"/>
        <v>10962.626666666667</v>
      </c>
      <c r="GN28" s="16">
        <f t="shared" si="187"/>
        <v>11028.5425</v>
      </c>
      <c r="GO28" s="16">
        <f t="shared" si="187"/>
        <v>11043.610833333334</v>
      </c>
      <c r="GP28" s="16">
        <f t="shared" si="187"/>
        <v>11004.213333333333</v>
      </c>
      <c r="GQ28" s="16">
        <f t="shared" si="187"/>
        <v>11101.328333333333</v>
      </c>
      <c r="GR28" s="16">
        <f t="shared" si="187"/>
        <v>11018.991666666667</v>
      </c>
      <c r="GS28" s="16">
        <f t="shared" si="187"/>
        <v>10854.926666666666</v>
      </c>
      <c r="GT28" s="16">
        <f t="shared" si="187"/>
        <v>10855.371666666666</v>
      </c>
      <c r="GU28" s="16">
        <f t="shared" si="187"/>
        <v>10736.874166666666</v>
      </c>
      <c r="GV28" s="16">
        <f t="shared" si="187"/>
        <v>11400.865</v>
      </c>
      <c r="GW28" s="16">
        <f t="shared" si="187"/>
        <v>11641.175000000001</v>
      </c>
      <c r="GX28" s="16">
        <f t="shared" si="187"/>
        <v>11609.439166666667</v>
      </c>
      <c r="GY28" s="16">
        <f t="shared" si="187"/>
        <v>11467.489166666668</v>
      </c>
      <c r="GZ28" s="16">
        <f t="shared" si="187"/>
        <v>11597.691666666668</v>
      </c>
      <c r="HA28" s="16">
        <f t="shared" si="187"/>
        <v>11529.605833333333</v>
      </c>
      <c r="HB28" s="16">
        <f t="shared" si="187"/>
        <v>11495.9825</v>
      </c>
      <c r="HC28" s="16">
        <f t="shared" si="187"/>
        <v>11416.055</v>
      </c>
      <c r="HD28" s="16">
        <f t="shared" si="187"/>
        <v>11334.725833333334</v>
      </c>
      <c r="HE28" s="16">
        <f t="shared" si="187"/>
        <v>11219.1075</v>
      </c>
    </row>
    <row r="29" spans="1:213" ht="14.7" customHeight="1" x14ac:dyDescent="0.3">
      <c r="A29" s="12"/>
      <c r="B29" s="13"/>
      <c r="C29" s="13"/>
      <c r="D29" s="14" t="s">
        <v>27</v>
      </c>
      <c r="E29" s="49">
        <f t="shared" ref="E29:BB29" si="188">E4+E51/12</f>
        <v>10892.536249999999</v>
      </c>
      <c r="F29" s="49">
        <f t="shared" si="188"/>
        <v>10874.78</v>
      </c>
      <c r="G29" s="49">
        <f t="shared" si="188"/>
        <v>10789.600833333332</v>
      </c>
      <c r="H29" s="49">
        <f t="shared" si="188"/>
        <v>10613.47</v>
      </c>
      <c r="I29" s="49">
        <f t="shared" si="188"/>
        <v>10703.343333333334</v>
      </c>
      <c r="J29" s="49">
        <f t="shared" si="188"/>
        <v>10496.140833333335</v>
      </c>
      <c r="K29" s="49">
        <f t="shared" si="188"/>
        <v>10570.535833333333</v>
      </c>
      <c r="L29" s="49">
        <f t="shared" si="188"/>
        <v>10755.145</v>
      </c>
      <c r="M29" s="49">
        <f t="shared" si="188"/>
        <v>10799.717499999999</v>
      </c>
      <c r="N29" s="49">
        <f t="shared" si="188"/>
        <v>10811.284583333334</v>
      </c>
      <c r="O29" s="49">
        <f t="shared" si="188"/>
        <v>10893.4375</v>
      </c>
      <c r="P29" s="49">
        <f t="shared" si="188"/>
        <v>10917.5275</v>
      </c>
      <c r="Q29" s="49">
        <f t="shared" si="188"/>
        <v>10972.53875</v>
      </c>
      <c r="R29" s="49">
        <f t="shared" si="188"/>
        <v>10959.262500000001</v>
      </c>
      <c r="S29" s="49">
        <f t="shared" si="188"/>
        <v>10774.625</v>
      </c>
      <c r="T29" s="49">
        <f t="shared" si="188"/>
        <v>10675.696249999999</v>
      </c>
      <c r="U29" s="49">
        <f t="shared" si="188"/>
        <v>10749.370416666667</v>
      </c>
      <c r="V29" s="49">
        <f t="shared" si="188"/>
        <v>10786.193749999999</v>
      </c>
      <c r="W29" s="49">
        <f t="shared" si="188"/>
        <v>10866.907916666667</v>
      </c>
      <c r="X29" s="49">
        <f t="shared" si="188"/>
        <v>10868.998749999999</v>
      </c>
      <c r="Y29" s="49">
        <f t="shared" si="188"/>
        <v>10920.779166666667</v>
      </c>
      <c r="Z29" s="49">
        <f t="shared" si="188"/>
        <v>10807.194166666666</v>
      </c>
      <c r="AA29" s="49">
        <f t="shared" si="188"/>
        <v>10686.256666666666</v>
      </c>
      <c r="AB29" s="49">
        <f t="shared" si="188"/>
        <v>10737.653333333334</v>
      </c>
      <c r="AC29" s="16">
        <f t="shared" si="188"/>
        <v>10779.664999999999</v>
      </c>
      <c r="AD29" s="16">
        <f t="shared" si="188"/>
        <v>10809.96</v>
      </c>
      <c r="AE29" s="16">
        <f t="shared" si="188"/>
        <v>10866.241666666667</v>
      </c>
      <c r="AF29" s="16">
        <f t="shared" si="188"/>
        <v>10826.875416666668</v>
      </c>
      <c r="AG29" s="16">
        <f t="shared" si="188"/>
        <v>10805.102083333333</v>
      </c>
      <c r="AH29" s="16">
        <f t="shared" si="188"/>
        <v>10748.20125</v>
      </c>
      <c r="AI29" s="16">
        <f t="shared" si="188"/>
        <v>10897.744999999999</v>
      </c>
      <c r="AJ29" s="16">
        <f t="shared" si="188"/>
        <v>10894.997916666665</v>
      </c>
      <c r="AK29" s="16">
        <f t="shared" si="188"/>
        <v>10913.083333333334</v>
      </c>
      <c r="AL29" s="16">
        <f t="shared" si="188"/>
        <v>10913.916666666668</v>
      </c>
      <c r="AM29" s="16">
        <f t="shared" si="188"/>
        <v>10971.172500000001</v>
      </c>
      <c r="AN29" s="16">
        <f t="shared" si="188"/>
        <v>10930.60125</v>
      </c>
      <c r="AO29" s="16">
        <f t="shared" si="188"/>
        <v>10843.677916666667</v>
      </c>
      <c r="AP29" s="16">
        <f t="shared" si="188"/>
        <v>10856.028749999999</v>
      </c>
      <c r="AQ29" s="16">
        <f t="shared" si="188"/>
        <v>10796.614583333332</v>
      </c>
      <c r="AR29" s="16">
        <f t="shared" si="188"/>
        <v>10922.252499999999</v>
      </c>
      <c r="AS29" s="16">
        <f t="shared" si="188"/>
        <v>10677.454166666666</v>
      </c>
      <c r="AT29" s="16">
        <f t="shared" si="188"/>
        <v>10661.980833333335</v>
      </c>
      <c r="AU29" s="16">
        <f t="shared" si="188"/>
        <v>10660.723749999999</v>
      </c>
      <c r="AV29" s="16">
        <f t="shared" si="188"/>
        <v>10845.570833333333</v>
      </c>
      <c r="AW29" s="50">
        <f t="shared" si="188"/>
        <v>10909.233333333334</v>
      </c>
      <c r="AX29" s="16">
        <f t="shared" si="188"/>
        <v>10922.677083333334</v>
      </c>
      <c r="AY29" s="16">
        <f t="shared" si="188"/>
        <v>10940.766666666666</v>
      </c>
      <c r="AZ29" s="16">
        <f t="shared" si="188"/>
        <v>11072.524166666668</v>
      </c>
      <c r="BA29" s="16">
        <f t="shared" si="188"/>
        <v>11076.229166666666</v>
      </c>
      <c r="BB29" s="16">
        <f t="shared" si="188"/>
        <v>10954.210416666667</v>
      </c>
      <c r="BC29" s="16">
        <f t="shared" ref="BC29:BL29" si="189">BC4+BC51/12</f>
        <v>10895.564999999999</v>
      </c>
      <c r="BD29" s="16">
        <f t="shared" si="189"/>
        <v>10839.384166666667</v>
      </c>
      <c r="BE29" s="16">
        <f t="shared" si="189"/>
        <v>10804.608749999999</v>
      </c>
      <c r="BF29" s="16">
        <f t="shared" si="189"/>
        <v>10752.828749999999</v>
      </c>
      <c r="BG29" s="16">
        <f t="shared" si="189"/>
        <v>10739.557083333333</v>
      </c>
      <c r="BH29" s="16">
        <f t="shared" si="189"/>
        <v>10653.004166666668</v>
      </c>
      <c r="BI29" s="16">
        <f t="shared" si="189"/>
        <v>10616.926666666666</v>
      </c>
      <c r="BJ29" s="16">
        <f t="shared" si="189"/>
        <v>10745.194166666668</v>
      </c>
      <c r="BK29" s="16">
        <f t="shared" si="189"/>
        <v>10797.857083333334</v>
      </c>
      <c r="BL29" s="16">
        <f t="shared" si="189"/>
        <v>10795.605416666665</v>
      </c>
      <c r="BM29" s="16">
        <f t="shared" ref="BM29:CT29" si="190">BM4+BM51/12</f>
        <v>10889.179583333334</v>
      </c>
      <c r="BN29" s="16">
        <f t="shared" si="190"/>
        <v>10849.91625</v>
      </c>
      <c r="BO29" s="16">
        <f t="shared" si="190"/>
        <v>10823.929166666667</v>
      </c>
      <c r="BP29" s="16">
        <f t="shared" si="190"/>
        <v>10799.911249999999</v>
      </c>
      <c r="BQ29" s="16">
        <f t="shared" si="190"/>
        <v>10868.523333333333</v>
      </c>
      <c r="BR29" s="16">
        <f t="shared" si="190"/>
        <v>10867.965</v>
      </c>
      <c r="BS29" s="16">
        <f t="shared" si="190"/>
        <v>11003.757500000002</v>
      </c>
      <c r="BT29" s="16">
        <f t="shared" si="190"/>
        <v>11058.81625</v>
      </c>
      <c r="BU29" s="16">
        <f t="shared" si="190"/>
        <v>11063.87875</v>
      </c>
      <c r="BV29" s="16">
        <f t="shared" si="190"/>
        <v>11039.071249999999</v>
      </c>
      <c r="BW29" s="16">
        <f t="shared" si="190"/>
        <v>11179.14625</v>
      </c>
      <c r="BX29" s="16">
        <f t="shared" si="190"/>
        <v>11309.761666666667</v>
      </c>
      <c r="BY29" s="16">
        <f t="shared" si="190"/>
        <v>11348.639166666668</v>
      </c>
      <c r="BZ29" s="16">
        <f t="shared" si="190"/>
        <v>11349.639166666666</v>
      </c>
      <c r="CA29" s="16">
        <f t="shared" si="190"/>
        <v>11437.501666666667</v>
      </c>
      <c r="CB29" s="16">
        <f t="shared" si="190"/>
        <v>11472.984583333335</v>
      </c>
      <c r="CC29" s="16">
        <f t="shared" si="190"/>
        <v>11540.888333333332</v>
      </c>
      <c r="CD29" s="16">
        <f t="shared" si="190"/>
        <v>11525.908333333333</v>
      </c>
      <c r="CE29" s="16">
        <f t="shared" si="190"/>
        <v>11469.572916666666</v>
      </c>
      <c r="CF29" s="16">
        <f t="shared" si="190"/>
        <v>11361.954583333334</v>
      </c>
      <c r="CG29" s="16">
        <f t="shared" si="190"/>
        <v>11496.477499999999</v>
      </c>
      <c r="CH29" s="16">
        <f t="shared" si="190"/>
        <v>11457.26</v>
      </c>
      <c r="CI29" s="16">
        <f t="shared" si="190"/>
        <v>11582.471250000001</v>
      </c>
      <c r="CJ29" s="16">
        <f t="shared" si="190"/>
        <v>11629.418333333333</v>
      </c>
      <c r="CK29" s="16">
        <f t="shared" si="190"/>
        <v>11677.707083333333</v>
      </c>
      <c r="CL29" s="16">
        <f t="shared" si="190"/>
        <v>11719.9375</v>
      </c>
      <c r="CM29" s="16">
        <f t="shared" si="190"/>
        <v>11656.036250000001</v>
      </c>
      <c r="CN29" s="16">
        <f t="shared" si="190"/>
        <v>11607.473749999999</v>
      </c>
      <c r="CO29" s="16">
        <f t="shared" si="190"/>
        <v>11673.297083333335</v>
      </c>
      <c r="CP29" s="16">
        <f t="shared" si="190"/>
        <v>11619.276666666667</v>
      </c>
      <c r="CQ29" s="16">
        <f t="shared" si="190"/>
        <v>11682.418333333333</v>
      </c>
      <c r="CR29" s="16">
        <f t="shared" si="190"/>
        <v>11594.227499999999</v>
      </c>
      <c r="CS29" s="16">
        <f t="shared" si="190"/>
        <v>11601.847083333334</v>
      </c>
      <c r="CT29" s="16">
        <f t="shared" si="190"/>
        <v>11650.650416666667</v>
      </c>
      <c r="CU29" s="16">
        <f>CU4+CU51/12</f>
        <v>11695.515416666667</v>
      </c>
      <c r="CV29" s="16">
        <f>CV4+CV51/12</f>
        <v>11794.428333333333</v>
      </c>
      <c r="CW29" s="16">
        <f>CW4+CW51/12</f>
        <v>11763.584583333333</v>
      </c>
      <c r="CX29" s="16">
        <f t="shared" ref="CX29:DB29" si="191">CX4+CX51/12</f>
        <v>11607.567500000001</v>
      </c>
      <c r="CY29" s="16">
        <f t="shared" si="191"/>
        <v>11583.38875</v>
      </c>
      <c r="CZ29" s="16">
        <f t="shared" si="191"/>
        <v>11741</v>
      </c>
      <c r="DA29" s="16">
        <f t="shared" si="191"/>
        <v>11657.607916666666</v>
      </c>
      <c r="DB29" s="16">
        <f t="shared" si="191"/>
        <v>11763.922083333333</v>
      </c>
      <c r="DC29" s="16">
        <f t="shared" ref="DC29:DH29" si="192">DC4+DC51/12</f>
        <v>11757.348749999999</v>
      </c>
      <c r="DD29" s="16">
        <f t="shared" si="192"/>
        <v>11732.977083333333</v>
      </c>
      <c r="DE29" s="16">
        <f t="shared" si="192"/>
        <v>11718.80875</v>
      </c>
      <c r="DF29" s="16">
        <f t="shared" si="192"/>
        <v>11603.86</v>
      </c>
      <c r="DG29" s="16">
        <f t="shared" si="192"/>
        <v>11513.721666666666</v>
      </c>
      <c r="DH29" s="16">
        <f t="shared" si="192"/>
        <v>11371.563750000001</v>
      </c>
      <c r="DI29" s="16">
        <f t="shared" ref="DI29:EC29" si="193">DI4+DI51/12</f>
        <v>11311.200416666667</v>
      </c>
      <c r="DJ29" s="16">
        <f t="shared" si="193"/>
        <v>11287.585416666667</v>
      </c>
      <c r="DK29" s="16">
        <f t="shared" si="193"/>
        <v>11164.205</v>
      </c>
      <c r="DL29" s="16">
        <f t="shared" si="193"/>
        <v>11239.141249999999</v>
      </c>
      <c r="DM29" s="16">
        <f t="shared" si="193"/>
        <v>11170.73625</v>
      </c>
      <c r="DN29" s="16">
        <f t="shared" si="193"/>
        <v>11269.768333333333</v>
      </c>
      <c r="DO29" s="16">
        <f t="shared" si="193"/>
        <v>11422.394166666667</v>
      </c>
      <c r="DP29" s="16">
        <f t="shared" si="193"/>
        <v>11851.487499999999</v>
      </c>
      <c r="DQ29" s="16">
        <f t="shared" si="193"/>
        <v>11727.502083333333</v>
      </c>
      <c r="DR29" s="16">
        <f t="shared" si="193"/>
        <v>11747.286666666667</v>
      </c>
      <c r="DS29" s="16">
        <f t="shared" si="193"/>
        <v>11696.159583333332</v>
      </c>
      <c r="DT29" s="16">
        <f t="shared" si="193"/>
        <v>11862.515833333333</v>
      </c>
      <c r="DU29" s="16">
        <f t="shared" si="193"/>
        <v>11938.018749999999</v>
      </c>
      <c r="DV29" s="16">
        <f t="shared" si="193"/>
        <v>11937.334583333333</v>
      </c>
      <c r="DW29" s="16">
        <f t="shared" si="193"/>
        <v>11869.817500000001</v>
      </c>
      <c r="DX29" s="16">
        <f t="shared" si="193"/>
        <v>11955.905416666666</v>
      </c>
      <c r="DY29" s="16">
        <f t="shared" si="193"/>
        <v>11942.031666666666</v>
      </c>
      <c r="DZ29" s="16">
        <f t="shared" si="193"/>
        <v>12105.320416666666</v>
      </c>
      <c r="EA29" s="16">
        <f t="shared" si="193"/>
        <v>12029.840416666666</v>
      </c>
      <c r="EB29" s="16">
        <f t="shared" si="193"/>
        <v>11862.95875</v>
      </c>
      <c r="EC29" s="16">
        <f t="shared" si="193"/>
        <v>11882.383333333333</v>
      </c>
      <c r="ED29" s="16">
        <f t="shared" ref="ED29:EW29" si="194">ED4+ED51/12</f>
        <v>11932.169166666667</v>
      </c>
      <c r="EE29" s="16">
        <f t="shared" si="194"/>
        <v>11974.4</v>
      </c>
      <c r="EF29" s="16">
        <f t="shared" si="194"/>
        <v>11915.009166666667</v>
      </c>
      <c r="EG29" s="16">
        <f t="shared" si="194"/>
        <v>11924.5275</v>
      </c>
      <c r="EH29" s="16">
        <f t="shared" si="194"/>
        <v>11833.76375</v>
      </c>
      <c r="EI29" s="16">
        <f t="shared" si="194"/>
        <v>11689.227499999999</v>
      </c>
      <c r="EJ29" s="16">
        <f t="shared" si="194"/>
        <v>11699.387916666667</v>
      </c>
      <c r="EK29" s="16">
        <f t="shared" si="194"/>
        <v>11707.711666666668</v>
      </c>
      <c r="EL29" s="16">
        <f t="shared" si="194"/>
        <v>11850.857916666666</v>
      </c>
      <c r="EM29" s="16">
        <f t="shared" si="194"/>
        <v>11735.36125</v>
      </c>
      <c r="EN29" s="16">
        <f t="shared" si="194"/>
        <v>11707.331666666667</v>
      </c>
      <c r="EO29" s="16">
        <f t="shared" si="194"/>
        <v>11811.428333333333</v>
      </c>
      <c r="EP29" s="16">
        <f t="shared" si="194"/>
        <v>11858.0275</v>
      </c>
      <c r="EQ29" s="16">
        <f t="shared" si="194"/>
        <v>11849.809166666666</v>
      </c>
      <c r="ER29" s="16">
        <f t="shared" si="194"/>
        <v>11797.668333333333</v>
      </c>
      <c r="ES29" s="16">
        <f t="shared" si="194"/>
        <v>11870.536250000001</v>
      </c>
      <c r="ET29" s="16">
        <f t="shared" si="194"/>
        <v>11919.71875</v>
      </c>
      <c r="EU29" s="16">
        <f t="shared" si="194"/>
        <v>11922.080416666668</v>
      </c>
      <c r="EV29" s="16">
        <f t="shared" si="194"/>
        <v>11950.93</v>
      </c>
      <c r="EW29" s="16">
        <f t="shared" si="194"/>
        <v>11828.002916666666</v>
      </c>
      <c r="EX29" s="16">
        <f>EX4+EX51/12</f>
        <v>11581.388333333334</v>
      </c>
      <c r="EY29" s="16">
        <f>EY4+EY51/12</f>
        <v>11567.042083333334</v>
      </c>
      <c r="EZ29" s="16">
        <f>EZ4+EZ51/12</f>
        <v>11509.721250000001</v>
      </c>
      <c r="FA29" s="16">
        <f>FA4+FA51/12</f>
        <v>11590.1875</v>
      </c>
      <c r="FB29" s="16">
        <f>FB4+FB51/12</f>
        <v>11561.75375</v>
      </c>
      <c r="FC29" s="16">
        <f t="shared" ref="FC29:FL29" si="195">FC4+FC51/12</f>
        <v>11596.2425</v>
      </c>
      <c r="FD29" s="16">
        <f t="shared" si="195"/>
        <v>11671.409166666666</v>
      </c>
      <c r="FE29" s="16">
        <f t="shared" si="195"/>
        <v>11692.5875</v>
      </c>
      <c r="FF29" s="16">
        <f t="shared" si="195"/>
        <v>11605.585416666667</v>
      </c>
      <c r="FG29" s="16">
        <f t="shared" si="195"/>
        <v>11441.346250000001</v>
      </c>
      <c r="FH29" s="16">
        <f t="shared" si="195"/>
        <v>11355.0825</v>
      </c>
      <c r="FI29" s="16">
        <f t="shared" si="195"/>
        <v>11339.790416666667</v>
      </c>
      <c r="FJ29" s="16">
        <f t="shared" si="195"/>
        <v>11283.212083333332</v>
      </c>
      <c r="FK29" s="16">
        <f t="shared" si="195"/>
        <v>11263.337916666665</v>
      </c>
      <c r="FL29" s="16">
        <f t="shared" si="195"/>
        <v>11293.242083333333</v>
      </c>
      <c r="FM29" s="16">
        <f>FM4+FM51/12</f>
        <v>11203.733750000001</v>
      </c>
      <c r="FN29" s="16">
        <f t="shared" ref="FN29:FV29" si="196">FN4+FN51/12</f>
        <v>11103.256666666666</v>
      </c>
      <c r="FO29" s="16">
        <f t="shared" si="196"/>
        <v>11131.374166666666</v>
      </c>
      <c r="FP29" s="16">
        <f t="shared" si="196"/>
        <v>10997.94375</v>
      </c>
      <c r="FQ29" s="16">
        <f t="shared" si="196"/>
        <v>11018.543333333333</v>
      </c>
      <c r="FR29" s="16">
        <f t="shared" si="196"/>
        <v>10872.976666666667</v>
      </c>
      <c r="FS29" s="16">
        <f t="shared" si="196"/>
        <v>10967.018749999999</v>
      </c>
      <c r="FT29" s="16">
        <f t="shared" si="196"/>
        <v>10868.310416666667</v>
      </c>
      <c r="FU29" s="16">
        <f t="shared" si="196"/>
        <v>11052.167500000001</v>
      </c>
      <c r="FV29" s="16">
        <f t="shared" si="196"/>
        <v>11120.526249999999</v>
      </c>
      <c r="FW29" s="16">
        <f t="shared" ref="FW29:FY29" si="197">FW4+FW59/12</f>
        <v>10948.244166666667</v>
      </c>
      <c r="FX29" s="16">
        <f t="shared" si="197"/>
        <v>11042.467083333333</v>
      </c>
      <c r="FY29" s="16">
        <f t="shared" si="197"/>
        <v>11061.032083333334</v>
      </c>
      <c r="FZ29" s="16">
        <f t="shared" ref="FZ29:HE29" si="198">FZ4+FZ57/12</f>
        <v>11063.89625</v>
      </c>
      <c r="GA29" s="16">
        <f t="shared" si="198"/>
        <v>11025.341666666667</v>
      </c>
      <c r="GB29" s="16">
        <f t="shared" si="198"/>
        <v>10930.392083333334</v>
      </c>
      <c r="GC29" s="16">
        <f t="shared" si="198"/>
        <v>10758.762083333333</v>
      </c>
      <c r="GD29" s="16">
        <f t="shared" si="198"/>
        <v>10850.011666666667</v>
      </c>
      <c r="GE29" s="16">
        <f t="shared" si="198"/>
        <v>11086.610416666666</v>
      </c>
      <c r="GF29" s="16">
        <f t="shared" si="198"/>
        <v>11113.80625</v>
      </c>
      <c r="GG29" s="16">
        <f t="shared" si="198"/>
        <v>11059.116666666667</v>
      </c>
      <c r="GH29" s="16">
        <f t="shared" si="198"/>
        <v>10957.3475</v>
      </c>
      <c r="GI29" s="16">
        <f t="shared" si="198"/>
        <v>11023.25</v>
      </c>
      <c r="GJ29" s="16">
        <f t="shared" si="198"/>
        <v>10815.756666666666</v>
      </c>
      <c r="GK29" s="16">
        <f t="shared" si="198"/>
        <v>10854.953333333333</v>
      </c>
      <c r="GL29" s="16">
        <f t="shared" si="198"/>
        <v>10857.442499999999</v>
      </c>
      <c r="GM29" s="16">
        <f t="shared" si="198"/>
        <v>10954.413333333334</v>
      </c>
      <c r="GN29" s="16">
        <f t="shared" si="198"/>
        <v>11015.796249999999</v>
      </c>
      <c r="GO29" s="16">
        <f t="shared" si="198"/>
        <v>11039.655416666666</v>
      </c>
      <c r="GP29" s="16">
        <f t="shared" si="198"/>
        <v>10993.506666666666</v>
      </c>
      <c r="GQ29" s="16">
        <f t="shared" si="198"/>
        <v>11088.614166666666</v>
      </c>
      <c r="GR29" s="16">
        <f t="shared" si="198"/>
        <v>11011.245833333332</v>
      </c>
      <c r="GS29" s="16">
        <f t="shared" si="198"/>
        <v>10836.263333333334</v>
      </c>
      <c r="GT29" s="16">
        <f t="shared" si="198"/>
        <v>10848.010833333334</v>
      </c>
      <c r="GU29" s="16">
        <f t="shared" si="198"/>
        <v>10720.837083333332</v>
      </c>
      <c r="GV29" s="16">
        <f t="shared" si="198"/>
        <v>11337.532500000001</v>
      </c>
      <c r="GW29" s="16">
        <f t="shared" si="198"/>
        <v>11620.6875</v>
      </c>
      <c r="GX29" s="16">
        <f t="shared" si="198"/>
        <v>11598.819583333334</v>
      </c>
      <c r="GY29" s="16">
        <f t="shared" si="198"/>
        <v>11453.844583333334</v>
      </c>
      <c r="GZ29" s="16">
        <f t="shared" si="198"/>
        <v>11584.445833333333</v>
      </c>
      <c r="HA29" s="16">
        <f t="shared" si="198"/>
        <v>11521.002916666666</v>
      </c>
      <c r="HB29" s="16">
        <f t="shared" si="198"/>
        <v>11485.216250000001</v>
      </c>
      <c r="HC29" s="16">
        <f t="shared" si="198"/>
        <v>11387.977499999999</v>
      </c>
      <c r="HD29" s="16">
        <f t="shared" si="198"/>
        <v>11324.362916666667</v>
      </c>
      <c r="HE29" s="16">
        <f t="shared" si="198"/>
        <v>11196.928749999999</v>
      </c>
    </row>
    <row r="30" spans="1:213" ht="14.7" customHeight="1" x14ac:dyDescent="0.3">
      <c r="A30" s="12"/>
      <c r="B30" s="13"/>
      <c r="C30" s="13"/>
      <c r="D30" s="14" t="s">
        <v>4</v>
      </c>
      <c r="E30" s="41">
        <f t="shared" ref="E30:BB30" si="199">E4</f>
        <v>10883.75</v>
      </c>
      <c r="F30" s="41">
        <f t="shared" si="199"/>
        <v>10869.5</v>
      </c>
      <c r="G30" s="41">
        <f t="shared" si="199"/>
        <v>10782.9</v>
      </c>
      <c r="H30" s="42">
        <f t="shared" si="199"/>
        <v>10601.15</v>
      </c>
      <c r="I30" s="42">
        <f t="shared" si="199"/>
        <v>10693.7</v>
      </c>
      <c r="J30" s="42">
        <f t="shared" si="199"/>
        <v>10488.45</v>
      </c>
      <c r="K30" s="42">
        <f t="shared" si="199"/>
        <v>10549.15</v>
      </c>
      <c r="L30" s="42">
        <f t="shared" si="199"/>
        <v>10737.6</v>
      </c>
      <c r="M30" s="42">
        <f t="shared" si="199"/>
        <v>10791.55</v>
      </c>
      <c r="N30" s="42">
        <f t="shared" si="199"/>
        <v>10805.45</v>
      </c>
      <c r="O30" s="42">
        <f t="shared" si="199"/>
        <v>10888.35</v>
      </c>
      <c r="P30" s="42">
        <f t="shared" si="199"/>
        <v>10908.7</v>
      </c>
      <c r="Q30" s="42">
        <f t="shared" si="199"/>
        <v>10967.3</v>
      </c>
      <c r="R30" s="42">
        <f t="shared" si="199"/>
        <v>10951.7</v>
      </c>
      <c r="S30" s="42">
        <f t="shared" si="199"/>
        <v>10754</v>
      </c>
      <c r="T30" s="42">
        <f t="shared" si="199"/>
        <v>10663.5</v>
      </c>
      <c r="U30" s="42">
        <f t="shared" si="199"/>
        <v>10729.85</v>
      </c>
      <c r="V30" s="42">
        <f t="shared" si="199"/>
        <v>10779.8</v>
      </c>
      <c r="W30" s="42">
        <f t="shared" si="199"/>
        <v>10859.9</v>
      </c>
      <c r="X30" s="42">
        <f t="shared" si="199"/>
        <v>10862.55</v>
      </c>
      <c r="Y30" s="42">
        <f t="shared" si="199"/>
        <v>10910.1</v>
      </c>
      <c r="Z30" s="42">
        <f t="shared" si="199"/>
        <v>10792.5</v>
      </c>
      <c r="AA30" s="42">
        <f t="shared" si="199"/>
        <v>10672.25</v>
      </c>
      <c r="AB30" s="42">
        <f t="shared" si="199"/>
        <v>10727.35</v>
      </c>
      <c r="AC30" s="11">
        <f t="shared" si="199"/>
        <v>10771.8</v>
      </c>
      <c r="AD30" s="11">
        <f t="shared" si="199"/>
        <v>10802.15</v>
      </c>
      <c r="AE30" s="11">
        <f t="shared" si="199"/>
        <v>10855.15</v>
      </c>
      <c r="AF30" s="11">
        <f t="shared" si="199"/>
        <v>10821.6</v>
      </c>
      <c r="AG30" s="11">
        <f t="shared" si="199"/>
        <v>10794.95</v>
      </c>
      <c r="AH30" s="11">
        <f t="shared" si="199"/>
        <v>10737.6</v>
      </c>
      <c r="AI30" s="11">
        <f t="shared" si="199"/>
        <v>10886.8</v>
      </c>
      <c r="AJ30" s="11">
        <f t="shared" si="199"/>
        <v>10890.3</v>
      </c>
      <c r="AK30" s="11">
        <f t="shared" si="199"/>
        <v>10905.2</v>
      </c>
      <c r="AL30" s="11">
        <f t="shared" si="199"/>
        <v>10906.95</v>
      </c>
      <c r="AM30" s="11">
        <f t="shared" si="199"/>
        <v>10961.85</v>
      </c>
      <c r="AN30" s="11">
        <f t="shared" si="199"/>
        <v>10922.75</v>
      </c>
      <c r="AO30" s="11">
        <f t="shared" si="199"/>
        <v>10831.5</v>
      </c>
      <c r="AP30" s="11">
        <f t="shared" si="199"/>
        <v>10849.8</v>
      </c>
      <c r="AQ30" s="11">
        <f t="shared" si="199"/>
        <v>10780.55</v>
      </c>
      <c r="AR30" s="11">
        <f t="shared" si="199"/>
        <v>10862.55</v>
      </c>
      <c r="AS30" s="11">
        <f t="shared" si="199"/>
        <v>10661.55</v>
      </c>
      <c r="AT30" s="11">
        <f t="shared" si="199"/>
        <v>10652.2</v>
      </c>
      <c r="AU30" s="11">
        <f t="shared" si="199"/>
        <v>10651.8</v>
      </c>
      <c r="AV30" s="11">
        <f t="shared" si="199"/>
        <v>10830.95</v>
      </c>
      <c r="AW30" s="43">
        <f t="shared" si="199"/>
        <v>10893.65</v>
      </c>
      <c r="AX30" s="11">
        <f t="shared" si="199"/>
        <v>10912.25</v>
      </c>
      <c r="AY30" s="11">
        <f t="shared" si="199"/>
        <v>10934.35</v>
      </c>
      <c r="AZ30" s="11">
        <f t="shared" si="199"/>
        <v>11062.45</v>
      </c>
      <c r="BA30" s="11">
        <f t="shared" si="199"/>
        <v>11069.4</v>
      </c>
      <c r="BB30" s="11">
        <f t="shared" si="199"/>
        <v>10943.6</v>
      </c>
      <c r="BC30" s="11">
        <f t="shared" ref="BC30:BL30" si="200">BC4</f>
        <v>10888.8</v>
      </c>
      <c r="BD30" s="11">
        <f t="shared" si="200"/>
        <v>10831.4</v>
      </c>
      <c r="BE30" s="11">
        <f t="shared" si="200"/>
        <v>10793.65</v>
      </c>
      <c r="BF30" s="11">
        <f t="shared" si="200"/>
        <v>10746.05</v>
      </c>
      <c r="BG30" s="11">
        <f t="shared" si="200"/>
        <v>10724.4</v>
      </c>
      <c r="BH30" s="11">
        <f t="shared" si="200"/>
        <v>10640.95</v>
      </c>
      <c r="BI30" s="11">
        <f t="shared" si="200"/>
        <v>10604.35</v>
      </c>
      <c r="BJ30" s="11">
        <f t="shared" si="200"/>
        <v>10735.45</v>
      </c>
      <c r="BK30" s="11">
        <f t="shared" si="200"/>
        <v>10789.85</v>
      </c>
      <c r="BL30" s="11">
        <f t="shared" si="200"/>
        <v>10791.65</v>
      </c>
      <c r="BM30" s="11">
        <f t="shared" ref="BM30:CT30" si="201">BM4</f>
        <v>10880.1</v>
      </c>
      <c r="BN30" s="11">
        <f t="shared" si="201"/>
        <v>10835.3</v>
      </c>
      <c r="BO30" s="11">
        <f t="shared" si="201"/>
        <v>10806.65</v>
      </c>
      <c r="BP30" s="11">
        <f t="shared" si="201"/>
        <v>10792.5</v>
      </c>
      <c r="BQ30" s="11">
        <f t="shared" si="201"/>
        <v>10863.5</v>
      </c>
      <c r="BR30" s="11">
        <f t="shared" si="201"/>
        <v>10830.95</v>
      </c>
      <c r="BS30" s="11">
        <f t="shared" si="201"/>
        <v>10987.45</v>
      </c>
      <c r="BT30" s="11">
        <f t="shared" si="201"/>
        <v>11053</v>
      </c>
      <c r="BU30" s="11">
        <f t="shared" si="201"/>
        <v>11058.2</v>
      </c>
      <c r="BV30" s="11">
        <f t="shared" si="201"/>
        <v>11035.4</v>
      </c>
      <c r="BW30" s="11">
        <f t="shared" si="201"/>
        <v>11168.05</v>
      </c>
      <c r="BX30" s="11">
        <f t="shared" si="201"/>
        <v>11301.2</v>
      </c>
      <c r="BY30" s="11">
        <f t="shared" si="201"/>
        <v>11341.7</v>
      </c>
      <c r="BZ30" s="11">
        <f t="shared" si="201"/>
        <v>11343.25</v>
      </c>
      <c r="CA30" s="11">
        <f t="shared" si="201"/>
        <v>11426.85</v>
      </c>
      <c r="CB30" s="11">
        <f t="shared" si="201"/>
        <v>11462.2</v>
      </c>
      <c r="CC30" s="11">
        <f t="shared" si="201"/>
        <v>11532.4</v>
      </c>
      <c r="CD30" s="11">
        <f t="shared" si="201"/>
        <v>11521.05</v>
      </c>
      <c r="CE30" s="11">
        <f t="shared" si="201"/>
        <v>11456.9</v>
      </c>
      <c r="CF30" s="11">
        <f t="shared" si="201"/>
        <v>11354.25</v>
      </c>
      <c r="CG30" s="11">
        <f t="shared" si="201"/>
        <v>11483.25</v>
      </c>
      <c r="CH30" s="11">
        <f t="shared" si="201"/>
        <v>11445.05</v>
      </c>
      <c r="CI30" s="11">
        <f t="shared" si="201"/>
        <v>11570</v>
      </c>
      <c r="CJ30" s="11">
        <f t="shared" si="201"/>
        <v>11623.9</v>
      </c>
      <c r="CK30" s="11">
        <f t="shared" si="201"/>
        <v>11669.15</v>
      </c>
      <c r="CL30" s="11">
        <f t="shared" si="201"/>
        <v>11713.2</v>
      </c>
      <c r="CM30" s="11">
        <f t="shared" si="201"/>
        <v>11643.95</v>
      </c>
      <c r="CN30" s="11">
        <f t="shared" si="201"/>
        <v>11598</v>
      </c>
      <c r="CO30" s="11">
        <f t="shared" si="201"/>
        <v>11665.95</v>
      </c>
      <c r="CP30" s="11">
        <f t="shared" si="201"/>
        <v>11604.5</v>
      </c>
      <c r="CQ30" s="11">
        <f t="shared" si="201"/>
        <v>11671.95</v>
      </c>
      <c r="CR30" s="11">
        <f t="shared" si="201"/>
        <v>11584.3</v>
      </c>
      <c r="CS30" s="11">
        <f t="shared" si="201"/>
        <v>11596.7</v>
      </c>
      <c r="CT30" s="11">
        <f t="shared" si="201"/>
        <v>11643.45</v>
      </c>
      <c r="CU30" s="11">
        <f>CU4</f>
        <v>11690.35</v>
      </c>
      <c r="CV30" s="11">
        <f>CV4</f>
        <v>11787.15</v>
      </c>
      <c r="CW30" s="11">
        <f>CW4</f>
        <v>11752.8</v>
      </c>
      <c r="CX30" s="11">
        <f t="shared" ref="CX30:DB30" si="202">CX4</f>
        <v>11594.45</v>
      </c>
      <c r="CY30" s="11">
        <f t="shared" si="202"/>
        <v>11575.95</v>
      </c>
      <c r="CZ30" s="11">
        <f t="shared" si="202"/>
        <v>11726.15</v>
      </c>
      <c r="DA30" s="11">
        <f t="shared" si="202"/>
        <v>11641.8</v>
      </c>
      <c r="DB30" s="11">
        <f t="shared" si="202"/>
        <v>11754.65</v>
      </c>
      <c r="DC30" s="11">
        <f t="shared" ref="DC30:DH30" si="203">DC4</f>
        <v>11748.15</v>
      </c>
      <c r="DD30" s="11">
        <f t="shared" si="203"/>
        <v>11724.75</v>
      </c>
      <c r="DE30" s="11">
        <f t="shared" si="203"/>
        <v>11712.25</v>
      </c>
      <c r="DF30" s="11">
        <f t="shared" si="203"/>
        <v>11598.25</v>
      </c>
      <c r="DG30" s="11">
        <f t="shared" si="203"/>
        <v>11497.9</v>
      </c>
      <c r="DH30" s="11">
        <f t="shared" si="203"/>
        <v>11359.45</v>
      </c>
      <c r="DI30" s="11">
        <f t="shared" ref="DI30:EC30" si="204">DI4</f>
        <v>11301.8</v>
      </c>
      <c r="DJ30" s="11">
        <f t="shared" si="204"/>
        <v>11278.9</v>
      </c>
      <c r="DK30" s="11">
        <f t="shared" si="204"/>
        <v>11148.2</v>
      </c>
      <c r="DL30" s="11">
        <f t="shared" si="204"/>
        <v>11222.05</v>
      </c>
      <c r="DM30" s="11">
        <f t="shared" si="204"/>
        <v>11157</v>
      </c>
      <c r="DN30" s="11">
        <f t="shared" si="204"/>
        <v>11257.1</v>
      </c>
      <c r="DO30" s="11">
        <f t="shared" si="204"/>
        <v>11407.15</v>
      </c>
      <c r="DP30" s="11">
        <f t="shared" si="204"/>
        <v>11828.25</v>
      </c>
      <c r="DQ30" s="11">
        <f t="shared" si="204"/>
        <v>11709.1</v>
      </c>
      <c r="DR30" s="11">
        <f t="shared" si="204"/>
        <v>11737.9</v>
      </c>
      <c r="DS30" s="11">
        <f t="shared" si="204"/>
        <v>11657.05</v>
      </c>
      <c r="DT30" s="11">
        <f t="shared" si="204"/>
        <v>11844.1</v>
      </c>
      <c r="DU30" s="11">
        <f t="shared" si="204"/>
        <v>11924.75</v>
      </c>
      <c r="DV30" s="11">
        <f t="shared" si="204"/>
        <v>11928.75</v>
      </c>
      <c r="DW30" s="11">
        <f t="shared" si="204"/>
        <v>11861.1</v>
      </c>
      <c r="DX30" s="11">
        <f t="shared" si="204"/>
        <v>11945.9</v>
      </c>
      <c r="DY30" s="11">
        <f t="shared" si="204"/>
        <v>11922.8</v>
      </c>
      <c r="DZ30" s="11">
        <f t="shared" si="204"/>
        <v>12088.55</v>
      </c>
      <c r="EA30" s="11">
        <f t="shared" si="204"/>
        <v>12021.65</v>
      </c>
      <c r="EB30" s="11">
        <f t="shared" si="204"/>
        <v>11843.75</v>
      </c>
      <c r="EC30" s="11">
        <f t="shared" si="204"/>
        <v>11870.65</v>
      </c>
      <c r="ED30" s="11">
        <f t="shared" ref="ED30:EW30" si="205">ED4</f>
        <v>11922.7</v>
      </c>
      <c r="EE30" s="11">
        <f t="shared" si="205"/>
        <v>11965.6</v>
      </c>
      <c r="EF30" s="11">
        <f t="shared" si="205"/>
        <v>11906.2</v>
      </c>
      <c r="EG30" s="11">
        <f t="shared" si="205"/>
        <v>11914.05</v>
      </c>
      <c r="EH30" s="11">
        <f t="shared" si="205"/>
        <v>11823.3</v>
      </c>
      <c r="EI30" s="11">
        <f t="shared" si="205"/>
        <v>11672.15</v>
      </c>
      <c r="EJ30" s="11">
        <f t="shared" si="205"/>
        <v>11691.5</v>
      </c>
      <c r="EK30" s="11">
        <f t="shared" si="205"/>
        <v>11691.45</v>
      </c>
      <c r="EL30" s="11">
        <f t="shared" si="205"/>
        <v>11831.75</v>
      </c>
      <c r="EM30" s="11">
        <f t="shared" si="205"/>
        <v>11724.1</v>
      </c>
      <c r="EN30" s="11">
        <f t="shared" si="205"/>
        <v>11699.65</v>
      </c>
      <c r="EO30" s="11">
        <f t="shared" si="205"/>
        <v>11796.45</v>
      </c>
      <c r="EP30" s="11">
        <f t="shared" si="205"/>
        <v>11847.55</v>
      </c>
      <c r="EQ30" s="11">
        <f t="shared" si="205"/>
        <v>11841.55</v>
      </c>
      <c r="ER30" s="11">
        <f t="shared" si="205"/>
        <v>11788.85</v>
      </c>
      <c r="ES30" s="11">
        <f t="shared" si="205"/>
        <v>11865.6</v>
      </c>
      <c r="ET30" s="11">
        <f t="shared" si="205"/>
        <v>11910.3</v>
      </c>
      <c r="EU30" s="11">
        <f t="shared" si="205"/>
        <v>11916.75</v>
      </c>
      <c r="EV30" s="11">
        <f t="shared" si="205"/>
        <v>11946.75</v>
      </c>
      <c r="EW30" s="11">
        <f t="shared" si="205"/>
        <v>11811.15</v>
      </c>
      <c r="EX30" s="11">
        <f>EX4</f>
        <v>11558.6</v>
      </c>
      <c r="EY30" s="11">
        <f>EY4</f>
        <v>11555.9</v>
      </c>
      <c r="EZ30" s="11">
        <f>EZ4</f>
        <v>11498.9</v>
      </c>
      <c r="FA30" s="11">
        <f>FA4</f>
        <v>11582.9</v>
      </c>
      <c r="FB30" s="11">
        <f>FB4</f>
        <v>11552.5</v>
      </c>
      <c r="FC30" s="11">
        <f t="shared" ref="FC30:FL30" si="206">FC4</f>
        <v>11588.35</v>
      </c>
      <c r="FD30" s="11">
        <f t="shared" si="206"/>
        <v>11662.6</v>
      </c>
      <c r="FE30" s="11">
        <f t="shared" si="206"/>
        <v>11687.5</v>
      </c>
      <c r="FF30" s="11">
        <f t="shared" si="206"/>
        <v>11596.9</v>
      </c>
      <c r="FG30" s="11">
        <f t="shared" si="206"/>
        <v>11419.25</v>
      </c>
      <c r="FH30" s="11">
        <f t="shared" si="206"/>
        <v>11346.2</v>
      </c>
      <c r="FI30" s="11">
        <f t="shared" si="206"/>
        <v>11331.05</v>
      </c>
      <c r="FJ30" s="11">
        <f t="shared" si="206"/>
        <v>11271.3</v>
      </c>
      <c r="FK30" s="11">
        <f t="shared" si="206"/>
        <v>11252.15</v>
      </c>
      <c r="FL30" s="11">
        <f t="shared" si="206"/>
        <v>11284.3</v>
      </c>
      <c r="FM30" s="11">
        <f>FM4</f>
        <v>11189.2</v>
      </c>
      <c r="FN30" s="11">
        <f t="shared" ref="FN30:HE30" si="207">FN4</f>
        <v>11085.4</v>
      </c>
      <c r="FO30" s="11">
        <f t="shared" si="207"/>
        <v>11118</v>
      </c>
      <c r="FP30" s="11">
        <f t="shared" si="207"/>
        <v>10980</v>
      </c>
      <c r="FQ30" s="11">
        <f t="shared" si="207"/>
        <v>10997.35</v>
      </c>
      <c r="FR30" s="11">
        <f t="shared" si="207"/>
        <v>10862.6</v>
      </c>
      <c r="FS30" s="11">
        <f t="shared" si="207"/>
        <v>10948.25</v>
      </c>
      <c r="FT30" s="11">
        <f t="shared" si="207"/>
        <v>10855.5</v>
      </c>
      <c r="FU30" s="11">
        <f t="shared" si="207"/>
        <v>11032.45</v>
      </c>
      <c r="FV30" s="11">
        <f t="shared" si="207"/>
        <v>11109.65</v>
      </c>
      <c r="FW30" s="11">
        <f t="shared" si="207"/>
        <v>10925.85</v>
      </c>
      <c r="FX30" s="11">
        <f t="shared" si="207"/>
        <v>11029.4</v>
      </c>
      <c r="FY30" s="11">
        <f t="shared" si="207"/>
        <v>11047.8</v>
      </c>
      <c r="FZ30" s="11">
        <f t="shared" si="207"/>
        <v>11053.9</v>
      </c>
      <c r="GA30" s="11">
        <f t="shared" si="207"/>
        <v>11017</v>
      </c>
      <c r="GB30" s="11">
        <f t="shared" si="207"/>
        <v>10918.7</v>
      </c>
      <c r="GC30" s="11">
        <f t="shared" si="207"/>
        <v>10741.35</v>
      </c>
      <c r="GD30" s="11">
        <f t="shared" si="207"/>
        <v>10829.35</v>
      </c>
      <c r="GE30" s="11">
        <f t="shared" si="207"/>
        <v>11057.85</v>
      </c>
      <c r="GF30" s="11">
        <f t="shared" si="207"/>
        <v>11105.35</v>
      </c>
      <c r="GG30" s="11">
        <f t="shared" si="207"/>
        <v>11046.1</v>
      </c>
      <c r="GH30" s="11">
        <f t="shared" si="207"/>
        <v>10948.3</v>
      </c>
      <c r="GI30" s="11">
        <f t="shared" si="207"/>
        <v>11023.25</v>
      </c>
      <c r="GJ30" s="11">
        <f t="shared" si="207"/>
        <v>10797.9</v>
      </c>
      <c r="GK30" s="11">
        <f t="shared" si="207"/>
        <v>10844.65</v>
      </c>
      <c r="GL30" s="11">
        <f t="shared" si="207"/>
        <v>10847.9</v>
      </c>
      <c r="GM30" s="11">
        <f t="shared" si="207"/>
        <v>10946.2</v>
      </c>
      <c r="GN30" s="11">
        <f t="shared" si="207"/>
        <v>11003.05</v>
      </c>
      <c r="GO30" s="11">
        <f t="shared" si="207"/>
        <v>11035.7</v>
      </c>
      <c r="GP30" s="11">
        <f t="shared" si="207"/>
        <v>10982.8</v>
      </c>
      <c r="GQ30" s="11">
        <f t="shared" si="207"/>
        <v>11075.9</v>
      </c>
      <c r="GR30" s="11">
        <f t="shared" si="207"/>
        <v>11003.5</v>
      </c>
      <c r="GS30" s="11">
        <f t="shared" si="207"/>
        <v>10817.6</v>
      </c>
      <c r="GT30" s="11">
        <f t="shared" si="207"/>
        <v>10840.65</v>
      </c>
      <c r="GU30" s="11">
        <f t="shared" si="207"/>
        <v>10704.8</v>
      </c>
      <c r="GV30" s="11">
        <f t="shared" si="207"/>
        <v>11274.2</v>
      </c>
      <c r="GW30" s="11">
        <f t="shared" si="207"/>
        <v>11600.2</v>
      </c>
      <c r="GX30" s="11">
        <f t="shared" si="207"/>
        <v>11588.2</v>
      </c>
      <c r="GY30" s="11">
        <f t="shared" si="207"/>
        <v>11440.2</v>
      </c>
      <c r="GZ30" s="11">
        <f t="shared" si="207"/>
        <v>11571.2</v>
      </c>
      <c r="HA30" s="11">
        <f t="shared" si="207"/>
        <v>11512.4</v>
      </c>
      <c r="HB30" s="11">
        <f t="shared" si="207"/>
        <v>11474.45</v>
      </c>
      <c r="HC30" s="11">
        <f t="shared" si="207"/>
        <v>11359.9</v>
      </c>
      <c r="HD30" s="11">
        <f t="shared" si="207"/>
        <v>11314</v>
      </c>
      <c r="HE30" s="11">
        <f t="shared" si="207"/>
        <v>11174.75</v>
      </c>
    </row>
    <row r="31" spans="1:213" ht="14.7" customHeight="1" x14ac:dyDescent="0.3">
      <c r="A31" s="12"/>
      <c r="B31" s="13"/>
      <c r="C31" s="13"/>
      <c r="D31" s="14" t="s">
        <v>28</v>
      </c>
      <c r="E31" s="49">
        <f t="shared" ref="E31:BB31" si="208">E4-E51/12</f>
        <v>10874.963750000001</v>
      </c>
      <c r="F31" s="49">
        <f t="shared" si="208"/>
        <v>10864.22</v>
      </c>
      <c r="G31" s="49">
        <f t="shared" si="208"/>
        <v>10776.199166666667</v>
      </c>
      <c r="H31" s="49">
        <f t="shared" si="208"/>
        <v>10588.83</v>
      </c>
      <c r="I31" s="49">
        <f t="shared" si="208"/>
        <v>10684.056666666667</v>
      </c>
      <c r="J31" s="49">
        <f t="shared" si="208"/>
        <v>10480.759166666667</v>
      </c>
      <c r="K31" s="49">
        <f t="shared" si="208"/>
        <v>10527.764166666666</v>
      </c>
      <c r="L31" s="49">
        <f t="shared" si="208"/>
        <v>10720.055</v>
      </c>
      <c r="M31" s="49">
        <f t="shared" si="208"/>
        <v>10783.3825</v>
      </c>
      <c r="N31" s="49">
        <f t="shared" si="208"/>
        <v>10799.615416666667</v>
      </c>
      <c r="O31" s="49">
        <f t="shared" si="208"/>
        <v>10883.262500000001</v>
      </c>
      <c r="P31" s="49">
        <f t="shared" si="208"/>
        <v>10899.872500000001</v>
      </c>
      <c r="Q31" s="49">
        <f t="shared" si="208"/>
        <v>10962.061249999999</v>
      </c>
      <c r="R31" s="49">
        <f t="shared" si="208"/>
        <v>10944.137500000001</v>
      </c>
      <c r="S31" s="49">
        <f t="shared" si="208"/>
        <v>10733.375</v>
      </c>
      <c r="T31" s="49">
        <f t="shared" si="208"/>
        <v>10651.303750000001</v>
      </c>
      <c r="U31" s="49">
        <f t="shared" si="208"/>
        <v>10710.329583333334</v>
      </c>
      <c r="V31" s="49">
        <f t="shared" si="208"/>
        <v>10773.40625</v>
      </c>
      <c r="W31" s="49">
        <f t="shared" si="208"/>
        <v>10852.892083333332</v>
      </c>
      <c r="X31" s="49">
        <f t="shared" si="208"/>
        <v>10856.10125</v>
      </c>
      <c r="Y31" s="49">
        <f t="shared" si="208"/>
        <v>10899.420833333334</v>
      </c>
      <c r="Z31" s="49">
        <f t="shared" si="208"/>
        <v>10777.805833333334</v>
      </c>
      <c r="AA31" s="49">
        <f t="shared" si="208"/>
        <v>10658.243333333334</v>
      </c>
      <c r="AB31" s="49">
        <f t="shared" si="208"/>
        <v>10717.046666666667</v>
      </c>
      <c r="AC31" s="16">
        <f t="shared" si="208"/>
        <v>10763.934999999999</v>
      </c>
      <c r="AD31" s="16">
        <f t="shared" si="208"/>
        <v>10794.34</v>
      </c>
      <c r="AE31" s="16">
        <f t="shared" si="208"/>
        <v>10844.058333333332</v>
      </c>
      <c r="AF31" s="16">
        <f t="shared" si="208"/>
        <v>10816.324583333333</v>
      </c>
      <c r="AG31" s="16">
        <f t="shared" si="208"/>
        <v>10784.797916666668</v>
      </c>
      <c r="AH31" s="16">
        <f t="shared" si="208"/>
        <v>10726.998750000001</v>
      </c>
      <c r="AI31" s="16">
        <f t="shared" si="208"/>
        <v>10875.855</v>
      </c>
      <c r="AJ31" s="16">
        <f t="shared" si="208"/>
        <v>10885.602083333333</v>
      </c>
      <c r="AK31" s="16">
        <f t="shared" si="208"/>
        <v>10897.316666666668</v>
      </c>
      <c r="AL31" s="16">
        <f t="shared" si="208"/>
        <v>10899.983333333334</v>
      </c>
      <c r="AM31" s="16">
        <f t="shared" si="208"/>
        <v>10952.5275</v>
      </c>
      <c r="AN31" s="16">
        <f t="shared" si="208"/>
        <v>10914.89875</v>
      </c>
      <c r="AO31" s="16">
        <f t="shared" si="208"/>
        <v>10819.322083333333</v>
      </c>
      <c r="AP31" s="16">
        <f t="shared" si="208"/>
        <v>10843.571249999999</v>
      </c>
      <c r="AQ31" s="16">
        <f t="shared" si="208"/>
        <v>10764.485416666666</v>
      </c>
      <c r="AR31" s="16">
        <f t="shared" si="208"/>
        <v>10802.8475</v>
      </c>
      <c r="AS31" s="16">
        <f t="shared" si="208"/>
        <v>10645.645833333332</v>
      </c>
      <c r="AT31" s="16">
        <f t="shared" si="208"/>
        <v>10642.419166666667</v>
      </c>
      <c r="AU31" s="16">
        <f t="shared" si="208"/>
        <v>10642.876249999999</v>
      </c>
      <c r="AV31" s="16">
        <f t="shared" si="208"/>
        <v>10816.329166666668</v>
      </c>
      <c r="AW31" s="50">
        <f t="shared" si="208"/>
        <v>10878.066666666666</v>
      </c>
      <c r="AX31" s="16">
        <f t="shared" si="208"/>
        <v>10901.822916666666</v>
      </c>
      <c r="AY31" s="16">
        <f t="shared" si="208"/>
        <v>10927.933333333334</v>
      </c>
      <c r="AZ31" s="16">
        <f t="shared" si="208"/>
        <v>11052.375833333334</v>
      </c>
      <c r="BA31" s="16">
        <f t="shared" si="208"/>
        <v>11062.570833333333</v>
      </c>
      <c r="BB31" s="16">
        <f t="shared" si="208"/>
        <v>10932.989583333334</v>
      </c>
      <c r="BC31" s="16">
        <f t="shared" ref="BC31:BL31" si="209">BC4-BC51/12</f>
        <v>10882.035</v>
      </c>
      <c r="BD31" s="16">
        <f t="shared" si="209"/>
        <v>10823.415833333333</v>
      </c>
      <c r="BE31" s="16">
        <f t="shared" si="209"/>
        <v>10782.69125</v>
      </c>
      <c r="BF31" s="16">
        <f t="shared" si="209"/>
        <v>10739.27125</v>
      </c>
      <c r="BG31" s="16">
        <f t="shared" si="209"/>
        <v>10709.242916666666</v>
      </c>
      <c r="BH31" s="16">
        <f t="shared" si="209"/>
        <v>10628.895833333334</v>
      </c>
      <c r="BI31" s="16">
        <f t="shared" si="209"/>
        <v>10591.773333333334</v>
      </c>
      <c r="BJ31" s="16">
        <f t="shared" si="209"/>
        <v>10725.705833333333</v>
      </c>
      <c r="BK31" s="16">
        <f t="shared" si="209"/>
        <v>10781.842916666666</v>
      </c>
      <c r="BL31" s="16">
        <f t="shared" si="209"/>
        <v>10787.694583333334</v>
      </c>
      <c r="BM31" s="16">
        <f t="shared" ref="BM31:CT31" si="210">BM4-BM51/12</f>
        <v>10871.020416666666</v>
      </c>
      <c r="BN31" s="16">
        <f t="shared" si="210"/>
        <v>10820.683749999998</v>
      </c>
      <c r="BO31" s="16">
        <f t="shared" si="210"/>
        <v>10789.370833333332</v>
      </c>
      <c r="BP31" s="16">
        <f t="shared" si="210"/>
        <v>10785.088750000001</v>
      </c>
      <c r="BQ31" s="16">
        <f t="shared" si="210"/>
        <v>10858.476666666667</v>
      </c>
      <c r="BR31" s="16">
        <f t="shared" si="210"/>
        <v>10793.935000000001</v>
      </c>
      <c r="BS31" s="16">
        <f t="shared" si="210"/>
        <v>10971.1425</v>
      </c>
      <c r="BT31" s="16">
        <f t="shared" si="210"/>
        <v>11047.18375</v>
      </c>
      <c r="BU31" s="16">
        <f t="shared" si="210"/>
        <v>11052.521250000002</v>
      </c>
      <c r="BV31" s="16">
        <f t="shared" si="210"/>
        <v>11031.72875</v>
      </c>
      <c r="BW31" s="16">
        <f t="shared" si="210"/>
        <v>11156.953749999999</v>
      </c>
      <c r="BX31" s="16">
        <f t="shared" si="210"/>
        <v>11292.638333333334</v>
      </c>
      <c r="BY31" s="16">
        <f t="shared" si="210"/>
        <v>11334.760833333334</v>
      </c>
      <c r="BZ31" s="16">
        <f t="shared" si="210"/>
        <v>11336.860833333334</v>
      </c>
      <c r="CA31" s="16">
        <f t="shared" si="210"/>
        <v>11416.198333333334</v>
      </c>
      <c r="CB31" s="16">
        <f t="shared" si="210"/>
        <v>11451.415416666667</v>
      </c>
      <c r="CC31" s="16">
        <f t="shared" si="210"/>
        <v>11523.911666666667</v>
      </c>
      <c r="CD31" s="16">
        <f t="shared" si="210"/>
        <v>11516.191666666666</v>
      </c>
      <c r="CE31" s="16">
        <f t="shared" si="210"/>
        <v>11444.227083333333</v>
      </c>
      <c r="CF31" s="16">
        <f t="shared" si="210"/>
        <v>11346.545416666666</v>
      </c>
      <c r="CG31" s="16">
        <f t="shared" si="210"/>
        <v>11470.022500000001</v>
      </c>
      <c r="CH31" s="16">
        <f t="shared" si="210"/>
        <v>11432.839999999998</v>
      </c>
      <c r="CI31" s="16">
        <f t="shared" si="210"/>
        <v>11557.528749999999</v>
      </c>
      <c r="CJ31" s="16">
        <f t="shared" si="210"/>
        <v>11618.381666666666</v>
      </c>
      <c r="CK31" s="16">
        <f t="shared" si="210"/>
        <v>11660.592916666666</v>
      </c>
      <c r="CL31" s="16">
        <f t="shared" si="210"/>
        <v>11706.462500000001</v>
      </c>
      <c r="CM31" s="16">
        <f t="shared" si="210"/>
        <v>11631.86375</v>
      </c>
      <c r="CN31" s="16">
        <f t="shared" si="210"/>
        <v>11588.526250000001</v>
      </c>
      <c r="CO31" s="16">
        <f t="shared" si="210"/>
        <v>11658.602916666667</v>
      </c>
      <c r="CP31" s="16">
        <f t="shared" si="210"/>
        <v>11589.723333333333</v>
      </c>
      <c r="CQ31" s="16">
        <f t="shared" si="210"/>
        <v>11661.481666666668</v>
      </c>
      <c r="CR31" s="16">
        <f t="shared" si="210"/>
        <v>11574.372499999999</v>
      </c>
      <c r="CS31" s="16">
        <f t="shared" si="210"/>
        <v>11591.552916666667</v>
      </c>
      <c r="CT31" s="16">
        <f t="shared" si="210"/>
        <v>11636.249583333334</v>
      </c>
      <c r="CU31" s="16">
        <f>CU4-CU51/12</f>
        <v>11685.184583333334</v>
      </c>
      <c r="CV31" s="16">
        <f>CV4-CV51/12</f>
        <v>11779.871666666666</v>
      </c>
      <c r="CW31" s="16">
        <f>CW4-CW51/12</f>
        <v>11742.015416666665</v>
      </c>
      <c r="CX31" s="16">
        <f t="shared" ref="CX31:DB31" si="211">CX4-CX51/12</f>
        <v>11581.3325</v>
      </c>
      <c r="CY31" s="16">
        <f t="shared" si="211"/>
        <v>11568.511250000001</v>
      </c>
      <c r="CZ31" s="16">
        <f t="shared" si="211"/>
        <v>11711.3</v>
      </c>
      <c r="DA31" s="16">
        <f t="shared" si="211"/>
        <v>11625.992083333333</v>
      </c>
      <c r="DB31" s="16">
        <f t="shared" si="211"/>
        <v>11745.377916666666</v>
      </c>
      <c r="DC31" s="16">
        <f t="shared" ref="DC31:DH31" si="212">DC4-DC51/12</f>
        <v>11738.95125</v>
      </c>
      <c r="DD31" s="16">
        <f t="shared" si="212"/>
        <v>11716.522916666667</v>
      </c>
      <c r="DE31" s="16">
        <f t="shared" si="212"/>
        <v>11705.69125</v>
      </c>
      <c r="DF31" s="16">
        <f t="shared" si="212"/>
        <v>11592.64</v>
      </c>
      <c r="DG31" s="16">
        <f t="shared" si="212"/>
        <v>11482.078333333333</v>
      </c>
      <c r="DH31" s="16">
        <f t="shared" si="212"/>
        <v>11347.33625</v>
      </c>
      <c r="DI31" s="16">
        <f t="shared" ref="DI31:EC31" si="213">DI4-DI51/12</f>
        <v>11292.399583333332</v>
      </c>
      <c r="DJ31" s="16">
        <f t="shared" si="213"/>
        <v>11270.214583333332</v>
      </c>
      <c r="DK31" s="16">
        <f t="shared" si="213"/>
        <v>11132.195000000002</v>
      </c>
      <c r="DL31" s="16">
        <f t="shared" si="213"/>
        <v>11204.95875</v>
      </c>
      <c r="DM31" s="16">
        <f t="shared" si="213"/>
        <v>11143.26375</v>
      </c>
      <c r="DN31" s="16">
        <f t="shared" si="213"/>
        <v>11244.431666666667</v>
      </c>
      <c r="DO31" s="16">
        <f t="shared" si="213"/>
        <v>11391.905833333332</v>
      </c>
      <c r="DP31" s="16">
        <f t="shared" si="213"/>
        <v>11805.012500000001</v>
      </c>
      <c r="DQ31" s="16">
        <f t="shared" si="213"/>
        <v>11690.697916666668</v>
      </c>
      <c r="DR31" s="16">
        <f t="shared" si="213"/>
        <v>11728.513333333332</v>
      </c>
      <c r="DS31" s="16">
        <f t="shared" si="213"/>
        <v>11617.940416666666</v>
      </c>
      <c r="DT31" s="16">
        <f t="shared" si="213"/>
        <v>11825.684166666668</v>
      </c>
      <c r="DU31" s="16">
        <f t="shared" si="213"/>
        <v>11911.481250000001</v>
      </c>
      <c r="DV31" s="16">
        <f t="shared" si="213"/>
        <v>11920.165416666667</v>
      </c>
      <c r="DW31" s="16">
        <f t="shared" si="213"/>
        <v>11852.3825</v>
      </c>
      <c r="DX31" s="16">
        <f t="shared" si="213"/>
        <v>11935.894583333333</v>
      </c>
      <c r="DY31" s="16">
        <f t="shared" si="213"/>
        <v>11903.568333333333</v>
      </c>
      <c r="DZ31" s="16">
        <f t="shared" si="213"/>
        <v>12071.779583333333</v>
      </c>
      <c r="EA31" s="16">
        <f t="shared" si="213"/>
        <v>12013.459583333333</v>
      </c>
      <c r="EB31" s="16">
        <f t="shared" si="213"/>
        <v>11824.54125</v>
      </c>
      <c r="EC31" s="16">
        <f t="shared" si="213"/>
        <v>11858.916666666666</v>
      </c>
      <c r="ED31" s="16">
        <f t="shared" ref="ED31:EW31" si="214">ED4-ED51/12</f>
        <v>11913.230833333335</v>
      </c>
      <c r="EE31" s="16">
        <f t="shared" si="214"/>
        <v>11956.800000000001</v>
      </c>
      <c r="EF31" s="16">
        <f t="shared" si="214"/>
        <v>11897.390833333335</v>
      </c>
      <c r="EG31" s="16">
        <f t="shared" si="214"/>
        <v>11903.572499999998</v>
      </c>
      <c r="EH31" s="16">
        <f t="shared" si="214"/>
        <v>11812.836249999998</v>
      </c>
      <c r="EI31" s="16">
        <f t="shared" si="214"/>
        <v>11655.0725</v>
      </c>
      <c r="EJ31" s="16">
        <f t="shared" si="214"/>
        <v>11683.612083333333</v>
      </c>
      <c r="EK31" s="16">
        <f t="shared" si="214"/>
        <v>11675.188333333334</v>
      </c>
      <c r="EL31" s="16">
        <f t="shared" si="214"/>
        <v>11812.642083333334</v>
      </c>
      <c r="EM31" s="16">
        <f t="shared" si="214"/>
        <v>11712.838750000001</v>
      </c>
      <c r="EN31" s="16">
        <f t="shared" si="214"/>
        <v>11691.968333333332</v>
      </c>
      <c r="EO31" s="16">
        <f t="shared" si="214"/>
        <v>11781.471666666668</v>
      </c>
      <c r="EP31" s="16">
        <f t="shared" si="214"/>
        <v>11837.072499999998</v>
      </c>
      <c r="EQ31" s="16">
        <f t="shared" si="214"/>
        <v>11833.290833333333</v>
      </c>
      <c r="ER31" s="16">
        <f t="shared" si="214"/>
        <v>11780.031666666668</v>
      </c>
      <c r="ES31" s="16">
        <f t="shared" si="214"/>
        <v>11860.66375</v>
      </c>
      <c r="ET31" s="16">
        <f t="shared" si="214"/>
        <v>11900.881249999999</v>
      </c>
      <c r="EU31" s="16">
        <f t="shared" si="214"/>
        <v>11911.419583333332</v>
      </c>
      <c r="EV31" s="16">
        <f t="shared" si="214"/>
        <v>11942.57</v>
      </c>
      <c r="EW31" s="16">
        <f t="shared" si="214"/>
        <v>11794.297083333333</v>
      </c>
      <c r="EX31" s="16">
        <f>EX4-EX51/12</f>
        <v>11535.811666666666</v>
      </c>
      <c r="EY31" s="16">
        <f>EY4-EY51/12</f>
        <v>11544.757916666666</v>
      </c>
      <c r="EZ31" s="16">
        <f>EZ4-EZ51/12</f>
        <v>11488.078749999999</v>
      </c>
      <c r="FA31" s="16">
        <f>FA4-FA51/12</f>
        <v>11575.612499999999</v>
      </c>
      <c r="FB31" s="16">
        <f>FB4-FB51/12</f>
        <v>11543.24625</v>
      </c>
      <c r="FC31" s="16">
        <f t="shared" ref="FC31:FL31" si="215">FC4-FC51/12</f>
        <v>11580.4575</v>
      </c>
      <c r="FD31" s="16">
        <f t="shared" si="215"/>
        <v>11653.790833333334</v>
      </c>
      <c r="FE31" s="16">
        <f t="shared" si="215"/>
        <v>11682.4125</v>
      </c>
      <c r="FF31" s="16">
        <f t="shared" si="215"/>
        <v>11588.214583333332</v>
      </c>
      <c r="FG31" s="16">
        <f t="shared" si="215"/>
        <v>11397.153749999999</v>
      </c>
      <c r="FH31" s="16">
        <f t="shared" si="215"/>
        <v>11337.317500000001</v>
      </c>
      <c r="FI31" s="16">
        <f t="shared" si="215"/>
        <v>11322.309583333332</v>
      </c>
      <c r="FJ31" s="16">
        <f t="shared" si="215"/>
        <v>11259.387916666667</v>
      </c>
      <c r="FK31" s="16">
        <f t="shared" si="215"/>
        <v>11240.962083333334</v>
      </c>
      <c r="FL31" s="16">
        <f t="shared" si="215"/>
        <v>11275.357916666666</v>
      </c>
      <c r="FM31" s="16">
        <f>FM4-FM51/12</f>
        <v>11174.66625</v>
      </c>
      <c r="FN31" s="16">
        <f t="shared" ref="FN31:FV31" si="216">FN4-FN51/12</f>
        <v>11067.543333333333</v>
      </c>
      <c r="FO31" s="16">
        <f t="shared" si="216"/>
        <v>11104.625833333334</v>
      </c>
      <c r="FP31" s="16">
        <f t="shared" si="216"/>
        <v>10962.05625</v>
      </c>
      <c r="FQ31" s="16">
        <f t="shared" si="216"/>
        <v>10976.156666666668</v>
      </c>
      <c r="FR31" s="16">
        <f t="shared" si="216"/>
        <v>10852.223333333333</v>
      </c>
      <c r="FS31" s="16">
        <f t="shared" si="216"/>
        <v>10929.481250000001</v>
      </c>
      <c r="FT31" s="16">
        <f t="shared" si="216"/>
        <v>10842.689583333333</v>
      </c>
      <c r="FU31" s="16">
        <f t="shared" si="216"/>
        <v>11012.7325</v>
      </c>
      <c r="FV31" s="16">
        <f t="shared" si="216"/>
        <v>11098.77375</v>
      </c>
      <c r="FW31" s="16">
        <f t="shared" ref="FW31:FY31" si="217">FW4-FW59/12</f>
        <v>10903.455833333333</v>
      </c>
      <c r="FX31" s="16">
        <f t="shared" si="217"/>
        <v>11016.332916666666</v>
      </c>
      <c r="FY31" s="16">
        <f t="shared" si="217"/>
        <v>11034.567916666665</v>
      </c>
      <c r="FZ31" s="16">
        <f t="shared" ref="FZ31:HE31" si="218">FZ4-FZ57/12</f>
        <v>11043.903749999999</v>
      </c>
      <c r="GA31" s="16">
        <f t="shared" si="218"/>
        <v>11008.658333333333</v>
      </c>
      <c r="GB31" s="16">
        <f t="shared" si="218"/>
        <v>10907.007916666667</v>
      </c>
      <c r="GC31" s="16">
        <f t="shared" si="218"/>
        <v>10723.937916666668</v>
      </c>
      <c r="GD31" s="16">
        <f t="shared" si="218"/>
        <v>10808.688333333334</v>
      </c>
      <c r="GE31" s="16">
        <f t="shared" si="218"/>
        <v>11029.089583333334</v>
      </c>
      <c r="GF31" s="16">
        <f t="shared" si="218"/>
        <v>11096.893750000001</v>
      </c>
      <c r="GG31" s="16">
        <f t="shared" si="218"/>
        <v>11033.083333333334</v>
      </c>
      <c r="GH31" s="16">
        <f t="shared" si="218"/>
        <v>10939.252499999999</v>
      </c>
      <c r="GI31" s="16">
        <f t="shared" si="218"/>
        <v>11023.25</v>
      </c>
      <c r="GJ31" s="16">
        <f t="shared" si="218"/>
        <v>10780.043333333333</v>
      </c>
      <c r="GK31" s="16">
        <f t="shared" si="218"/>
        <v>10834.346666666666</v>
      </c>
      <c r="GL31" s="16">
        <f t="shared" si="218"/>
        <v>10838.3575</v>
      </c>
      <c r="GM31" s="16">
        <f t="shared" si="218"/>
        <v>10937.986666666668</v>
      </c>
      <c r="GN31" s="16">
        <f t="shared" si="218"/>
        <v>10990.303749999999</v>
      </c>
      <c r="GO31" s="16">
        <f t="shared" si="218"/>
        <v>11031.744583333335</v>
      </c>
      <c r="GP31" s="16">
        <f t="shared" si="218"/>
        <v>10972.093333333332</v>
      </c>
      <c r="GQ31" s="16">
        <f t="shared" si="218"/>
        <v>11063.185833333333</v>
      </c>
      <c r="GR31" s="16">
        <f t="shared" si="218"/>
        <v>10995.754166666668</v>
      </c>
      <c r="GS31" s="16">
        <f t="shared" si="218"/>
        <v>10798.936666666666</v>
      </c>
      <c r="GT31" s="16">
        <f t="shared" si="218"/>
        <v>10833.289166666666</v>
      </c>
      <c r="GU31" s="16">
        <f t="shared" si="218"/>
        <v>10688.762916666667</v>
      </c>
      <c r="GV31" s="16">
        <f t="shared" si="218"/>
        <v>11210.8675</v>
      </c>
      <c r="GW31" s="16">
        <f t="shared" si="218"/>
        <v>11579.712500000001</v>
      </c>
      <c r="GX31" s="16">
        <f t="shared" si="218"/>
        <v>11577.580416666668</v>
      </c>
      <c r="GY31" s="16">
        <f t="shared" si="218"/>
        <v>11426.555416666668</v>
      </c>
      <c r="GZ31" s="16">
        <f t="shared" si="218"/>
        <v>11557.954166666668</v>
      </c>
      <c r="HA31" s="16">
        <f t="shared" si="218"/>
        <v>11503.797083333333</v>
      </c>
      <c r="HB31" s="16">
        <f t="shared" si="218"/>
        <v>11463.68375</v>
      </c>
      <c r="HC31" s="16">
        <f t="shared" si="218"/>
        <v>11331.8225</v>
      </c>
      <c r="HD31" s="16">
        <f t="shared" si="218"/>
        <v>11303.637083333333</v>
      </c>
      <c r="HE31" s="16">
        <f t="shared" si="218"/>
        <v>11152.571250000001</v>
      </c>
    </row>
    <row r="32" spans="1:213" ht="14.7" customHeight="1" x14ac:dyDescent="0.3">
      <c r="A32" s="12"/>
      <c r="B32" s="13"/>
      <c r="C32" s="13"/>
      <c r="D32" s="14" t="s">
        <v>29</v>
      </c>
      <c r="E32" s="49">
        <f t="shared" ref="E32:BB32" si="219">E4-E51/6</f>
        <v>10866.1775</v>
      </c>
      <c r="F32" s="49">
        <f t="shared" si="219"/>
        <v>10858.94</v>
      </c>
      <c r="G32" s="49">
        <f t="shared" si="219"/>
        <v>10769.498333333333</v>
      </c>
      <c r="H32" s="49">
        <f t="shared" si="219"/>
        <v>10576.51</v>
      </c>
      <c r="I32" s="49">
        <f t="shared" si="219"/>
        <v>10674.413333333334</v>
      </c>
      <c r="J32" s="49">
        <f t="shared" si="219"/>
        <v>10473.068333333335</v>
      </c>
      <c r="K32" s="49">
        <f t="shared" si="219"/>
        <v>10506.378333333334</v>
      </c>
      <c r="L32" s="49">
        <f t="shared" si="219"/>
        <v>10702.51</v>
      </c>
      <c r="M32" s="49">
        <f t="shared" si="219"/>
        <v>10775.214999999998</v>
      </c>
      <c r="N32" s="49">
        <f t="shared" si="219"/>
        <v>10793.780833333334</v>
      </c>
      <c r="O32" s="49">
        <f t="shared" si="219"/>
        <v>10878.175000000001</v>
      </c>
      <c r="P32" s="49">
        <f t="shared" si="219"/>
        <v>10891.045</v>
      </c>
      <c r="Q32" s="49">
        <f t="shared" si="219"/>
        <v>10956.8225</v>
      </c>
      <c r="R32" s="49">
        <f t="shared" si="219"/>
        <v>10936.575000000001</v>
      </c>
      <c r="S32" s="49">
        <f t="shared" si="219"/>
        <v>10712.75</v>
      </c>
      <c r="T32" s="49">
        <f t="shared" si="219"/>
        <v>10639.1075</v>
      </c>
      <c r="U32" s="49">
        <f t="shared" si="219"/>
        <v>10690.809166666666</v>
      </c>
      <c r="V32" s="49">
        <f t="shared" si="219"/>
        <v>10767.012499999999</v>
      </c>
      <c r="W32" s="49">
        <f t="shared" si="219"/>
        <v>10845.884166666667</v>
      </c>
      <c r="X32" s="49">
        <f t="shared" si="219"/>
        <v>10849.6525</v>
      </c>
      <c r="Y32" s="49">
        <f t="shared" si="219"/>
        <v>10888.741666666667</v>
      </c>
      <c r="Z32" s="49">
        <f t="shared" si="219"/>
        <v>10763.111666666666</v>
      </c>
      <c r="AA32" s="49">
        <f t="shared" si="219"/>
        <v>10644.236666666668</v>
      </c>
      <c r="AB32" s="49">
        <f t="shared" si="219"/>
        <v>10706.743333333334</v>
      </c>
      <c r="AC32" s="16">
        <f t="shared" si="219"/>
        <v>10756.07</v>
      </c>
      <c r="AD32" s="16">
        <f t="shared" si="219"/>
        <v>10786.529999999999</v>
      </c>
      <c r="AE32" s="16">
        <f t="shared" si="219"/>
        <v>10832.966666666667</v>
      </c>
      <c r="AF32" s="16">
        <f t="shared" si="219"/>
        <v>10811.049166666668</v>
      </c>
      <c r="AG32" s="16">
        <f t="shared" si="219"/>
        <v>10774.645833333334</v>
      </c>
      <c r="AH32" s="16">
        <f t="shared" si="219"/>
        <v>10716.397500000001</v>
      </c>
      <c r="AI32" s="16">
        <f t="shared" si="219"/>
        <v>10864.91</v>
      </c>
      <c r="AJ32" s="16">
        <f t="shared" si="219"/>
        <v>10880.904166666665</v>
      </c>
      <c r="AK32" s="16">
        <f t="shared" si="219"/>
        <v>10889.433333333334</v>
      </c>
      <c r="AL32" s="16">
        <f t="shared" si="219"/>
        <v>10893.016666666668</v>
      </c>
      <c r="AM32" s="16">
        <f t="shared" si="219"/>
        <v>10943.205</v>
      </c>
      <c r="AN32" s="16">
        <f t="shared" si="219"/>
        <v>10907.047500000001</v>
      </c>
      <c r="AO32" s="16">
        <f t="shared" si="219"/>
        <v>10807.144166666667</v>
      </c>
      <c r="AP32" s="16">
        <f t="shared" si="219"/>
        <v>10837.342499999999</v>
      </c>
      <c r="AQ32" s="16">
        <f t="shared" si="219"/>
        <v>10748.420833333332</v>
      </c>
      <c r="AR32" s="16">
        <f t="shared" si="219"/>
        <v>10743.144999999999</v>
      </c>
      <c r="AS32" s="16">
        <f t="shared" si="219"/>
        <v>10629.741666666667</v>
      </c>
      <c r="AT32" s="16">
        <f t="shared" si="219"/>
        <v>10632.638333333334</v>
      </c>
      <c r="AU32" s="16">
        <f t="shared" si="219"/>
        <v>10633.952499999999</v>
      </c>
      <c r="AV32" s="16">
        <f t="shared" si="219"/>
        <v>10801.708333333334</v>
      </c>
      <c r="AW32" s="50">
        <f t="shared" si="219"/>
        <v>10862.483333333334</v>
      </c>
      <c r="AX32" s="16">
        <f t="shared" si="219"/>
        <v>10891.395833333334</v>
      </c>
      <c r="AY32" s="16">
        <f t="shared" si="219"/>
        <v>10921.516666666666</v>
      </c>
      <c r="AZ32" s="16">
        <f t="shared" si="219"/>
        <v>11042.301666666668</v>
      </c>
      <c r="BA32" s="16">
        <f t="shared" si="219"/>
        <v>11055.741666666667</v>
      </c>
      <c r="BB32" s="16">
        <f t="shared" si="219"/>
        <v>10922.379166666668</v>
      </c>
      <c r="BC32" s="16">
        <f t="shared" ref="BC32:BL32" si="220">BC4-BC51/6</f>
        <v>10875.269999999999</v>
      </c>
      <c r="BD32" s="16">
        <f t="shared" si="220"/>
        <v>10815.431666666665</v>
      </c>
      <c r="BE32" s="16">
        <f t="shared" si="220"/>
        <v>10771.7325</v>
      </c>
      <c r="BF32" s="16">
        <f t="shared" si="220"/>
        <v>10732.492499999998</v>
      </c>
      <c r="BG32" s="16">
        <f t="shared" si="220"/>
        <v>10694.085833333333</v>
      </c>
      <c r="BH32" s="16">
        <f t="shared" si="220"/>
        <v>10616.841666666667</v>
      </c>
      <c r="BI32" s="16">
        <f t="shared" si="220"/>
        <v>10579.196666666667</v>
      </c>
      <c r="BJ32" s="16">
        <f t="shared" si="220"/>
        <v>10715.961666666668</v>
      </c>
      <c r="BK32" s="16">
        <f t="shared" si="220"/>
        <v>10773.835833333334</v>
      </c>
      <c r="BL32" s="16">
        <f t="shared" si="220"/>
        <v>10783.739166666666</v>
      </c>
      <c r="BM32" s="16">
        <f t="shared" ref="BM32:CT32" si="221">BM4-BM51/6</f>
        <v>10861.940833333334</v>
      </c>
      <c r="BN32" s="16">
        <f t="shared" si="221"/>
        <v>10806.067499999999</v>
      </c>
      <c r="BO32" s="16">
        <f t="shared" si="221"/>
        <v>10772.091666666667</v>
      </c>
      <c r="BP32" s="16">
        <f t="shared" si="221"/>
        <v>10777.6775</v>
      </c>
      <c r="BQ32" s="16">
        <f t="shared" si="221"/>
        <v>10853.453333333333</v>
      </c>
      <c r="BR32" s="16">
        <f t="shared" si="221"/>
        <v>10756.92</v>
      </c>
      <c r="BS32" s="16">
        <f t="shared" si="221"/>
        <v>10954.835000000001</v>
      </c>
      <c r="BT32" s="16">
        <f t="shared" si="221"/>
        <v>11041.3675</v>
      </c>
      <c r="BU32" s="16">
        <f t="shared" si="221"/>
        <v>11046.842500000001</v>
      </c>
      <c r="BV32" s="16">
        <f t="shared" si="221"/>
        <v>11028.057499999999</v>
      </c>
      <c r="BW32" s="16">
        <f t="shared" si="221"/>
        <v>11145.8575</v>
      </c>
      <c r="BX32" s="16">
        <f t="shared" si="221"/>
        <v>11284.076666666668</v>
      </c>
      <c r="BY32" s="16">
        <f t="shared" si="221"/>
        <v>11327.821666666667</v>
      </c>
      <c r="BZ32" s="16">
        <f t="shared" si="221"/>
        <v>11330.471666666666</v>
      </c>
      <c r="CA32" s="16">
        <f t="shared" si="221"/>
        <v>11405.546666666667</v>
      </c>
      <c r="CB32" s="16">
        <f t="shared" si="221"/>
        <v>11440.630833333335</v>
      </c>
      <c r="CC32" s="16">
        <f t="shared" si="221"/>
        <v>11515.423333333332</v>
      </c>
      <c r="CD32" s="16">
        <f t="shared" si="221"/>
        <v>11511.333333333332</v>
      </c>
      <c r="CE32" s="16">
        <f t="shared" si="221"/>
        <v>11431.554166666667</v>
      </c>
      <c r="CF32" s="16">
        <f t="shared" si="221"/>
        <v>11338.840833333334</v>
      </c>
      <c r="CG32" s="16">
        <f t="shared" si="221"/>
        <v>11456.795</v>
      </c>
      <c r="CH32" s="16">
        <f t="shared" si="221"/>
        <v>11420.63</v>
      </c>
      <c r="CI32" s="16">
        <f t="shared" si="221"/>
        <v>11545.057500000001</v>
      </c>
      <c r="CJ32" s="16">
        <f t="shared" si="221"/>
        <v>11612.863333333333</v>
      </c>
      <c r="CK32" s="16">
        <f t="shared" si="221"/>
        <v>11652.035833333333</v>
      </c>
      <c r="CL32" s="16">
        <f t="shared" si="221"/>
        <v>11699.725</v>
      </c>
      <c r="CM32" s="16">
        <f t="shared" si="221"/>
        <v>11619.7775</v>
      </c>
      <c r="CN32" s="16">
        <f t="shared" si="221"/>
        <v>11579.0525</v>
      </c>
      <c r="CO32" s="16">
        <f t="shared" si="221"/>
        <v>11651.255833333335</v>
      </c>
      <c r="CP32" s="16">
        <f t="shared" si="221"/>
        <v>11574.946666666667</v>
      </c>
      <c r="CQ32" s="16">
        <f t="shared" si="221"/>
        <v>11651.013333333334</v>
      </c>
      <c r="CR32" s="16">
        <f t="shared" si="221"/>
        <v>11564.445</v>
      </c>
      <c r="CS32" s="16">
        <f t="shared" si="221"/>
        <v>11586.405833333334</v>
      </c>
      <c r="CT32" s="16">
        <f t="shared" si="221"/>
        <v>11629.049166666668</v>
      </c>
      <c r="CU32" s="16">
        <f>CU4-CU51/6</f>
        <v>11680.019166666667</v>
      </c>
      <c r="CV32" s="16">
        <f>CV4-CV51/6</f>
        <v>11772.593333333332</v>
      </c>
      <c r="CW32" s="16">
        <f>CW4-CW51/6</f>
        <v>11731.230833333333</v>
      </c>
      <c r="CX32" s="16">
        <f t="shared" ref="CX32:DB32" si="222">CX4-CX51/6</f>
        <v>11568.215</v>
      </c>
      <c r="CY32" s="16">
        <f t="shared" si="222"/>
        <v>11561.0725</v>
      </c>
      <c r="CZ32" s="16">
        <f t="shared" si="222"/>
        <v>11696.449999999999</v>
      </c>
      <c r="DA32" s="16">
        <f t="shared" si="222"/>
        <v>11610.184166666666</v>
      </c>
      <c r="DB32" s="16">
        <f t="shared" si="222"/>
        <v>11736.105833333333</v>
      </c>
      <c r="DC32" s="16">
        <f t="shared" ref="DC32:DH32" si="223">DC4-DC51/6</f>
        <v>11729.752499999999</v>
      </c>
      <c r="DD32" s="16">
        <f t="shared" si="223"/>
        <v>11708.295833333334</v>
      </c>
      <c r="DE32" s="16">
        <f t="shared" si="223"/>
        <v>11699.1325</v>
      </c>
      <c r="DF32" s="16">
        <f t="shared" si="223"/>
        <v>11587.03</v>
      </c>
      <c r="DG32" s="16">
        <f t="shared" si="223"/>
        <v>11466.256666666666</v>
      </c>
      <c r="DH32" s="16">
        <f t="shared" si="223"/>
        <v>11335.222500000002</v>
      </c>
      <c r="DI32" s="16">
        <f t="shared" ref="DI32:EC32" si="224">DI4-DI51/6</f>
        <v>11282.999166666666</v>
      </c>
      <c r="DJ32" s="16">
        <f t="shared" si="224"/>
        <v>11261.529166666667</v>
      </c>
      <c r="DK32" s="16">
        <f t="shared" si="224"/>
        <v>11116.19</v>
      </c>
      <c r="DL32" s="16">
        <f t="shared" si="224"/>
        <v>11187.867499999998</v>
      </c>
      <c r="DM32" s="16">
        <f t="shared" si="224"/>
        <v>11129.5275</v>
      </c>
      <c r="DN32" s="16">
        <f t="shared" si="224"/>
        <v>11231.763333333334</v>
      </c>
      <c r="DO32" s="16">
        <f t="shared" si="224"/>
        <v>11376.661666666667</v>
      </c>
      <c r="DP32" s="16">
        <f t="shared" si="224"/>
        <v>11781.775</v>
      </c>
      <c r="DQ32" s="16">
        <f t="shared" si="224"/>
        <v>11672.295833333334</v>
      </c>
      <c r="DR32" s="16">
        <f t="shared" si="224"/>
        <v>11719.126666666667</v>
      </c>
      <c r="DS32" s="16">
        <f t="shared" si="224"/>
        <v>11578.830833333333</v>
      </c>
      <c r="DT32" s="16">
        <f t="shared" si="224"/>
        <v>11807.268333333333</v>
      </c>
      <c r="DU32" s="16">
        <f t="shared" si="224"/>
        <v>11898.2125</v>
      </c>
      <c r="DV32" s="16">
        <f t="shared" si="224"/>
        <v>11911.580833333333</v>
      </c>
      <c r="DW32" s="16">
        <f t="shared" si="224"/>
        <v>11843.665000000001</v>
      </c>
      <c r="DX32" s="16">
        <f t="shared" si="224"/>
        <v>11925.889166666666</v>
      </c>
      <c r="DY32" s="16">
        <f t="shared" si="224"/>
        <v>11884.336666666666</v>
      </c>
      <c r="DZ32" s="16">
        <f t="shared" si="224"/>
        <v>12055.009166666667</v>
      </c>
      <c r="EA32" s="16">
        <f t="shared" si="224"/>
        <v>12005.269166666667</v>
      </c>
      <c r="EB32" s="16">
        <f t="shared" si="224"/>
        <v>11805.3325</v>
      </c>
      <c r="EC32" s="16">
        <f t="shared" si="224"/>
        <v>11847.183333333332</v>
      </c>
      <c r="ED32" s="16">
        <f t="shared" ref="ED32:EW32" si="225">ED4-ED51/6</f>
        <v>11903.761666666667</v>
      </c>
      <c r="EE32" s="16">
        <f t="shared" si="225"/>
        <v>11948</v>
      </c>
      <c r="EF32" s="16">
        <f t="shared" si="225"/>
        <v>11888.581666666667</v>
      </c>
      <c r="EG32" s="16">
        <f t="shared" si="225"/>
        <v>11893.094999999999</v>
      </c>
      <c r="EH32" s="16">
        <f t="shared" si="225"/>
        <v>11802.372499999999</v>
      </c>
      <c r="EI32" s="16">
        <f t="shared" si="225"/>
        <v>11637.994999999999</v>
      </c>
      <c r="EJ32" s="16">
        <f t="shared" si="225"/>
        <v>11675.724166666667</v>
      </c>
      <c r="EK32" s="16">
        <f t="shared" si="225"/>
        <v>11658.926666666668</v>
      </c>
      <c r="EL32" s="16">
        <f t="shared" si="225"/>
        <v>11793.534166666666</v>
      </c>
      <c r="EM32" s="16">
        <f t="shared" si="225"/>
        <v>11701.577499999999</v>
      </c>
      <c r="EN32" s="16">
        <f t="shared" si="225"/>
        <v>11684.286666666667</v>
      </c>
      <c r="EO32" s="16">
        <f t="shared" si="225"/>
        <v>11766.493333333334</v>
      </c>
      <c r="EP32" s="16">
        <f t="shared" si="225"/>
        <v>11826.594999999999</v>
      </c>
      <c r="EQ32" s="16">
        <f t="shared" si="225"/>
        <v>11825.031666666666</v>
      </c>
      <c r="ER32" s="16">
        <f t="shared" si="225"/>
        <v>11771.213333333333</v>
      </c>
      <c r="ES32" s="16">
        <f t="shared" si="225"/>
        <v>11855.727500000001</v>
      </c>
      <c r="ET32" s="16">
        <f t="shared" si="225"/>
        <v>11891.4625</v>
      </c>
      <c r="EU32" s="16">
        <f t="shared" si="225"/>
        <v>11906.089166666667</v>
      </c>
      <c r="EV32" s="16">
        <f t="shared" si="225"/>
        <v>11938.39</v>
      </c>
      <c r="EW32" s="16">
        <f t="shared" si="225"/>
        <v>11777.444166666666</v>
      </c>
      <c r="EX32" s="16">
        <f>EX4-EX51/6</f>
        <v>11513.023333333334</v>
      </c>
      <c r="EY32" s="16">
        <f>EY4-EY51/6</f>
        <v>11533.615833333333</v>
      </c>
      <c r="EZ32" s="16">
        <f>EZ4-EZ51/6</f>
        <v>11477.2575</v>
      </c>
      <c r="FA32" s="16">
        <f>FA4-FA51/6</f>
        <v>11568.324999999999</v>
      </c>
      <c r="FB32" s="16">
        <f>FB4-FB51/6</f>
        <v>11533.9925</v>
      </c>
      <c r="FC32" s="16">
        <f t="shared" ref="FC32:FL32" si="226">FC4-FC51/6</f>
        <v>11572.565000000001</v>
      </c>
      <c r="FD32" s="16">
        <f t="shared" si="226"/>
        <v>11644.981666666667</v>
      </c>
      <c r="FE32" s="16">
        <f t="shared" si="226"/>
        <v>11677.325000000001</v>
      </c>
      <c r="FF32" s="16">
        <f t="shared" si="226"/>
        <v>11579.529166666667</v>
      </c>
      <c r="FG32" s="16">
        <f t="shared" si="226"/>
        <v>11375.057499999999</v>
      </c>
      <c r="FH32" s="16">
        <f t="shared" si="226"/>
        <v>11328.435000000001</v>
      </c>
      <c r="FI32" s="16">
        <f t="shared" si="226"/>
        <v>11313.569166666666</v>
      </c>
      <c r="FJ32" s="16">
        <f t="shared" si="226"/>
        <v>11247.475833333332</v>
      </c>
      <c r="FK32" s="16">
        <f t="shared" si="226"/>
        <v>11229.774166666666</v>
      </c>
      <c r="FL32" s="16">
        <f t="shared" si="226"/>
        <v>11266.415833333333</v>
      </c>
      <c r="FM32" s="16">
        <f>FM4-FM51/6</f>
        <v>11160.1325</v>
      </c>
      <c r="FN32" s="16">
        <f t="shared" ref="FN32:FV32" si="227">FN4-FN51/6</f>
        <v>11049.686666666666</v>
      </c>
      <c r="FO32" s="16">
        <f t="shared" si="227"/>
        <v>11091.251666666667</v>
      </c>
      <c r="FP32" s="16">
        <f t="shared" si="227"/>
        <v>10944.112499999999</v>
      </c>
      <c r="FQ32" s="16">
        <f t="shared" si="227"/>
        <v>10954.963333333333</v>
      </c>
      <c r="FR32" s="16">
        <f t="shared" si="227"/>
        <v>10841.846666666666</v>
      </c>
      <c r="FS32" s="16">
        <f t="shared" si="227"/>
        <v>10910.7125</v>
      </c>
      <c r="FT32" s="16">
        <f t="shared" si="227"/>
        <v>10829.879166666668</v>
      </c>
      <c r="FU32" s="16">
        <f t="shared" si="227"/>
        <v>10993.015000000001</v>
      </c>
      <c r="FV32" s="16">
        <f t="shared" si="227"/>
        <v>11087.897499999999</v>
      </c>
      <c r="FW32" s="16">
        <f t="shared" ref="FW32:FY32" si="228">FW4-FW59/6</f>
        <v>10881.061666666666</v>
      </c>
      <c r="FX32" s="16">
        <f t="shared" si="228"/>
        <v>11003.265833333333</v>
      </c>
      <c r="FY32" s="16">
        <f t="shared" si="228"/>
        <v>11021.335833333333</v>
      </c>
      <c r="FZ32" s="16">
        <f t="shared" ref="FZ32:HE32" si="229">FZ4-FZ57/6</f>
        <v>11033.907499999999</v>
      </c>
      <c r="GA32" s="16">
        <f t="shared" si="229"/>
        <v>11000.316666666668</v>
      </c>
      <c r="GB32" s="16">
        <f t="shared" si="229"/>
        <v>10895.315833333334</v>
      </c>
      <c r="GC32" s="16">
        <f t="shared" si="229"/>
        <v>10706.525833333333</v>
      </c>
      <c r="GD32" s="16">
        <f t="shared" si="229"/>
        <v>10788.026666666667</v>
      </c>
      <c r="GE32" s="16">
        <f t="shared" si="229"/>
        <v>11000.329166666666</v>
      </c>
      <c r="GF32" s="16">
        <f t="shared" si="229"/>
        <v>11088.4375</v>
      </c>
      <c r="GG32" s="16">
        <f t="shared" si="229"/>
        <v>11020.066666666668</v>
      </c>
      <c r="GH32" s="16">
        <f t="shared" si="229"/>
        <v>10930.205</v>
      </c>
      <c r="GI32" s="16">
        <f t="shared" si="229"/>
        <v>11023.25</v>
      </c>
      <c r="GJ32" s="16">
        <f t="shared" si="229"/>
        <v>10762.186666666666</v>
      </c>
      <c r="GK32" s="16">
        <f t="shared" si="229"/>
        <v>10824.043333333333</v>
      </c>
      <c r="GL32" s="16">
        <f t="shared" si="229"/>
        <v>10828.814999999999</v>
      </c>
      <c r="GM32" s="16">
        <f t="shared" si="229"/>
        <v>10929.773333333334</v>
      </c>
      <c r="GN32" s="16">
        <f t="shared" si="229"/>
        <v>10977.557499999999</v>
      </c>
      <c r="GO32" s="16">
        <f t="shared" si="229"/>
        <v>11027.789166666667</v>
      </c>
      <c r="GP32" s="16">
        <f t="shared" si="229"/>
        <v>10961.386666666665</v>
      </c>
      <c r="GQ32" s="16">
        <f t="shared" si="229"/>
        <v>11050.471666666666</v>
      </c>
      <c r="GR32" s="16">
        <f t="shared" si="229"/>
        <v>10988.008333333333</v>
      </c>
      <c r="GS32" s="16">
        <f t="shared" si="229"/>
        <v>10780.273333333334</v>
      </c>
      <c r="GT32" s="16">
        <f t="shared" si="229"/>
        <v>10825.928333333333</v>
      </c>
      <c r="GU32" s="16">
        <f t="shared" si="229"/>
        <v>10672.725833333332</v>
      </c>
      <c r="GV32" s="16">
        <f t="shared" si="229"/>
        <v>11147.535000000002</v>
      </c>
      <c r="GW32" s="16">
        <f t="shared" si="229"/>
        <v>11559.225</v>
      </c>
      <c r="GX32" s="16">
        <f t="shared" si="229"/>
        <v>11566.960833333334</v>
      </c>
      <c r="GY32" s="16">
        <f t="shared" si="229"/>
        <v>11412.910833333333</v>
      </c>
      <c r="GZ32" s="16">
        <f t="shared" si="229"/>
        <v>11544.708333333334</v>
      </c>
      <c r="HA32" s="16">
        <f t="shared" si="229"/>
        <v>11495.194166666666</v>
      </c>
      <c r="HB32" s="16">
        <f t="shared" si="229"/>
        <v>11452.917500000001</v>
      </c>
      <c r="HC32" s="16">
        <f t="shared" si="229"/>
        <v>11303.744999999999</v>
      </c>
      <c r="HD32" s="16">
        <f t="shared" si="229"/>
        <v>11293.274166666666</v>
      </c>
      <c r="HE32" s="16">
        <f t="shared" si="229"/>
        <v>11130.3925</v>
      </c>
    </row>
    <row r="33" spans="1:213" ht="14.7" customHeight="1" x14ac:dyDescent="0.3">
      <c r="A33" s="12"/>
      <c r="B33" s="13"/>
      <c r="C33" s="13"/>
      <c r="D33" s="14" t="s">
        <v>30</v>
      </c>
      <c r="E33" s="38">
        <f t="shared" ref="E33:BB33" si="230">E4-E51/4</f>
        <v>10857.391250000001</v>
      </c>
      <c r="F33" s="38">
        <f t="shared" si="230"/>
        <v>10853.66</v>
      </c>
      <c r="G33" s="38">
        <f t="shared" si="230"/>
        <v>10762.797500000001</v>
      </c>
      <c r="H33" s="39">
        <f t="shared" si="230"/>
        <v>10564.19</v>
      </c>
      <c r="I33" s="39">
        <f t="shared" si="230"/>
        <v>10664.77</v>
      </c>
      <c r="J33" s="39">
        <f t="shared" si="230"/>
        <v>10465.377500000001</v>
      </c>
      <c r="K33" s="39">
        <f t="shared" si="230"/>
        <v>10484.9925</v>
      </c>
      <c r="L33" s="39">
        <f t="shared" si="230"/>
        <v>10684.965</v>
      </c>
      <c r="M33" s="39">
        <f t="shared" si="230"/>
        <v>10767.047499999999</v>
      </c>
      <c r="N33" s="39">
        <f t="shared" si="230"/>
        <v>10787.946250000001</v>
      </c>
      <c r="O33" s="39">
        <f t="shared" si="230"/>
        <v>10873.0875</v>
      </c>
      <c r="P33" s="39">
        <f t="shared" si="230"/>
        <v>10882.217500000001</v>
      </c>
      <c r="Q33" s="39">
        <f t="shared" si="230"/>
        <v>10951.58375</v>
      </c>
      <c r="R33" s="39">
        <f t="shared" si="230"/>
        <v>10929.012500000001</v>
      </c>
      <c r="S33" s="39">
        <f t="shared" si="230"/>
        <v>10692.125</v>
      </c>
      <c r="T33" s="39">
        <f t="shared" si="230"/>
        <v>10626.911250000001</v>
      </c>
      <c r="U33" s="39">
        <f t="shared" si="230"/>
        <v>10671.28875</v>
      </c>
      <c r="V33" s="39">
        <f t="shared" si="230"/>
        <v>10760.61875</v>
      </c>
      <c r="W33" s="39">
        <f t="shared" si="230"/>
        <v>10838.876249999999</v>
      </c>
      <c r="X33" s="39">
        <f t="shared" si="230"/>
        <v>10843.203750000001</v>
      </c>
      <c r="Y33" s="39">
        <f t="shared" si="230"/>
        <v>10878.0625</v>
      </c>
      <c r="Z33" s="39">
        <f t="shared" si="230"/>
        <v>10748.4175</v>
      </c>
      <c r="AA33" s="39">
        <f t="shared" si="230"/>
        <v>10630.23</v>
      </c>
      <c r="AB33" s="39">
        <f t="shared" si="230"/>
        <v>10696.44</v>
      </c>
      <c r="AC33" s="10">
        <f t="shared" si="230"/>
        <v>10748.204999999998</v>
      </c>
      <c r="AD33" s="10">
        <f t="shared" si="230"/>
        <v>10778.72</v>
      </c>
      <c r="AE33" s="10">
        <f t="shared" si="230"/>
        <v>10821.875</v>
      </c>
      <c r="AF33" s="10">
        <f t="shared" si="230"/>
        <v>10805.77375</v>
      </c>
      <c r="AG33" s="10">
        <f t="shared" si="230"/>
        <v>10764.493750000001</v>
      </c>
      <c r="AH33" s="10">
        <f t="shared" si="230"/>
        <v>10705.796250000001</v>
      </c>
      <c r="AI33" s="10">
        <f t="shared" si="230"/>
        <v>10853.964999999998</v>
      </c>
      <c r="AJ33" s="10">
        <f t="shared" si="230"/>
        <v>10876.206249999999</v>
      </c>
      <c r="AK33" s="10">
        <f t="shared" si="230"/>
        <v>10881.550000000001</v>
      </c>
      <c r="AL33" s="10">
        <f t="shared" si="230"/>
        <v>10886.050000000001</v>
      </c>
      <c r="AM33" s="10">
        <f t="shared" si="230"/>
        <v>10933.8825</v>
      </c>
      <c r="AN33" s="10">
        <f t="shared" si="230"/>
        <v>10899.196250000001</v>
      </c>
      <c r="AO33" s="10">
        <f t="shared" si="230"/>
        <v>10794.966250000001</v>
      </c>
      <c r="AP33" s="10">
        <f t="shared" si="230"/>
        <v>10831.113749999999</v>
      </c>
      <c r="AQ33" s="10">
        <f t="shared" si="230"/>
        <v>10732.356249999999</v>
      </c>
      <c r="AR33" s="10">
        <f t="shared" si="230"/>
        <v>10683.442499999999</v>
      </c>
      <c r="AS33" s="10">
        <f t="shared" si="230"/>
        <v>10613.8375</v>
      </c>
      <c r="AT33" s="10">
        <f t="shared" si="230"/>
        <v>10622.8575</v>
      </c>
      <c r="AU33" s="10">
        <f t="shared" si="230"/>
        <v>10625.028749999999</v>
      </c>
      <c r="AV33" s="10">
        <f t="shared" si="230"/>
        <v>10787.087500000001</v>
      </c>
      <c r="AW33" s="40">
        <f t="shared" si="230"/>
        <v>10846.9</v>
      </c>
      <c r="AX33" s="10">
        <f t="shared" si="230"/>
        <v>10880.96875</v>
      </c>
      <c r="AY33" s="10">
        <f t="shared" si="230"/>
        <v>10915.1</v>
      </c>
      <c r="AZ33" s="10">
        <f t="shared" si="230"/>
        <v>11032.227500000001</v>
      </c>
      <c r="BA33" s="10">
        <f t="shared" si="230"/>
        <v>11048.9125</v>
      </c>
      <c r="BB33" s="10">
        <f t="shared" si="230"/>
        <v>10911.768750000001</v>
      </c>
      <c r="BC33" s="10">
        <f t="shared" ref="BC33:BL33" si="231">BC4-BC51/4</f>
        <v>10868.504999999999</v>
      </c>
      <c r="BD33" s="10">
        <f t="shared" si="231"/>
        <v>10807.4475</v>
      </c>
      <c r="BE33" s="10">
        <f t="shared" si="231"/>
        <v>10760.77375</v>
      </c>
      <c r="BF33" s="10">
        <f t="shared" si="231"/>
        <v>10725.713749999999</v>
      </c>
      <c r="BG33" s="10">
        <f t="shared" si="231"/>
        <v>10678.928749999999</v>
      </c>
      <c r="BH33" s="10">
        <f t="shared" si="231"/>
        <v>10604.7875</v>
      </c>
      <c r="BI33" s="10">
        <f t="shared" si="231"/>
        <v>10566.62</v>
      </c>
      <c r="BJ33" s="10">
        <f t="shared" si="231"/>
        <v>10706.217500000001</v>
      </c>
      <c r="BK33" s="10">
        <f t="shared" si="231"/>
        <v>10765.828750000001</v>
      </c>
      <c r="BL33" s="10">
        <f t="shared" si="231"/>
        <v>10779.783750000001</v>
      </c>
      <c r="BM33" s="10">
        <f t="shared" ref="BM33:CT33" si="232">BM4-BM51/4</f>
        <v>10852.86125</v>
      </c>
      <c r="BN33" s="10">
        <f t="shared" si="232"/>
        <v>10791.451249999998</v>
      </c>
      <c r="BO33" s="10">
        <f t="shared" si="232"/>
        <v>10754.8125</v>
      </c>
      <c r="BP33" s="10">
        <f t="shared" si="232"/>
        <v>10770.266250000001</v>
      </c>
      <c r="BQ33" s="10">
        <f t="shared" si="232"/>
        <v>10848.43</v>
      </c>
      <c r="BR33" s="10">
        <f t="shared" si="232"/>
        <v>10719.905000000001</v>
      </c>
      <c r="BS33" s="10">
        <f t="shared" si="232"/>
        <v>10938.5275</v>
      </c>
      <c r="BT33" s="10">
        <f t="shared" si="232"/>
        <v>11035.55125</v>
      </c>
      <c r="BU33" s="10">
        <f t="shared" si="232"/>
        <v>11041.163750000002</v>
      </c>
      <c r="BV33" s="10">
        <f t="shared" si="232"/>
        <v>11024.38625</v>
      </c>
      <c r="BW33" s="10">
        <f t="shared" si="232"/>
        <v>11134.76125</v>
      </c>
      <c r="BX33" s="10">
        <f t="shared" si="232"/>
        <v>11275.515000000001</v>
      </c>
      <c r="BY33" s="10">
        <f t="shared" si="232"/>
        <v>11320.882500000002</v>
      </c>
      <c r="BZ33" s="10">
        <f t="shared" si="232"/>
        <v>11324.0825</v>
      </c>
      <c r="CA33" s="10">
        <f t="shared" si="232"/>
        <v>11394.895</v>
      </c>
      <c r="CB33" s="10">
        <f t="shared" si="232"/>
        <v>11429.846250000001</v>
      </c>
      <c r="CC33" s="10">
        <f t="shared" si="232"/>
        <v>11506.934999999999</v>
      </c>
      <c r="CD33" s="10">
        <f t="shared" si="232"/>
        <v>11506.474999999999</v>
      </c>
      <c r="CE33" s="10">
        <f t="shared" si="232"/>
        <v>11418.88125</v>
      </c>
      <c r="CF33" s="10">
        <f t="shared" si="232"/>
        <v>11331.13625</v>
      </c>
      <c r="CG33" s="10">
        <f t="shared" si="232"/>
        <v>11443.567500000001</v>
      </c>
      <c r="CH33" s="10">
        <f t="shared" si="232"/>
        <v>11408.419999999998</v>
      </c>
      <c r="CI33" s="10">
        <f t="shared" si="232"/>
        <v>11532.58625</v>
      </c>
      <c r="CJ33" s="10">
        <f t="shared" si="232"/>
        <v>11607.344999999999</v>
      </c>
      <c r="CK33" s="10">
        <f t="shared" si="232"/>
        <v>11643.47875</v>
      </c>
      <c r="CL33" s="10">
        <f t="shared" si="232"/>
        <v>11692.987500000001</v>
      </c>
      <c r="CM33" s="10">
        <f t="shared" si="232"/>
        <v>11607.69125</v>
      </c>
      <c r="CN33" s="10">
        <f t="shared" si="232"/>
        <v>11569.578750000001</v>
      </c>
      <c r="CO33" s="10">
        <f t="shared" si="232"/>
        <v>11643.908750000001</v>
      </c>
      <c r="CP33" s="10">
        <f t="shared" si="232"/>
        <v>11560.17</v>
      </c>
      <c r="CQ33" s="10">
        <f t="shared" si="232"/>
        <v>11640.545000000002</v>
      </c>
      <c r="CR33" s="10">
        <f t="shared" si="232"/>
        <v>11554.5175</v>
      </c>
      <c r="CS33" s="10">
        <f t="shared" si="232"/>
        <v>11581.258750000001</v>
      </c>
      <c r="CT33" s="10">
        <f t="shared" si="232"/>
        <v>11621.848750000001</v>
      </c>
      <c r="CU33" s="10">
        <f>CU4-CU51/4</f>
        <v>11674.85375</v>
      </c>
      <c r="CV33" s="10">
        <f>CV4-CV51/4</f>
        <v>11765.314999999999</v>
      </c>
      <c r="CW33" s="10">
        <f>CW4-CW51/4</f>
        <v>11720.446249999999</v>
      </c>
      <c r="CX33" s="10">
        <f t="shared" ref="CX33:DB33" si="233">CX4-CX51/4</f>
        <v>11555.097500000002</v>
      </c>
      <c r="CY33" s="10">
        <f t="shared" si="233"/>
        <v>11553.633750000001</v>
      </c>
      <c r="CZ33" s="10">
        <f t="shared" si="233"/>
        <v>11681.6</v>
      </c>
      <c r="DA33" s="10">
        <f t="shared" si="233"/>
        <v>11594.376249999999</v>
      </c>
      <c r="DB33" s="10">
        <f t="shared" si="233"/>
        <v>11726.83375</v>
      </c>
      <c r="DC33" s="10">
        <f t="shared" ref="DC33:DH33" si="234">DC4-DC51/4</f>
        <v>11720.553749999999</v>
      </c>
      <c r="DD33" s="10">
        <f t="shared" si="234"/>
        <v>11700.06875</v>
      </c>
      <c r="DE33" s="10">
        <f t="shared" si="234"/>
        <v>11692.57375</v>
      </c>
      <c r="DF33" s="10">
        <f t="shared" si="234"/>
        <v>11581.42</v>
      </c>
      <c r="DG33" s="10">
        <f t="shared" si="234"/>
        <v>11450.434999999999</v>
      </c>
      <c r="DH33" s="10">
        <f t="shared" si="234"/>
        <v>11323.108750000001</v>
      </c>
      <c r="DI33" s="10">
        <f t="shared" ref="DI33:EC33" si="235">DI4-DI51/4</f>
        <v>11273.598749999999</v>
      </c>
      <c r="DJ33" s="10">
        <f t="shared" si="235"/>
        <v>11252.84375</v>
      </c>
      <c r="DK33" s="10">
        <f t="shared" si="235"/>
        <v>11100.185000000001</v>
      </c>
      <c r="DL33" s="10">
        <f t="shared" si="235"/>
        <v>11170.776249999999</v>
      </c>
      <c r="DM33" s="10">
        <f t="shared" si="235"/>
        <v>11115.79125</v>
      </c>
      <c r="DN33" s="10">
        <f t="shared" si="235"/>
        <v>11219.095000000001</v>
      </c>
      <c r="DO33" s="10">
        <f t="shared" si="235"/>
        <v>11361.4175</v>
      </c>
      <c r="DP33" s="10">
        <f t="shared" si="235"/>
        <v>11758.5375</v>
      </c>
      <c r="DQ33" s="10">
        <f t="shared" si="235"/>
        <v>11653.893750000001</v>
      </c>
      <c r="DR33" s="10">
        <f t="shared" si="235"/>
        <v>11709.74</v>
      </c>
      <c r="DS33" s="10">
        <f t="shared" si="235"/>
        <v>11539.721249999999</v>
      </c>
      <c r="DT33" s="10">
        <f t="shared" si="235"/>
        <v>11788.852500000001</v>
      </c>
      <c r="DU33" s="10">
        <f t="shared" si="235"/>
        <v>11884.94375</v>
      </c>
      <c r="DV33" s="10">
        <f t="shared" si="235"/>
        <v>11902.99625</v>
      </c>
      <c r="DW33" s="10">
        <f t="shared" si="235"/>
        <v>11834.9475</v>
      </c>
      <c r="DX33" s="10">
        <f t="shared" si="235"/>
        <v>11915.883749999999</v>
      </c>
      <c r="DY33" s="10">
        <f t="shared" si="235"/>
        <v>11865.105</v>
      </c>
      <c r="DZ33" s="10">
        <f t="shared" si="235"/>
        <v>12038.23875</v>
      </c>
      <c r="EA33" s="10">
        <f t="shared" si="235"/>
        <v>11997.078749999999</v>
      </c>
      <c r="EB33" s="10">
        <f t="shared" si="235"/>
        <v>11786.123750000001</v>
      </c>
      <c r="EC33" s="10">
        <f t="shared" si="235"/>
        <v>11835.449999999999</v>
      </c>
      <c r="ED33" s="10">
        <f t="shared" ref="ED33:EW33" si="236">ED4-ED51/4</f>
        <v>11894.292500000001</v>
      </c>
      <c r="EE33" s="10">
        <f t="shared" si="236"/>
        <v>11939.2</v>
      </c>
      <c r="EF33" s="10">
        <f t="shared" si="236"/>
        <v>11879.772500000001</v>
      </c>
      <c r="EG33" s="10">
        <f t="shared" si="236"/>
        <v>11882.617499999998</v>
      </c>
      <c r="EH33" s="10">
        <f t="shared" si="236"/>
        <v>11791.908749999999</v>
      </c>
      <c r="EI33" s="10">
        <f t="shared" si="236"/>
        <v>11620.9175</v>
      </c>
      <c r="EJ33" s="10">
        <f t="shared" si="236"/>
        <v>11667.83625</v>
      </c>
      <c r="EK33" s="10">
        <f t="shared" si="236"/>
        <v>11642.665000000001</v>
      </c>
      <c r="EL33" s="10">
        <f t="shared" si="236"/>
        <v>11774.42625</v>
      </c>
      <c r="EM33" s="10">
        <f t="shared" si="236"/>
        <v>11690.31625</v>
      </c>
      <c r="EN33" s="10">
        <f t="shared" si="236"/>
        <v>11676.605</v>
      </c>
      <c r="EO33" s="10">
        <f t="shared" si="236"/>
        <v>11751.515000000001</v>
      </c>
      <c r="EP33" s="10">
        <f t="shared" si="236"/>
        <v>11816.117499999998</v>
      </c>
      <c r="EQ33" s="10">
        <f t="shared" si="236"/>
        <v>11816.772499999999</v>
      </c>
      <c r="ER33" s="10">
        <f t="shared" si="236"/>
        <v>11762.395</v>
      </c>
      <c r="ES33" s="10">
        <f t="shared" si="236"/>
        <v>11850.79125</v>
      </c>
      <c r="ET33" s="10">
        <f t="shared" si="236"/>
        <v>11882.043749999999</v>
      </c>
      <c r="EU33" s="10">
        <f t="shared" si="236"/>
        <v>11900.758749999999</v>
      </c>
      <c r="EV33" s="10">
        <f t="shared" si="236"/>
        <v>11934.21</v>
      </c>
      <c r="EW33" s="10">
        <f t="shared" si="236"/>
        <v>11760.591249999999</v>
      </c>
      <c r="EX33" s="10">
        <f>EX4-EX51/4</f>
        <v>11490.235000000001</v>
      </c>
      <c r="EY33" s="10">
        <f>EY4-EY51/4</f>
        <v>11522.473749999999</v>
      </c>
      <c r="EZ33" s="10">
        <f>EZ4-EZ51/4</f>
        <v>11466.436249999999</v>
      </c>
      <c r="FA33" s="10">
        <f>FA4-FA51/4</f>
        <v>11561.0375</v>
      </c>
      <c r="FB33" s="10">
        <f>FB4-FB51/4</f>
        <v>11524.73875</v>
      </c>
      <c r="FC33" s="10">
        <f t="shared" ref="FC33:FL33" si="237">FC4-FC51/4</f>
        <v>11564.672500000001</v>
      </c>
      <c r="FD33" s="10">
        <f t="shared" si="237"/>
        <v>11636.172500000001</v>
      </c>
      <c r="FE33" s="10">
        <f t="shared" si="237"/>
        <v>11672.237499999999</v>
      </c>
      <c r="FF33" s="10">
        <f t="shared" si="237"/>
        <v>11570.84375</v>
      </c>
      <c r="FG33" s="10">
        <f t="shared" si="237"/>
        <v>11352.96125</v>
      </c>
      <c r="FH33" s="10">
        <f t="shared" si="237"/>
        <v>11319.552500000002</v>
      </c>
      <c r="FI33" s="10">
        <f t="shared" si="237"/>
        <v>11304.828749999999</v>
      </c>
      <c r="FJ33" s="10">
        <f t="shared" si="237"/>
        <v>11235.563749999999</v>
      </c>
      <c r="FK33" s="10">
        <f t="shared" si="237"/>
        <v>11218.58625</v>
      </c>
      <c r="FL33" s="10">
        <f t="shared" si="237"/>
        <v>11257.473749999999</v>
      </c>
      <c r="FM33" s="10">
        <f>FM4-FM51/4</f>
        <v>11145.598750000001</v>
      </c>
      <c r="FN33" s="10">
        <f t="shared" ref="FN33:FV33" si="238">FN4-FN51/4</f>
        <v>11031.83</v>
      </c>
      <c r="FO33" s="10">
        <f t="shared" si="238"/>
        <v>11077.877500000001</v>
      </c>
      <c r="FP33" s="10">
        <f t="shared" si="238"/>
        <v>10926.168750000001</v>
      </c>
      <c r="FQ33" s="10">
        <f t="shared" si="238"/>
        <v>10933.77</v>
      </c>
      <c r="FR33" s="10">
        <f t="shared" si="238"/>
        <v>10831.470000000001</v>
      </c>
      <c r="FS33" s="10">
        <f t="shared" si="238"/>
        <v>10891.94375</v>
      </c>
      <c r="FT33" s="10">
        <f t="shared" si="238"/>
        <v>10817.06875</v>
      </c>
      <c r="FU33" s="10">
        <f t="shared" si="238"/>
        <v>10973.297500000001</v>
      </c>
      <c r="FV33" s="10">
        <f t="shared" si="238"/>
        <v>11077.02125</v>
      </c>
      <c r="FW33" s="10">
        <f t="shared" ref="FW33:FY33" si="239">FW4-FW59/4</f>
        <v>10858.667500000001</v>
      </c>
      <c r="FX33" s="10">
        <f t="shared" si="239"/>
        <v>10990.19875</v>
      </c>
      <c r="FY33" s="10">
        <f t="shared" si="239"/>
        <v>11008.103749999998</v>
      </c>
      <c r="FZ33" s="10">
        <f t="shared" ref="FZ33:HE33" si="240">FZ4-FZ57/4</f>
        <v>11023.911249999999</v>
      </c>
      <c r="GA33" s="10">
        <f t="shared" si="240"/>
        <v>10991.975</v>
      </c>
      <c r="GB33" s="10">
        <f t="shared" si="240"/>
        <v>10883.623750000001</v>
      </c>
      <c r="GC33" s="10">
        <f t="shared" si="240"/>
        <v>10689.11375</v>
      </c>
      <c r="GD33" s="10">
        <f t="shared" si="240"/>
        <v>10767.365</v>
      </c>
      <c r="GE33" s="10">
        <f t="shared" si="240"/>
        <v>10971.56875</v>
      </c>
      <c r="GF33" s="10">
        <f t="shared" si="240"/>
        <v>11079.981250000001</v>
      </c>
      <c r="GG33" s="10">
        <f t="shared" si="240"/>
        <v>11007.050000000001</v>
      </c>
      <c r="GH33" s="10">
        <f t="shared" si="240"/>
        <v>10921.157499999999</v>
      </c>
      <c r="GI33" s="10">
        <f t="shared" si="240"/>
        <v>11023.25</v>
      </c>
      <c r="GJ33" s="10">
        <f t="shared" si="240"/>
        <v>10744.33</v>
      </c>
      <c r="GK33" s="10">
        <f t="shared" si="240"/>
        <v>10813.74</v>
      </c>
      <c r="GL33" s="10">
        <f t="shared" si="240"/>
        <v>10819.272499999999</v>
      </c>
      <c r="GM33" s="10">
        <f t="shared" si="240"/>
        <v>10921.560000000001</v>
      </c>
      <c r="GN33" s="10">
        <f t="shared" si="240"/>
        <v>10964.811249999999</v>
      </c>
      <c r="GO33" s="10">
        <f t="shared" si="240"/>
        <v>11023.833750000002</v>
      </c>
      <c r="GP33" s="10">
        <f t="shared" si="240"/>
        <v>10950.68</v>
      </c>
      <c r="GQ33" s="10">
        <f t="shared" si="240"/>
        <v>11037.7575</v>
      </c>
      <c r="GR33" s="10">
        <f t="shared" si="240"/>
        <v>10980.262500000001</v>
      </c>
      <c r="GS33" s="10">
        <f t="shared" si="240"/>
        <v>10761.61</v>
      </c>
      <c r="GT33" s="10">
        <f t="shared" si="240"/>
        <v>10818.567499999999</v>
      </c>
      <c r="GU33" s="10">
        <f t="shared" si="240"/>
        <v>10656.688749999999</v>
      </c>
      <c r="GV33" s="10">
        <f t="shared" si="240"/>
        <v>11084.202500000001</v>
      </c>
      <c r="GW33" s="10">
        <f t="shared" si="240"/>
        <v>11538.737500000001</v>
      </c>
      <c r="GX33" s="10">
        <f t="shared" si="240"/>
        <v>11556.341250000001</v>
      </c>
      <c r="GY33" s="10">
        <f t="shared" si="240"/>
        <v>11399.266250000001</v>
      </c>
      <c r="GZ33" s="10">
        <f t="shared" si="240"/>
        <v>11531.462500000001</v>
      </c>
      <c r="HA33" s="10">
        <f t="shared" si="240"/>
        <v>11486.591249999999</v>
      </c>
      <c r="HB33" s="10">
        <f t="shared" si="240"/>
        <v>11442.151250000001</v>
      </c>
      <c r="HC33" s="10">
        <f t="shared" si="240"/>
        <v>11275.6675</v>
      </c>
      <c r="HD33" s="10">
        <f t="shared" si="240"/>
        <v>11282.911250000001</v>
      </c>
      <c r="HE33" s="10">
        <f t="shared" si="240"/>
        <v>11108.213750000001</v>
      </c>
    </row>
    <row r="34" spans="1:213" ht="14.7" customHeight="1" x14ac:dyDescent="0.3">
      <c r="A34" s="12"/>
      <c r="B34" s="13"/>
      <c r="C34" s="13"/>
      <c r="D34" s="14" t="s">
        <v>31</v>
      </c>
      <c r="E34" s="63">
        <f t="shared" ref="E34:BB34" si="241">E4-E51/2</f>
        <v>10831.032499999999</v>
      </c>
      <c r="F34" s="63">
        <f t="shared" si="241"/>
        <v>10837.82</v>
      </c>
      <c r="G34" s="63">
        <f t="shared" si="241"/>
        <v>10742.695</v>
      </c>
      <c r="H34" s="64">
        <f t="shared" si="241"/>
        <v>10527.23</v>
      </c>
      <c r="I34" s="64">
        <f t="shared" si="241"/>
        <v>10635.840000000002</v>
      </c>
      <c r="J34" s="64">
        <f t="shared" si="241"/>
        <v>10442.305</v>
      </c>
      <c r="K34" s="64">
        <f t="shared" si="241"/>
        <v>10420.834999999999</v>
      </c>
      <c r="L34" s="64">
        <f t="shared" si="241"/>
        <v>10632.33</v>
      </c>
      <c r="M34" s="64">
        <f t="shared" si="241"/>
        <v>10742.544999999998</v>
      </c>
      <c r="N34" s="64">
        <f t="shared" si="241"/>
        <v>10770.442500000001</v>
      </c>
      <c r="O34" s="64">
        <f t="shared" si="241"/>
        <v>10857.825000000001</v>
      </c>
      <c r="P34" s="64">
        <f t="shared" si="241"/>
        <v>10855.735000000001</v>
      </c>
      <c r="Q34" s="64">
        <f t="shared" si="241"/>
        <v>10935.8675</v>
      </c>
      <c r="R34" s="64">
        <f t="shared" si="241"/>
        <v>10906.325000000001</v>
      </c>
      <c r="S34" s="64">
        <f t="shared" si="241"/>
        <v>10630.25</v>
      </c>
      <c r="T34" s="64">
        <f t="shared" si="241"/>
        <v>10590.3225</v>
      </c>
      <c r="U34" s="64">
        <f t="shared" si="241"/>
        <v>10612.727499999999</v>
      </c>
      <c r="V34" s="64">
        <f t="shared" si="241"/>
        <v>10741.4375</v>
      </c>
      <c r="W34" s="64">
        <f t="shared" si="241"/>
        <v>10817.852499999999</v>
      </c>
      <c r="X34" s="64">
        <f t="shared" si="241"/>
        <v>10823.8575</v>
      </c>
      <c r="Y34" s="64">
        <f t="shared" si="241"/>
        <v>10846.025</v>
      </c>
      <c r="Z34" s="64">
        <f t="shared" si="241"/>
        <v>10704.334999999999</v>
      </c>
      <c r="AA34" s="64">
        <f t="shared" si="241"/>
        <v>10588.210000000001</v>
      </c>
      <c r="AB34" s="64">
        <f t="shared" si="241"/>
        <v>10665.53</v>
      </c>
      <c r="AC34" s="22">
        <f t="shared" si="241"/>
        <v>10724.609999999999</v>
      </c>
      <c r="AD34" s="22">
        <f t="shared" si="241"/>
        <v>10755.289999999999</v>
      </c>
      <c r="AE34" s="22">
        <f t="shared" si="241"/>
        <v>10788.6</v>
      </c>
      <c r="AF34" s="22">
        <f t="shared" si="241"/>
        <v>10789.9475</v>
      </c>
      <c r="AG34" s="22">
        <f t="shared" si="241"/>
        <v>10734.0375</v>
      </c>
      <c r="AH34" s="22">
        <f t="shared" si="241"/>
        <v>10673.9925</v>
      </c>
      <c r="AI34" s="22">
        <f t="shared" si="241"/>
        <v>10821.13</v>
      </c>
      <c r="AJ34" s="22">
        <f t="shared" si="241"/>
        <v>10862.112499999999</v>
      </c>
      <c r="AK34" s="22">
        <f t="shared" si="241"/>
        <v>10857.900000000001</v>
      </c>
      <c r="AL34" s="22">
        <f t="shared" si="241"/>
        <v>10865.150000000001</v>
      </c>
      <c r="AM34" s="22">
        <f t="shared" si="241"/>
        <v>10905.914999999999</v>
      </c>
      <c r="AN34" s="22">
        <f t="shared" si="241"/>
        <v>10875.6425</v>
      </c>
      <c r="AO34" s="22">
        <f t="shared" si="241"/>
        <v>10758.432500000001</v>
      </c>
      <c r="AP34" s="22">
        <f t="shared" si="241"/>
        <v>10812.427499999998</v>
      </c>
      <c r="AQ34" s="22">
        <f t="shared" si="241"/>
        <v>10684.162499999999</v>
      </c>
      <c r="AR34" s="22">
        <f t="shared" si="241"/>
        <v>10504.334999999999</v>
      </c>
      <c r="AS34" s="22">
        <f t="shared" si="241"/>
        <v>10566.125</v>
      </c>
      <c r="AT34" s="22">
        <f t="shared" si="241"/>
        <v>10593.514999999999</v>
      </c>
      <c r="AU34" s="22">
        <f t="shared" si="241"/>
        <v>10598.2575</v>
      </c>
      <c r="AV34" s="22">
        <f t="shared" si="241"/>
        <v>10743.225</v>
      </c>
      <c r="AW34" s="65">
        <f t="shared" si="241"/>
        <v>10800.15</v>
      </c>
      <c r="AX34" s="22">
        <f t="shared" si="241"/>
        <v>10849.6875</v>
      </c>
      <c r="AY34" s="22">
        <f t="shared" si="241"/>
        <v>10895.85</v>
      </c>
      <c r="AZ34" s="22">
        <f t="shared" si="241"/>
        <v>11002.005000000001</v>
      </c>
      <c r="BA34" s="22">
        <f t="shared" si="241"/>
        <v>11028.424999999999</v>
      </c>
      <c r="BB34" s="22">
        <f t="shared" si="241"/>
        <v>10879.9375</v>
      </c>
      <c r="BC34" s="22">
        <f t="shared" ref="BC34:BL34" si="242">BC4-BC51/2</f>
        <v>10848.21</v>
      </c>
      <c r="BD34" s="22">
        <f t="shared" si="242"/>
        <v>10783.494999999999</v>
      </c>
      <c r="BE34" s="22">
        <f t="shared" si="242"/>
        <v>10727.897499999999</v>
      </c>
      <c r="BF34" s="22">
        <f t="shared" si="242"/>
        <v>10705.377499999999</v>
      </c>
      <c r="BG34" s="22">
        <f t="shared" si="242"/>
        <v>10633.457499999999</v>
      </c>
      <c r="BH34" s="22">
        <f t="shared" si="242"/>
        <v>10568.625</v>
      </c>
      <c r="BI34" s="22">
        <f t="shared" si="242"/>
        <v>10528.89</v>
      </c>
      <c r="BJ34" s="22">
        <f t="shared" si="242"/>
        <v>10676.985000000001</v>
      </c>
      <c r="BK34" s="22">
        <f t="shared" si="242"/>
        <v>10741.807500000001</v>
      </c>
      <c r="BL34" s="22">
        <f t="shared" si="242"/>
        <v>10767.9175</v>
      </c>
      <c r="BM34" s="22">
        <f t="shared" ref="BM34:CT34" si="243">BM4-BM51/2</f>
        <v>10825.622499999999</v>
      </c>
      <c r="BN34" s="22">
        <f t="shared" si="243"/>
        <v>10747.602499999999</v>
      </c>
      <c r="BO34" s="22">
        <f t="shared" si="243"/>
        <v>10702.975</v>
      </c>
      <c r="BP34" s="22">
        <f t="shared" si="243"/>
        <v>10748.032499999999</v>
      </c>
      <c r="BQ34" s="22">
        <f t="shared" si="243"/>
        <v>10833.36</v>
      </c>
      <c r="BR34" s="22">
        <f t="shared" si="243"/>
        <v>10608.86</v>
      </c>
      <c r="BS34" s="22">
        <f t="shared" si="243"/>
        <v>10889.605000000001</v>
      </c>
      <c r="BT34" s="22">
        <f t="shared" si="243"/>
        <v>11018.102500000001</v>
      </c>
      <c r="BU34" s="22">
        <f t="shared" si="243"/>
        <v>11024.127500000001</v>
      </c>
      <c r="BV34" s="22">
        <f t="shared" si="243"/>
        <v>11013.372499999999</v>
      </c>
      <c r="BW34" s="22">
        <f t="shared" si="243"/>
        <v>11101.4725</v>
      </c>
      <c r="BX34" s="22">
        <f t="shared" si="243"/>
        <v>11249.830000000002</v>
      </c>
      <c r="BY34" s="22">
        <f t="shared" si="243"/>
        <v>11300.065000000001</v>
      </c>
      <c r="BZ34" s="22">
        <f t="shared" si="243"/>
        <v>11304.914999999999</v>
      </c>
      <c r="CA34" s="22">
        <f t="shared" si="243"/>
        <v>11362.94</v>
      </c>
      <c r="CB34" s="22">
        <f t="shared" si="243"/>
        <v>11397.4925</v>
      </c>
      <c r="CC34" s="22">
        <f t="shared" si="243"/>
        <v>11481.47</v>
      </c>
      <c r="CD34" s="22">
        <f t="shared" si="243"/>
        <v>11491.9</v>
      </c>
      <c r="CE34" s="22">
        <f t="shared" si="243"/>
        <v>11380.862499999999</v>
      </c>
      <c r="CF34" s="22">
        <f t="shared" si="243"/>
        <v>11308.022500000001</v>
      </c>
      <c r="CG34" s="22">
        <f t="shared" si="243"/>
        <v>11403.885</v>
      </c>
      <c r="CH34" s="22">
        <f t="shared" si="243"/>
        <v>11371.789999999999</v>
      </c>
      <c r="CI34" s="22">
        <f t="shared" si="243"/>
        <v>11495.172500000001</v>
      </c>
      <c r="CJ34" s="22">
        <f t="shared" si="243"/>
        <v>11590.789999999999</v>
      </c>
      <c r="CK34" s="22">
        <f t="shared" si="243"/>
        <v>11617.807499999999</v>
      </c>
      <c r="CL34" s="22">
        <f t="shared" si="243"/>
        <v>11672.775000000001</v>
      </c>
      <c r="CM34" s="22">
        <f t="shared" si="243"/>
        <v>11571.432500000001</v>
      </c>
      <c r="CN34" s="22">
        <f t="shared" si="243"/>
        <v>11541.157500000001</v>
      </c>
      <c r="CO34" s="22">
        <f t="shared" si="243"/>
        <v>11621.8675</v>
      </c>
      <c r="CP34" s="22">
        <f t="shared" si="243"/>
        <v>11515.84</v>
      </c>
      <c r="CQ34" s="22">
        <f t="shared" si="243"/>
        <v>11609.140000000001</v>
      </c>
      <c r="CR34" s="22">
        <f t="shared" si="243"/>
        <v>11524.734999999999</v>
      </c>
      <c r="CS34" s="22">
        <f t="shared" si="243"/>
        <v>11565.817499999999</v>
      </c>
      <c r="CT34" s="22">
        <f t="shared" si="243"/>
        <v>11600.247499999999</v>
      </c>
      <c r="CU34" s="22">
        <f>CU4-CU51/2</f>
        <v>11659.3575</v>
      </c>
      <c r="CV34" s="22">
        <f>CV4-CV51/2</f>
        <v>11743.48</v>
      </c>
      <c r="CW34" s="22">
        <f>CW4-CW51/2</f>
        <v>11688.092499999999</v>
      </c>
      <c r="CX34" s="22">
        <f t="shared" ref="CX34:DB34" si="244">CX4-CX51/2</f>
        <v>11515.745000000001</v>
      </c>
      <c r="CY34" s="22">
        <f t="shared" si="244"/>
        <v>11531.317499999999</v>
      </c>
      <c r="CZ34" s="22">
        <f t="shared" si="244"/>
        <v>11637.05</v>
      </c>
      <c r="DA34" s="22">
        <f t="shared" si="244"/>
        <v>11546.952499999999</v>
      </c>
      <c r="DB34" s="22">
        <f t="shared" si="244"/>
        <v>11699.0175</v>
      </c>
      <c r="DC34" s="22">
        <f t="shared" ref="DC34:DH34" si="245">DC4-DC51/2</f>
        <v>11692.957499999999</v>
      </c>
      <c r="DD34" s="22">
        <f t="shared" si="245"/>
        <v>11675.387500000001</v>
      </c>
      <c r="DE34" s="22">
        <f t="shared" si="245"/>
        <v>11672.897500000001</v>
      </c>
      <c r="DF34" s="22">
        <f t="shared" si="245"/>
        <v>11564.59</v>
      </c>
      <c r="DG34" s="22">
        <f t="shared" si="245"/>
        <v>11402.970000000001</v>
      </c>
      <c r="DH34" s="22">
        <f t="shared" si="245"/>
        <v>11286.767500000002</v>
      </c>
      <c r="DI34" s="22">
        <f t="shared" ref="DI34:EC34" si="246">DI4-DI51/2</f>
        <v>11245.397499999999</v>
      </c>
      <c r="DJ34" s="22">
        <f t="shared" si="246"/>
        <v>11226.7875</v>
      </c>
      <c r="DK34" s="22">
        <f t="shared" si="246"/>
        <v>11052.17</v>
      </c>
      <c r="DL34" s="22">
        <f t="shared" si="246"/>
        <v>11119.502499999999</v>
      </c>
      <c r="DM34" s="22">
        <f t="shared" si="246"/>
        <v>11074.5825</v>
      </c>
      <c r="DN34" s="22">
        <f t="shared" si="246"/>
        <v>11181.09</v>
      </c>
      <c r="DO34" s="22">
        <f t="shared" si="246"/>
        <v>11315.684999999999</v>
      </c>
      <c r="DP34" s="22">
        <f t="shared" si="246"/>
        <v>11688.825000000001</v>
      </c>
      <c r="DQ34" s="22">
        <f t="shared" si="246"/>
        <v>11598.6875</v>
      </c>
      <c r="DR34" s="22">
        <f t="shared" si="246"/>
        <v>11681.58</v>
      </c>
      <c r="DS34" s="22">
        <f t="shared" si="246"/>
        <v>11422.3925</v>
      </c>
      <c r="DT34" s="22">
        <f t="shared" si="246"/>
        <v>11733.605000000001</v>
      </c>
      <c r="DU34" s="22">
        <f t="shared" si="246"/>
        <v>11845.137500000001</v>
      </c>
      <c r="DV34" s="22">
        <f t="shared" si="246"/>
        <v>11877.2425</v>
      </c>
      <c r="DW34" s="22">
        <f t="shared" si="246"/>
        <v>11808.795</v>
      </c>
      <c r="DX34" s="22">
        <f t="shared" si="246"/>
        <v>11885.8675</v>
      </c>
      <c r="DY34" s="22">
        <f t="shared" si="246"/>
        <v>11807.41</v>
      </c>
      <c r="DZ34" s="22">
        <f t="shared" si="246"/>
        <v>11987.9275</v>
      </c>
      <c r="EA34" s="22">
        <f t="shared" si="246"/>
        <v>11972.5075</v>
      </c>
      <c r="EB34" s="22">
        <f t="shared" si="246"/>
        <v>11728.497499999999</v>
      </c>
      <c r="EC34" s="22">
        <f t="shared" si="246"/>
        <v>11800.25</v>
      </c>
      <c r="ED34" s="22">
        <f t="shared" ref="ED34:EW34" si="247">ED4-ED51/2</f>
        <v>11865.885</v>
      </c>
      <c r="EE34" s="22">
        <f t="shared" si="247"/>
        <v>11912.800000000001</v>
      </c>
      <c r="EF34" s="22">
        <f t="shared" si="247"/>
        <v>11853.345000000001</v>
      </c>
      <c r="EG34" s="22">
        <f t="shared" si="247"/>
        <v>11851.184999999999</v>
      </c>
      <c r="EH34" s="22">
        <f t="shared" si="247"/>
        <v>11760.5175</v>
      </c>
      <c r="EI34" s="22">
        <f t="shared" si="247"/>
        <v>11569.684999999999</v>
      </c>
      <c r="EJ34" s="22">
        <f t="shared" si="247"/>
        <v>11644.172499999999</v>
      </c>
      <c r="EK34" s="22">
        <f t="shared" si="247"/>
        <v>11593.880000000001</v>
      </c>
      <c r="EL34" s="22">
        <f t="shared" si="247"/>
        <v>11717.102499999999</v>
      </c>
      <c r="EM34" s="22">
        <f t="shared" si="247"/>
        <v>11656.532499999999</v>
      </c>
      <c r="EN34" s="22">
        <f t="shared" si="247"/>
        <v>11653.56</v>
      </c>
      <c r="EO34" s="22">
        <f t="shared" si="247"/>
        <v>11706.580000000002</v>
      </c>
      <c r="EP34" s="22">
        <f t="shared" si="247"/>
        <v>11784.684999999999</v>
      </c>
      <c r="EQ34" s="22">
        <f t="shared" si="247"/>
        <v>11791.994999999999</v>
      </c>
      <c r="ER34" s="22">
        <f t="shared" si="247"/>
        <v>11735.94</v>
      </c>
      <c r="ES34" s="22">
        <f t="shared" si="247"/>
        <v>11835.9825</v>
      </c>
      <c r="ET34" s="22">
        <f t="shared" si="247"/>
        <v>11853.787499999999</v>
      </c>
      <c r="EU34" s="22">
        <f t="shared" si="247"/>
        <v>11884.7675</v>
      </c>
      <c r="EV34" s="22">
        <f t="shared" si="247"/>
        <v>11921.67</v>
      </c>
      <c r="EW34" s="22">
        <f t="shared" si="247"/>
        <v>11710.032499999999</v>
      </c>
      <c r="EX34" s="22">
        <f>EX4-EX51/2</f>
        <v>11421.87</v>
      </c>
      <c r="EY34" s="22">
        <f>EY4-EY51/2</f>
        <v>11489.047500000001</v>
      </c>
      <c r="EZ34" s="22">
        <f>EZ4-EZ51/2</f>
        <v>11433.9725</v>
      </c>
      <c r="FA34" s="22">
        <f>FA4-FA51/2</f>
        <v>11539.174999999999</v>
      </c>
      <c r="FB34" s="22">
        <f>FB4-FB51/2</f>
        <v>11496.977500000001</v>
      </c>
      <c r="FC34" s="22">
        <f t="shared" ref="FC34:FL34" si="248">FC4-FC51/2</f>
        <v>11540.995000000001</v>
      </c>
      <c r="FD34" s="22">
        <f t="shared" si="248"/>
        <v>11609.745000000001</v>
      </c>
      <c r="FE34" s="22">
        <f t="shared" si="248"/>
        <v>11656.975</v>
      </c>
      <c r="FF34" s="22">
        <f t="shared" si="248"/>
        <v>11544.7875</v>
      </c>
      <c r="FG34" s="22">
        <f t="shared" si="248"/>
        <v>11286.672499999999</v>
      </c>
      <c r="FH34" s="22">
        <f t="shared" si="248"/>
        <v>11292.905000000001</v>
      </c>
      <c r="FI34" s="22">
        <f t="shared" si="248"/>
        <v>11278.607499999998</v>
      </c>
      <c r="FJ34" s="22">
        <f t="shared" si="248"/>
        <v>11199.827499999999</v>
      </c>
      <c r="FK34" s="22">
        <f t="shared" si="248"/>
        <v>11185.022499999999</v>
      </c>
      <c r="FL34" s="22">
        <f t="shared" si="248"/>
        <v>11230.647499999999</v>
      </c>
      <c r="FM34" s="22">
        <f>FM4-FM51/2</f>
        <v>11101.997499999999</v>
      </c>
      <c r="FN34" s="22">
        <f t="shared" ref="FN34:FV34" si="249">FN4-FN51/2</f>
        <v>10978.259999999998</v>
      </c>
      <c r="FO34" s="22">
        <f t="shared" si="249"/>
        <v>11037.755000000001</v>
      </c>
      <c r="FP34" s="22">
        <f t="shared" si="249"/>
        <v>10872.3375</v>
      </c>
      <c r="FQ34" s="22">
        <f t="shared" si="249"/>
        <v>10870.19</v>
      </c>
      <c r="FR34" s="22">
        <f t="shared" si="249"/>
        <v>10800.34</v>
      </c>
      <c r="FS34" s="22">
        <f t="shared" si="249"/>
        <v>10835.637500000001</v>
      </c>
      <c r="FT34" s="22">
        <f t="shared" si="249"/>
        <v>10778.637500000001</v>
      </c>
      <c r="FU34" s="22">
        <f t="shared" si="249"/>
        <v>10914.145000000002</v>
      </c>
      <c r="FV34" s="22">
        <f t="shared" si="249"/>
        <v>11044.392499999998</v>
      </c>
      <c r="FW34" s="22">
        <f t="shared" ref="FW34:FY34" si="250">FW4-FW59/2</f>
        <v>10791.485000000001</v>
      </c>
      <c r="FX34" s="22">
        <f t="shared" si="250"/>
        <v>10950.997499999999</v>
      </c>
      <c r="FY34" s="22">
        <f t="shared" si="250"/>
        <v>10968.407499999999</v>
      </c>
      <c r="FZ34" s="22">
        <f t="shared" ref="FZ34:HE34" si="251">FZ4-FZ57/2</f>
        <v>10993.922500000001</v>
      </c>
      <c r="GA34" s="22">
        <f t="shared" si="251"/>
        <v>10966.95</v>
      </c>
      <c r="GB34" s="22">
        <f t="shared" si="251"/>
        <v>10848.547500000001</v>
      </c>
      <c r="GC34" s="22">
        <f t="shared" si="251"/>
        <v>10636.877500000001</v>
      </c>
      <c r="GD34" s="22">
        <f t="shared" si="251"/>
        <v>10705.380000000001</v>
      </c>
      <c r="GE34" s="22">
        <f t="shared" si="251"/>
        <v>10885.2875</v>
      </c>
      <c r="GF34" s="22">
        <f t="shared" si="251"/>
        <v>11054.612500000001</v>
      </c>
      <c r="GG34" s="22">
        <f t="shared" si="251"/>
        <v>10968</v>
      </c>
      <c r="GH34" s="22">
        <f t="shared" si="251"/>
        <v>10894.014999999999</v>
      </c>
      <c r="GI34" s="22">
        <f t="shared" si="251"/>
        <v>11023.25</v>
      </c>
      <c r="GJ34" s="22">
        <f t="shared" si="251"/>
        <v>10690.76</v>
      </c>
      <c r="GK34" s="22">
        <f t="shared" si="251"/>
        <v>10782.83</v>
      </c>
      <c r="GL34" s="22">
        <f t="shared" si="251"/>
        <v>10790.644999999999</v>
      </c>
      <c r="GM34" s="22">
        <f t="shared" si="251"/>
        <v>10896.920000000002</v>
      </c>
      <c r="GN34" s="22">
        <f t="shared" si="251"/>
        <v>10926.572499999998</v>
      </c>
      <c r="GO34" s="22">
        <f t="shared" si="251"/>
        <v>11011.967500000001</v>
      </c>
      <c r="GP34" s="22">
        <f t="shared" si="251"/>
        <v>10918.56</v>
      </c>
      <c r="GQ34" s="22">
        <f t="shared" si="251"/>
        <v>10999.615</v>
      </c>
      <c r="GR34" s="22">
        <f t="shared" si="251"/>
        <v>10957.025</v>
      </c>
      <c r="GS34" s="22">
        <f t="shared" si="251"/>
        <v>10705.62</v>
      </c>
      <c r="GT34" s="22">
        <f t="shared" si="251"/>
        <v>10796.485000000001</v>
      </c>
      <c r="GU34" s="22">
        <f t="shared" si="251"/>
        <v>10608.577499999999</v>
      </c>
      <c r="GV34" s="22">
        <f t="shared" si="251"/>
        <v>10894.205000000002</v>
      </c>
      <c r="GW34" s="22">
        <f t="shared" si="251"/>
        <v>11477.275000000001</v>
      </c>
      <c r="GX34" s="22">
        <f t="shared" si="251"/>
        <v>11524.482500000002</v>
      </c>
      <c r="GY34" s="22">
        <f t="shared" si="251"/>
        <v>11358.3325</v>
      </c>
      <c r="GZ34" s="22">
        <f t="shared" si="251"/>
        <v>11491.725</v>
      </c>
      <c r="HA34" s="22">
        <f t="shared" si="251"/>
        <v>11460.782499999999</v>
      </c>
      <c r="HB34" s="22">
        <f t="shared" si="251"/>
        <v>11409.852500000001</v>
      </c>
      <c r="HC34" s="22">
        <f t="shared" si="251"/>
        <v>11191.434999999999</v>
      </c>
      <c r="HD34" s="22">
        <f t="shared" si="251"/>
        <v>11251.8225</v>
      </c>
      <c r="HE34" s="22">
        <f t="shared" si="251"/>
        <v>11041.6775</v>
      </c>
    </row>
    <row r="35" spans="1:213" ht="14.7" customHeight="1" x14ac:dyDescent="0.3">
      <c r="A35" s="12"/>
      <c r="B35" s="13"/>
      <c r="C35" s="13"/>
      <c r="D35" s="14" t="s">
        <v>32</v>
      </c>
      <c r="E35" s="49">
        <f t="shared" ref="E35:BB35" si="252">E34-1.168*(E33-E34)</f>
        <v>10800.245479999998</v>
      </c>
      <c r="F35" s="49">
        <f t="shared" si="252"/>
        <v>10819.318879999999</v>
      </c>
      <c r="G35" s="49">
        <f t="shared" si="252"/>
        <v>10719.215279999999</v>
      </c>
      <c r="H35" s="49">
        <f t="shared" si="252"/>
        <v>10484.060719999998</v>
      </c>
      <c r="I35" s="49">
        <f t="shared" si="252"/>
        <v>10602.049760000004</v>
      </c>
      <c r="J35" s="49">
        <f t="shared" si="252"/>
        <v>10415.356320000001</v>
      </c>
      <c r="K35" s="49">
        <f t="shared" si="252"/>
        <v>10345.899039999998</v>
      </c>
      <c r="L35" s="49">
        <f t="shared" si="252"/>
        <v>10570.85232</v>
      </c>
      <c r="M35" s="49">
        <f t="shared" si="252"/>
        <v>10713.926079999997</v>
      </c>
      <c r="N35" s="49">
        <f t="shared" si="252"/>
        <v>10749.998120000002</v>
      </c>
      <c r="O35" s="49">
        <f t="shared" si="252"/>
        <v>10839.998400000002</v>
      </c>
      <c r="P35" s="49">
        <f t="shared" si="252"/>
        <v>10824.80344</v>
      </c>
      <c r="Q35" s="49">
        <f t="shared" si="252"/>
        <v>10917.510920000001</v>
      </c>
      <c r="R35" s="49">
        <f t="shared" si="252"/>
        <v>10879.826000000001</v>
      </c>
      <c r="S35" s="49">
        <f t="shared" si="252"/>
        <v>10557.98</v>
      </c>
      <c r="T35" s="49">
        <f t="shared" si="252"/>
        <v>10547.58684</v>
      </c>
      <c r="U35" s="49">
        <f t="shared" si="252"/>
        <v>10544.327959999999</v>
      </c>
      <c r="V35" s="49">
        <f t="shared" si="252"/>
        <v>10719.033800000001</v>
      </c>
      <c r="W35" s="49">
        <f t="shared" si="252"/>
        <v>10793.296759999999</v>
      </c>
      <c r="X35" s="49">
        <f t="shared" si="252"/>
        <v>10801.26108</v>
      </c>
      <c r="Y35" s="49">
        <f t="shared" si="252"/>
        <v>10808.6052</v>
      </c>
      <c r="Z35" s="49">
        <f t="shared" si="252"/>
        <v>10652.846639999998</v>
      </c>
      <c r="AA35" s="49">
        <f t="shared" si="252"/>
        <v>10539.130640000003</v>
      </c>
      <c r="AB35" s="49">
        <f t="shared" si="252"/>
        <v>10629.42712</v>
      </c>
      <c r="AC35" s="16">
        <f t="shared" si="252"/>
        <v>10697.05104</v>
      </c>
      <c r="AD35" s="16">
        <f t="shared" si="252"/>
        <v>10727.923759999998</v>
      </c>
      <c r="AE35" s="16">
        <f t="shared" si="252"/>
        <v>10749.7348</v>
      </c>
      <c r="AF35" s="16">
        <f t="shared" si="252"/>
        <v>10771.462439999999</v>
      </c>
      <c r="AG35" s="16">
        <f t="shared" si="252"/>
        <v>10698.464599999999</v>
      </c>
      <c r="AH35" s="16">
        <f t="shared" si="252"/>
        <v>10636.845719999999</v>
      </c>
      <c r="AI35" s="16">
        <f t="shared" si="252"/>
        <v>10782.77872</v>
      </c>
      <c r="AJ35" s="16">
        <f t="shared" si="252"/>
        <v>10845.651</v>
      </c>
      <c r="AK35" s="16">
        <f t="shared" si="252"/>
        <v>10830.276800000001</v>
      </c>
      <c r="AL35" s="16">
        <f t="shared" si="252"/>
        <v>10840.738800000001</v>
      </c>
      <c r="AM35" s="16">
        <f t="shared" si="252"/>
        <v>10873.248959999999</v>
      </c>
      <c r="AN35" s="16">
        <f t="shared" si="252"/>
        <v>10848.131719999999</v>
      </c>
      <c r="AO35" s="16">
        <f t="shared" si="252"/>
        <v>10715.76108</v>
      </c>
      <c r="AP35" s="16">
        <f t="shared" si="252"/>
        <v>10790.601959999996</v>
      </c>
      <c r="AQ35" s="16">
        <f t="shared" si="252"/>
        <v>10627.872199999998</v>
      </c>
      <c r="AR35" s="16">
        <f t="shared" si="252"/>
        <v>10295.137439999999</v>
      </c>
      <c r="AS35" s="16">
        <f t="shared" si="252"/>
        <v>10510.3968</v>
      </c>
      <c r="AT35" s="16">
        <f t="shared" si="252"/>
        <v>10559.242959999998</v>
      </c>
      <c r="AU35" s="16">
        <f t="shared" si="252"/>
        <v>10566.98868</v>
      </c>
      <c r="AV35" s="16">
        <f t="shared" si="252"/>
        <v>10691.9936</v>
      </c>
      <c r="AW35" s="50">
        <f t="shared" si="252"/>
        <v>10745.546</v>
      </c>
      <c r="AX35" s="16">
        <f t="shared" si="252"/>
        <v>10813.151</v>
      </c>
      <c r="AY35" s="16">
        <f t="shared" si="252"/>
        <v>10873.366</v>
      </c>
      <c r="AZ35" s="16">
        <f t="shared" si="252"/>
        <v>10966.705120000001</v>
      </c>
      <c r="BA35" s="16">
        <f t="shared" si="252"/>
        <v>11004.495599999998</v>
      </c>
      <c r="BB35" s="16">
        <f t="shared" si="252"/>
        <v>10842.758599999999</v>
      </c>
      <c r="BC35" s="16">
        <f t="shared" ref="BC35:BL35" si="253">BC34-1.168*(BC33-BC34)</f>
        <v>10824.505439999999</v>
      </c>
      <c r="BD35" s="16">
        <f t="shared" si="253"/>
        <v>10755.518479999997</v>
      </c>
      <c r="BE35" s="16">
        <f t="shared" si="253"/>
        <v>10689.498039999999</v>
      </c>
      <c r="BF35" s="16">
        <f t="shared" si="253"/>
        <v>10681.624759999999</v>
      </c>
      <c r="BG35" s="16">
        <f t="shared" si="253"/>
        <v>10580.347079999998</v>
      </c>
      <c r="BH35" s="16">
        <f t="shared" si="253"/>
        <v>10526.387199999999</v>
      </c>
      <c r="BI35" s="16">
        <f t="shared" si="253"/>
        <v>10484.821359999998</v>
      </c>
      <c r="BJ35" s="16">
        <f t="shared" si="253"/>
        <v>10642.84144</v>
      </c>
      <c r="BK35" s="16">
        <f t="shared" si="253"/>
        <v>10713.750680000001</v>
      </c>
      <c r="BL35" s="16">
        <f t="shared" si="253"/>
        <v>10754.057719999999</v>
      </c>
      <c r="BM35" s="16">
        <f t="shared" ref="BM35:CT35" si="254">BM34-1.168*(BM33-BM34)</f>
        <v>10793.807639999999</v>
      </c>
      <c r="BN35" s="16">
        <f t="shared" si="254"/>
        <v>10696.38716</v>
      </c>
      <c r="BO35" s="16">
        <f t="shared" si="254"/>
        <v>10642.428800000002</v>
      </c>
      <c r="BP35" s="16">
        <f t="shared" si="254"/>
        <v>10722.063479999997</v>
      </c>
      <c r="BQ35" s="16">
        <f t="shared" si="254"/>
        <v>10815.758240000001</v>
      </c>
      <c r="BR35" s="16">
        <f t="shared" si="254"/>
        <v>10479.159440000001</v>
      </c>
      <c r="BS35" s="16">
        <f t="shared" si="254"/>
        <v>10832.463520000003</v>
      </c>
      <c r="BT35" s="16">
        <f t="shared" si="254"/>
        <v>10997.722360000002</v>
      </c>
      <c r="BU35" s="16">
        <f t="shared" si="254"/>
        <v>11004.229159999999</v>
      </c>
      <c r="BV35" s="16">
        <f t="shared" si="254"/>
        <v>11000.50844</v>
      </c>
      <c r="BW35" s="16">
        <f t="shared" si="254"/>
        <v>11062.59124</v>
      </c>
      <c r="BX35" s="16">
        <f t="shared" si="254"/>
        <v>11219.829920000002</v>
      </c>
      <c r="BY35" s="16">
        <f t="shared" si="254"/>
        <v>11275.75016</v>
      </c>
      <c r="BZ35" s="16">
        <f t="shared" si="254"/>
        <v>11282.527359999998</v>
      </c>
      <c r="CA35" s="16">
        <f t="shared" si="254"/>
        <v>11325.61656</v>
      </c>
      <c r="CB35" s="16">
        <f t="shared" si="254"/>
        <v>11359.703320000001</v>
      </c>
      <c r="CC35" s="16">
        <f t="shared" si="254"/>
        <v>11451.726879999998</v>
      </c>
      <c r="CD35" s="16">
        <f t="shared" si="254"/>
        <v>11474.876400000001</v>
      </c>
      <c r="CE35" s="16">
        <f t="shared" si="254"/>
        <v>11336.456599999998</v>
      </c>
      <c r="CF35" s="16">
        <f t="shared" si="254"/>
        <v>11281.025640000002</v>
      </c>
      <c r="CG35" s="16">
        <f t="shared" si="254"/>
        <v>11357.535839999999</v>
      </c>
      <c r="CH35" s="16">
        <f t="shared" si="254"/>
        <v>11329.006160000001</v>
      </c>
      <c r="CI35" s="16">
        <f t="shared" si="254"/>
        <v>11451.473240000001</v>
      </c>
      <c r="CJ35" s="16">
        <f t="shared" si="254"/>
        <v>11571.453759999999</v>
      </c>
      <c r="CK35" s="16">
        <f t="shared" si="254"/>
        <v>11587.823479999997</v>
      </c>
      <c r="CL35" s="16">
        <f t="shared" si="254"/>
        <v>11649.166800000003</v>
      </c>
      <c r="CM35" s="16">
        <f t="shared" si="254"/>
        <v>11529.082280000002</v>
      </c>
      <c r="CN35" s="16">
        <f t="shared" si="254"/>
        <v>11507.961480000002</v>
      </c>
      <c r="CO35" s="16">
        <f t="shared" si="254"/>
        <v>11596.123320000001</v>
      </c>
      <c r="CP35" s="16">
        <f t="shared" si="254"/>
        <v>11464.06256</v>
      </c>
      <c r="CQ35" s="16">
        <f t="shared" si="254"/>
        <v>11572.45896</v>
      </c>
      <c r="CR35" s="16">
        <f t="shared" si="254"/>
        <v>11489.949039999998</v>
      </c>
      <c r="CS35" s="16">
        <f t="shared" si="254"/>
        <v>11547.782119999998</v>
      </c>
      <c r="CT35" s="16">
        <f t="shared" si="254"/>
        <v>11575.017239999997</v>
      </c>
      <c r="CU35" s="16">
        <f>CU34-1.168*(CU33-CU34)</f>
        <v>11641.257879999999</v>
      </c>
      <c r="CV35" s="16">
        <f>CV34-1.168*(CV33-CV34)</f>
        <v>11717.976720000001</v>
      </c>
      <c r="CW35" s="16">
        <f>CW34-1.168*(CW33-CW34)</f>
        <v>11650.303319999999</v>
      </c>
      <c r="CX35" s="16">
        <f t="shared" ref="CX35:DB35" si="255">CX34-1.168*(CX33-CX34)</f>
        <v>11469.781279999999</v>
      </c>
      <c r="CY35" s="16">
        <f t="shared" si="255"/>
        <v>11505.252119999997</v>
      </c>
      <c r="CZ35" s="16">
        <f t="shared" si="255"/>
        <v>11585.015599999999</v>
      </c>
      <c r="DA35" s="16">
        <f t="shared" si="255"/>
        <v>11491.56156</v>
      </c>
      <c r="DB35" s="16">
        <f t="shared" si="255"/>
        <v>11666.528120000001</v>
      </c>
      <c r="DC35" s="16">
        <f t="shared" ref="DC35:DH35" si="256">DC34-1.168*(DC33-DC34)</f>
        <v>11660.725079999998</v>
      </c>
      <c r="DD35" s="16">
        <f t="shared" si="256"/>
        <v>11646.559800000001</v>
      </c>
      <c r="DE35" s="16">
        <f t="shared" si="256"/>
        <v>11649.915640000003</v>
      </c>
      <c r="DF35" s="16">
        <f t="shared" si="256"/>
        <v>11544.932560000001</v>
      </c>
      <c r="DG35" s="16">
        <f t="shared" si="256"/>
        <v>11347.530880000004</v>
      </c>
      <c r="DH35" s="16">
        <f t="shared" si="256"/>
        <v>11244.320920000002</v>
      </c>
      <c r="DI35" s="16">
        <f t="shared" ref="DI35:EC35" si="257">DI34-1.168*(DI33-DI34)</f>
        <v>11212.458439999999</v>
      </c>
      <c r="DJ35" s="16">
        <f t="shared" si="257"/>
        <v>11196.353800000001</v>
      </c>
      <c r="DK35" s="16">
        <f t="shared" si="257"/>
        <v>10996.088479999999</v>
      </c>
      <c r="DL35" s="16">
        <f t="shared" si="257"/>
        <v>11059.614759999999</v>
      </c>
      <c r="DM35" s="16">
        <f t="shared" si="257"/>
        <v>11026.45068</v>
      </c>
      <c r="DN35" s="16">
        <f t="shared" si="257"/>
        <v>11136.700159999999</v>
      </c>
      <c r="DO35" s="16">
        <f t="shared" si="257"/>
        <v>11262.26944</v>
      </c>
      <c r="DP35" s="16">
        <f t="shared" si="257"/>
        <v>11607.400800000001</v>
      </c>
      <c r="DQ35" s="16">
        <f t="shared" si="257"/>
        <v>11534.2066</v>
      </c>
      <c r="DR35" s="16">
        <f t="shared" si="257"/>
        <v>11648.689120000001</v>
      </c>
      <c r="DS35" s="16">
        <f t="shared" si="257"/>
        <v>11285.352520000002</v>
      </c>
      <c r="DT35" s="16">
        <f t="shared" si="257"/>
        <v>11669.075920000001</v>
      </c>
      <c r="DU35" s="16">
        <f t="shared" si="257"/>
        <v>11798.643800000002</v>
      </c>
      <c r="DV35" s="16">
        <f t="shared" si="257"/>
        <v>11847.162120000001</v>
      </c>
      <c r="DW35" s="16">
        <f t="shared" si="257"/>
        <v>11778.248879999999</v>
      </c>
      <c r="DX35" s="16">
        <f t="shared" si="257"/>
        <v>11850.808520000002</v>
      </c>
      <c r="DY35" s="16">
        <f t="shared" si="257"/>
        <v>11740.02224</v>
      </c>
      <c r="DZ35" s="16">
        <f t="shared" si="257"/>
        <v>11929.16396</v>
      </c>
      <c r="EA35" s="16">
        <f t="shared" si="257"/>
        <v>11943.808280000001</v>
      </c>
      <c r="EB35" s="16">
        <f t="shared" si="257"/>
        <v>11661.190039999998</v>
      </c>
      <c r="EC35" s="16">
        <f t="shared" si="257"/>
        <v>11759.136400000001</v>
      </c>
      <c r="ED35" s="16">
        <f t="shared" ref="ED35:EW35" si="258">ED34-1.168*(ED33-ED34)</f>
        <v>11832.705039999999</v>
      </c>
      <c r="EE35" s="16">
        <f t="shared" si="258"/>
        <v>11881.964800000002</v>
      </c>
      <c r="EF35" s="16">
        <f t="shared" si="258"/>
        <v>11822.477680000002</v>
      </c>
      <c r="EG35" s="16">
        <f t="shared" si="258"/>
        <v>11814.47184</v>
      </c>
      <c r="EH35" s="16">
        <f t="shared" si="258"/>
        <v>11723.852520000002</v>
      </c>
      <c r="EI35" s="16">
        <f t="shared" si="258"/>
        <v>11509.845439999999</v>
      </c>
      <c r="EJ35" s="16">
        <f t="shared" si="258"/>
        <v>11616.533239999997</v>
      </c>
      <c r="EK35" s="16">
        <f t="shared" si="258"/>
        <v>11536.899120000002</v>
      </c>
      <c r="EL35" s="16">
        <f t="shared" si="258"/>
        <v>11650.148359999997</v>
      </c>
      <c r="EM35" s="16">
        <f t="shared" si="258"/>
        <v>11617.073079999998</v>
      </c>
      <c r="EN35" s="16">
        <f t="shared" si="258"/>
        <v>11626.64344</v>
      </c>
      <c r="EO35" s="16">
        <f t="shared" si="258"/>
        <v>11654.095920000002</v>
      </c>
      <c r="EP35" s="16">
        <f t="shared" si="258"/>
        <v>11747.97184</v>
      </c>
      <c r="EQ35" s="16">
        <f t="shared" si="258"/>
        <v>11763.05488</v>
      </c>
      <c r="ER35" s="16">
        <f t="shared" si="258"/>
        <v>11705.040560000001</v>
      </c>
      <c r="ES35" s="16">
        <f t="shared" si="258"/>
        <v>11818.685879999999</v>
      </c>
      <c r="ET35" s="16">
        <f t="shared" si="258"/>
        <v>11820.784199999998</v>
      </c>
      <c r="EU35" s="16">
        <f t="shared" si="258"/>
        <v>11866.089720000002</v>
      </c>
      <c r="EV35" s="16">
        <f t="shared" si="258"/>
        <v>11907.023280000001</v>
      </c>
      <c r="EW35" s="16">
        <f t="shared" si="258"/>
        <v>11650.979879999999</v>
      </c>
      <c r="EX35" s="16">
        <f>EX34-1.168*(EX33-EX34)</f>
        <v>11342.019680000001</v>
      </c>
      <c r="EY35" s="16">
        <f>EY34-1.168*(EY33-EY34)</f>
        <v>11450.005640000003</v>
      </c>
      <c r="EZ35" s="16">
        <f>EZ34-1.168*(EZ33-EZ34)</f>
        <v>11396.054840000001</v>
      </c>
      <c r="FA35" s="16">
        <f>FA34-1.168*(FA33-FA34)</f>
        <v>11513.639599999999</v>
      </c>
      <c r="FB35" s="16">
        <f>FB34-1.168*(FB33-FB34)</f>
        <v>11464.552360000001</v>
      </c>
      <c r="FC35" s="16">
        <f t="shared" ref="FC35:HE35" si="259">FC34-1.168*(FC33-FC34)</f>
        <v>11513.339680000001</v>
      </c>
      <c r="FD35" s="16">
        <f t="shared" si="259"/>
        <v>11578.877680000001</v>
      </c>
      <c r="FE35" s="16">
        <f t="shared" si="259"/>
        <v>11639.148400000002</v>
      </c>
      <c r="FF35" s="16">
        <f t="shared" si="259"/>
        <v>11514.353800000001</v>
      </c>
      <c r="FG35" s="16">
        <f t="shared" si="259"/>
        <v>11209.247239999997</v>
      </c>
      <c r="FH35" s="16">
        <f t="shared" si="259"/>
        <v>11261.780719999999</v>
      </c>
      <c r="FI35" s="16">
        <f t="shared" si="259"/>
        <v>11247.981079999998</v>
      </c>
      <c r="FJ35" s="16">
        <f t="shared" si="259"/>
        <v>11158.08756</v>
      </c>
      <c r="FK35" s="16">
        <f t="shared" si="259"/>
        <v>11145.820039999997</v>
      </c>
      <c r="FL35" s="16">
        <f t="shared" si="259"/>
        <v>11199.314439999998</v>
      </c>
      <c r="FM35" s="16">
        <f t="shared" si="259"/>
        <v>11051.071239999997</v>
      </c>
      <c r="FN35" s="16">
        <f t="shared" si="259"/>
        <v>10915.690239999996</v>
      </c>
      <c r="FO35" s="16">
        <f t="shared" si="259"/>
        <v>10990.891920000002</v>
      </c>
      <c r="FP35" s="16">
        <f t="shared" si="259"/>
        <v>10809.462599999999</v>
      </c>
      <c r="FQ35" s="16">
        <f t="shared" si="259"/>
        <v>10795.92856</v>
      </c>
      <c r="FR35" s="16">
        <f t="shared" si="259"/>
        <v>10763.980159999999</v>
      </c>
      <c r="FS35" s="16">
        <f t="shared" si="259"/>
        <v>10769.871800000001</v>
      </c>
      <c r="FT35" s="16">
        <f t="shared" si="259"/>
        <v>10733.749800000001</v>
      </c>
      <c r="FU35" s="16">
        <f t="shared" si="259"/>
        <v>10845.054880000003</v>
      </c>
      <c r="FV35" s="16">
        <f t="shared" si="259"/>
        <v>11006.282119999996</v>
      </c>
      <c r="FW35" s="16">
        <f t="shared" si="259"/>
        <v>10713.01584</v>
      </c>
      <c r="FX35" s="16">
        <f t="shared" si="259"/>
        <v>10905.210439999999</v>
      </c>
      <c r="FY35" s="16">
        <f t="shared" si="259"/>
        <v>10922.04228</v>
      </c>
      <c r="FZ35" s="16">
        <f t="shared" si="259"/>
        <v>10958.895640000002</v>
      </c>
      <c r="GA35" s="16">
        <f t="shared" si="259"/>
        <v>10937.720800000001</v>
      </c>
      <c r="GB35" s="16">
        <f t="shared" si="259"/>
        <v>10807.578440000001</v>
      </c>
      <c r="GC35" s="16">
        <f t="shared" si="259"/>
        <v>10575.86556</v>
      </c>
      <c r="GD35" s="16">
        <f t="shared" si="259"/>
        <v>10632.981520000003</v>
      </c>
      <c r="GE35" s="16">
        <f t="shared" si="259"/>
        <v>10784.511</v>
      </c>
      <c r="GF35" s="16">
        <f t="shared" si="259"/>
        <v>11024.981800000001</v>
      </c>
      <c r="GG35" s="16">
        <f t="shared" si="259"/>
        <v>10922.389599999999</v>
      </c>
      <c r="GH35" s="16">
        <f t="shared" si="259"/>
        <v>10862.31256</v>
      </c>
      <c r="GI35" s="16">
        <f t="shared" si="259"/>
        <v>11023.25</v>
      </c>
      <c r="GJ35" s="16">
        <f t="shared" si="259"/>
        <v>10628.19024</v>
      </c>
      <c r="GK35" s="16">
        <f t="shared" si="259"/>
        <v>10746.72712</v>
      </c>
      <c r="GL35" s="16">
        <f t="shared" si="259"/>
        <v>10757.208079999999</v>
      </c>
      <c r="GM35" s="16">
        <f t="shared" si="259"/>
        <v>10868.140480000002</v>
      </c>
      <c r="GN35" s="16">
        <f t="shared" si="259"/>
        <v>10881.909639999998</v>
      </c>
      <c r="GO35" s="16">
        <f t="shared" si="259"/>
        <v>10998.10772</v>
      </c>
      <c r="GP35" s="16">
        <f t="shared" si="259"/>
        <v>10881.043839999998</v>
      </c>
      <c r="GQ35" s="16">
        <f t="shared" si="259"/>
        <v>10955.064560000001</v>
      </c>
      <c r="GR35" s="16">
        <f t="shared" si="259"/>
        <v>10929.883599999999</v>
      </c>
      <c r="GS35" s="16">
        <f t="shared" si="259"/>
        <v>10640.223680000001</v>
      </c>
      <c r="GT35" s="16">
        <f t="shared" si="259"/>
        <v>10770.692640000003</v>
      </c>
      <c r="GU35" s="16">
        <f t="shared" si="259"/>
        <v>10552.38356</v>
      </c>
      <c r="GV35" s="16">
        <f t="shared" si="259"/>
        <v>10672.287920000002</v>
      </c>
      <c r="GW35" s="16">
        <f t="shared" si="259"/>
        <v>11405.486800000002</v>
      </c>
      <c r="GX35" s="16">
        <f t="shared" si="259"/>
        <v>11487.271480000003</v>
      </c>
      <c r="GY35" s="16">
        <f t="shared" si="259"/>
        <v>11310.52188</v>
      </c>
      <c r="GZ35" s="16">
        <f t="shared" si="259"/>
        <v>11445.311599999999</v>
      </c>
      <c r="HA35" s="16">
        <f t="shared" si="259"/>
        <v>11430.637879999998</v>
      </c>
      <c r="HB35" s="16">
        <f t="shared" si="259"/>
        <v>11372.127560000001</v>
      </c>
      <c r="HC35" s="16">
        <f t="shared" si="259"/>
        <v>11093.051439999999</v>
      </c>
      <c r="HD35" s="16">
        <f t="shared" si="259"/>
        <v>11215.510839999999</v>
      </c>
      <c r="HE35" s="16">
        <f t="shared" si="259"/>
        <v>10963.963159999999</v>
      </c>
    </row>
    <row r="36" spans="1:213" ht="14.7" customHeight="1" x14ac:dyDescent="0.3">
      <c r="A36" s="12"/>
      <c r="B36" s="13"/>
      <c r="C36" s="13"/>
      <c r="D36" s="14" t="s">
        <v>33</v>
      </c>
      <c r="E36" s="66">
        <f t="shared" ref="E36:BB36" si="260">E4-(E24-E4)</f>
        <v>10787.560625060509</v>
      </c>
      <c r="F36" s="66">
        <f t="shared" si="260"/>
        <v>10811.707793526472</v>
      </c>
      <c r="G36" s="66">
        <f t="shared" si="260"/>
        <v>10709.562294670148</v>
      </c>
      <c r="H36" s="67">
        <f t="shared" si="260"/>
        <v>10466.586256227421</v>
      </c>
      <c r="I36" s="67">
        <f t="shared" si="260"/>
        <v>10587.563563331716</v>
      </c>
      <c r="J36" s="67">
        <f t="shared" si="260"/>
        <v>10404.441870605589</v>
      </c>
      <c r="K36" s="67">
        <f t="shared" si="260"/>
        <v>10310.989324646673</v>
      </c>
      <c r="L36" s="67">
        <f t="shared" si="260"/>
        <v>10542.995742746762</v>
      </c>
      <c r="M36" s="67">
        <f t="shared" si="260"/>
        <v>10702.101457742221</v>
      </c>
      <c r="N36" s="67">
        <f t="shared" si="260"/>
        <v>10741.484180067151</v>
      </c>
      <c r="O36" s="67">
        <f t="shared" si="260"/>
        <v>10832.627382813042</v>
      </c>
      <c r="P36" s="67">
        <f t="shared" si="260"/>
        <v>10811.602477100683</v>
      </c>
      <c r="Q36" s="67">
        <f t="shared" si="260"/>
        <v>10909.944473371157</v>
      </c>
      <c r="R36" s="67">
        <f t="shared" si="260"/>
        <v>10868.656700566635</v>
      </c>
      <c r="S36" s="67">
        <f t="shared" si="260"/>
        <v>10528.678381360785</v>
      </c>
      <c r="T36" s="67">
        <f t="shared" si="260"/>
        <v>10530.271962814282</v>
      </c>
      <c r="U36" s="67">
        <f t="shared" si="260"/>
        <v>10512.952120403816</v>
      </c>
      <c r="V36" s="67">
        <f t="shared" si="260"/>
        <v>10709.950537184899</v>
      </c>
      <c r="W36" s="67">
        <f t="shared" si="260"/>
        <v>10783.147865195544</v>
      </c>
      <c r="X36" s="67">
        <f t="shared" si="260"/>
        <v>10792.139393681127</v>
      </c>
      <c r="Y36" s="67">
        <f t="shared" si="260"/>
        <v>10792.489665127556</v>
      </c>
      <c r="Z36" s="67">
        <f t="shared" si="260"/>
        <v>10631.342133944414</v>
      </c>
      <c r="AA36" s="67">
        <f t="shared" si="260"/>
        <v>10519.29234494079</v>
      </c>
      <c r="AB36" s="67">
        <f t="shared" si="260"/>
        <v>10613.906228683794</v>
      </c>
      <c r="AC36" s="23">
        <f t="shared" si="260"/>
        <v>10685.827205201786</v>
      </c>
      <c r="AD36" s="23">
        <f t="shared" si="260"/>
        <v>10716.403075256794</v>
      </c>
      <c r="AE36" s="23">
        <f t="shared" si="260"/>
        <v>10732.95963123523</v>
      </c>
      <c r="AF36" s="23">
        <f t="shared" si="260"/>
        <v>10763.944509248458</v>
      </c>
      <c r="AG36" s="23">
        <f t="shared" si="260"/>
        <v>10683.627140948283</v>
      </c>
      <c r="AH36" s="23">
        <f t="shared" si="260"/>
        <v>10621.460569472567</v>
      </c>
      <c r="AI36" s="23">
        <f t="shared" si="260"/>
        <v>10766.189664626932</v>
      </c>
      <c r="AJ36" s="23">
        <f t="shared" si="260"/>
        <v>10838.986861605787</v>
      </c>
      <c r="AK36" s="23">
        <f t="shared" si="260"/>
        <v>10818.719827749168</v>
      </c>
      <c r="AL36" s="23">
        <f t="shared" si="260"/>
        <v>10830.566575440926</v>
      </c>
      <c r="AM36" s="23">
        <f t="shared" si="260"/>
        <v>10859.439036584525</v>
      </c>
      <c r="AN36" s="23">
        <f t="shared" si="260"/>
        <v>10836.638013558355</v>
      </c>
      <c r="AO36" s="23">
        <f t="shared" si="260"/>
        <v>10698.409782694151</v>
      </c>
      <c r="AP36" s="23">
        <f t="shared" si="260"/>
        <v>10781.528141017625</v>
      </c>
      <c r="AQ36" s="23">
        <f t="shared" si="260"/>
        <v>10604.907349543762</v>
      </c>
      <c r="AR36" s="23">
        <f t="shared" si="260"/>
        <v>10177.928216734324</v>
      </c>
      <c r="AS36" s="23">
        <f t="shared" si="260"/>
        <v>10487.550599664186</v>
      </c>
      <c r="AT36" s="23">
        <f t="shared" si="260"/>
        <v>10544.808907135062</v>
      </c>
      <c r="AU36" s="23">
        <f t="shared" si="260"/>
        <v>10554.092717790225</v>
      </c>
      <c r="AV36" s="23">
        <f t="shared" si="260"/>
        <v>10669.173679713069</v>
      </c>
      <c r="AW36" s="68">
        <f t="shared" si="260"/>
        <v>10722.389162801881</v>
      </c>
      <c r="AX36" s="23">
        <f t="shared" si="260"/>
        <v>10797.468122783575</v>
      </c>
      <c r="AY36" s="23">
        <f t="shared" si="260"/>
        <v>10864.04361698219</v>
      </c>
      <c r="AZ36" s="23">
        <f t="shared" si="260"/>
        <v>10951.550015963221</v>
      </c>
      <c r="BA36" s="23">
        <f t="shared" si="260"/>
        <v>10994.725953493426</v>
      </c>
      <c r="BB36" s="23">
        <f t="shared" si="260"/>
        <v>10827.657709293439</v>
      </c>
      <c r="BC36" s="23">
        <f t="shared" ref="BC36:BL36" si="261">BC4-(BC24-BC4)</f>
        <v>10814.784522570484</v>
      </c>
      <c r="BD36" s="23">
        <f t="shared" si="261"/>
        <v>10744.238842181117</v>
      </c>
      <c r="BE36" s="23">
        <f t="shared" si="261"/>
        <v>10673.860835630936</v>
      </c>
      <c r="BF36" s="23">
        <f t="shared" si="261"/>
        <v>10671.911653877551</v>
      </c>
      <c r="BG36" s="23">
        <f t="shared" si="261"/>
        <v>10557.430814281946</v>
      </c>
      <c r="BH36" s="23">
        <f t="shared" si="261"/>
        <v>10509.294724982123</v>
      </c>
      <c r="BI36" s="23">
        <f t="shared" si="261"/>
        <v>10466.907630376973</v>
      </c>
      <c r="BJ36" s="23">
        <f t="shared" si="261"/>
        <v>10628.260871750075</v>
      </c>
      <c r="BK36" s="23">
        <f t="shared" si="261"/>
        <v>10701.943140185609</v>
      </c>
      <c r="BL36" s="23">
        <f t="shared" si="261"/>
        <v>10748.366640253198</v>
      </c>
      <c r="BM36" s="23">
        <f t="shared" ref="BM36:CT36" si="262">BM4-(BM24-BM4)</f>
        <v>10780.204847029814</v>
      </c>
      <c r="BN36" s="23">
        <f t="shared" si="262"/>
        <v>10674.274715498679</v>
      </c>
      <c r="BO36" s="23">
        <f t="shared" si="262"/>
        <v>10617.177799222412</v>
      </c>
      <c r="BP36" s="23">
        <f t="shared" si="262"/>
        <v>10711.59265080182</v>
      </c>
      <c r="BQ36" s="23">
        <f t="shared" si="262"/>
        <v>10808.495444927979</v>
      </c>
      <c r="BR36" s="23">
        <f t="shared" si="262"/>
        <v>10417.714716331324</v>
      </c>
      <c r="BS36" s="23">
        <f t="shared" si="262"/>
        <v>10806.74672228899</v>
      </c>
      <c r="BT36" s="23">
        <f t="shared" si="262"/>
        <v>10989.23762029667</v>
      </c>
      <c r="BU36" s="23">
        <f t="shared" si="262"/>
        <v>10996.075280898878</v>
      </c>
      <c r="BV36" s="23">
        <f t="shared" si="262"/>
        <v>10995.253776245692</v>
      </c>
      <c r="BW36" s="23">
        <f t="shared" si="262"/>
        <v>11045.815751569866</v>
      </c>
      <c r="BX36" s="23">
        <f t="shared" si="262"/>
        <v>11207.182713102344</v>
      </c>
      <c r="BY36" s="23">
        <f t="shared" si="262"/>
        <v>11265.562982636613</v>
      </c>
      <c r="BZ36" s="23">
        <f t="shared" si="262"/>
        <v>11273.368260965637</v>
      </c>
      <c r="CA36" s="23">
        <f t="shared" si="262"/>
        <v>11310.077216202906</v>
      </c>
      <c r="CB36" s="23">
        <f t="shared" si="262"/>
        <v>11344.037649069005</v>
      </c>
      <c r="CC36" s="23">
        <f t="shared" si="262"/>
        <v>11439.143784303023</v>
      </c>
      <c r="CD36" s="23">
        <f t="shared" si="262"/>
        <v>11467.967296207109</v>
      </c>
      <c r="CE36" s="23">
        <f t="shared" si="262"/>
        <v>11318.379776204572</v>
      </c>
      <c r="CF36" s="23">
        <f t="shared" si="262"/>
        <v>11269.883092356518</v>
      </c>
      <c r="CG36" s="23">
        <f t="shared" si="262"/>
        <v>11337.287412628992</v>
      </c>
      <c r="CH36" s="23">
        <f t="shared" si="262"/>
        <v>11311.475947603609</v>
      </c>
      <c r="CI36" s="23">
        <f t="shared" si="262"/>
        <v>11432.553558408899</v>
      </c>
      <c r="CJ36" s="23">
        <f t="shared" si="262"/>
        <v>11563.420336382846</v>
      </c>
      <c r="CK36" s="23">
        <f t="shared" si="262"/>
        <v>11575.604397689945</v>
      </c>
      <c r="CL36" s="23">
        <f t="shared" si="262"/>
        <v>11639.338359707786</v>
      </c>
      <c r="CM36" s="23">
        <f t="shared" si="262"/>
        <v>11511.932199257901</v>
      </c>
      <c r="CN36" s="23">
        <f t="shared" si="262"/>
        <v>11494.303091909476</v>
      </c>
      <c r="CO36" s="23">
        <f t="shared" si="262"/>
        <v>11585.410278866448</v>
      </c>
      <c r="CP36" s="23">
        <f t="shared" si="262"/>
        <v>11442.52673801422</v>
      </c>
      <c r="CQ36" s="23">
        <f t="shared" si="262"/>
        <v>11556.740730096721</v>
      </c>
      <c r="CR36" s="23">
        <f t="shared" si="262"/>
        <v>11475.882544558946</v>
      </c>
      <c r="CS36" s="23">
        <f t="shared" si="262"/>
        <v>11540.325653756747</v>
      </c>
      <c r="CT36" s="23">
        <f t="shared" si="262"/>
        <v>11564.461417633951</v>
      </c>
      <c r="CU36" s="23">
        <f>CU4-(CU24-CU4)</f>
        <v>11633.796335501042</v>
      </c>
      <c r="CV36" s="23">
        <f>CV4-(CV24-CV4)</f>
        <v>11707.373695078655</v>
      </c>
      <c r="CW36" s="23">
        <f>CW4-(CW24-CW4)</f>
        <v>11635.006677173404</v>
      </c>
      <c r="CX36" s="23">
        <f t="shared" ref="CX36:DB36" si="263">CX4-(CX24-CX4)</f>
        <v>11451.220290358646</v>
      </c>
      <c r="CY36" s="23">
        <f t="shared" si="263"/>
        <v>11494.721760644366</v>
      </c>
      <c r="CZ36" s="23">
        <f t="shared" si="263"/>
        <v>11562.089121760797</v>
      </c>
      <c r="DA36" s="23">
        <f t="shared" si="263"/>
        <v>11469.09038221656</v>
      </c>
      <c r="DB36" s="23">
        <f t="shared" si="263"/>
        <v>11652.694217420199</v>
      </c>
      <c r="DC36" s="23">
        <f t="shared" ref="DC36:DH36" si="264">DC4-(DC24-DC4)</f>
        <v>11647.005785267545</v>
      </c>
      <c r="DD36" s="23">
        <f t="shared" si="264"/>
        <v>11634.806684872496</v>
      </c>
      <c r="DE36" s="23">
        <f t="shared" si="264"/>
        <v>11640.621107155526</v>
      </c>
      <c r="DF36" s="23">
        <f t="shared" si="264"/>
        <v>11536.907727922844</v>
      </c>
      <c r="DG36" s="23">
        <f t="shared" si="264"/>
        <v>11325.097859714659</v>
      </c>
      <c r="DH36" s="23">
        <f t="shared" si="264"/>
        <v>11227.154421232139</v>
      </c>
      <c r="DI36" s="23">
        <f t="shared" ref="DI36:EC36" si="265">DI4-(DI24-DI4)</f>
        <v>11198.824038986942</v>
      </c>
      <c r="DJ36" s="23">
        <f t="shared" si="265"/>
        <v>11183.915463001231</v>
      </c>
      <c r="DK36" s="23">
        <f t="shared" si="265"/>
        <v>10973.245326094773</v>
      </c>
      <c r="DL36" s="23">
        <f t="shared" si="265"/>
        <v>11033.690735080974</v>
      </c>
      <c r="DM36" s="23">
        <f t="shared" si="265"/>
        <v>11006.880223041318</v>
      </c>
      <c r="DN36" s="23">
        <f t="shared" si="265"/>
        <v>11117.489270730977</v>
      </c>
      <c r="DO36" s="23">
        <f t="shared" si="265"/>
        <v>11238.674483452267</v>
      </c>
      <c r="DP36" s="23">
        <f t="shared" si="265"/>
        <v>11569.576865343308</v>
      </c>
      <c r="DQ36" s="23">
        <f t="shared" si="265"/>
        <v>11507.898077087686</v>
      </c>
      <c r="DR36" s="23">
        <f t="shared" si="265"/>
        <v>11635.013524618227</v>
      </c>
      <c r="DS36" s="23">
        <f t="shared" si="265"/>
        <v>11228.836957466958</v>
      </c>
      <c r="DT36" s="23">
        <f t="shared" si="265"/>
        <v>11639.994726413395</v>
      </c>
      <c r="DU36" s="23">
        <f t="shared" si="265"/>
        <v>11778.623255011684</v>
      </c>
      <c r="DV36" s="23">
        <f t="shared" si="265"/>
        <v>11834.596030097178</v>
      </c>
      <c r="DW36" s="23">
        <f t="shared" si="265"/>
        <v>11765.804767335765</v>
      </c>
      <c r="DX36" s="23">
        <f t="shared" si="265"/>
        <v>11835.95388257416</v>
      </c>
      <c r="DY36" s="23">
        <f t="shared" si="265"/>
        <v>11711.344400627249</v>
      </c>
      <c r="DZ36" s="23">
        <f t="shared" si="265"/>
        <v>11903.014625087038</v>
      </c>
      <c r="EA36" s="23">
        <f t="shared" si="265"/>
        <v>11932.182413156919</v>
      </c>
      <c r="EB36" s="23">
        <f t="shared" si="265"/>
        <v>11633.960873607912</v>
      </c>
      <c r="EC36" s="23">
        <f t="shared" si="265"/>
        <v>11741.549936275967</v>
      </c>
      <c r="ED36" s="23">
        <f t="shared" ref="ED36:EW36" si="266">ED4-(ED24-ED4)</f>
        <v>11818.95666729842</v>
      </c>
      <c r="EE36" s="23">
        <f t="shared" si="266"/>
        <v>11869.106062909777</v>
      </c>
      <c r="EF36" s="23">
        <f t="shared" si="266"/>
        <v>11809.777273550839</v>
      </c>
      <c r="EG36" s="23">
        <f t="shared" si="266"/>
        <v>11798.811770915752</v>
      </c>
      <c r="EH36" s="23">
        <f t="shared" si="266"/>
        <v>11708.902304262694</v>
      </c>
      <c r="EI36" s="23">
        <f t="shared" si="266"/>
        <v>11485.619876691473</v>
      </c>
      <c r="EJ36" s="23">
        <f t="shared" si="266"/>
        <v>11605.077818772199</v>
      </c>
      <c r="EK36" s="23">
        <f t="shared" si="266"/>
        <v>11513.037493440919</v>
      </c>
      <c r="EL36" s="23">
        <f t="shared" si="266"/>
        <v>11619.775982913696</v>
      </c>
      <c r="EM36" s="23">
        <f t="shared" si="266"/>
        <v>11601.050586923648</v>
      </c>
      <c r="EN36" s="23">
        <f t="shared" si="266"/>
        <v>11615.638528902677</v>
      </c>
      <c r="EO36" s="23">
        <f t="shared" si="266"/>
        <v>11631.01012960261</v>
      </c>
      <c r="EP36" s="23">
        <f t="shared" si="266"/>
        <v>11732.375072825545</v>
      </c>
      <c r="EQ36" s="23">
        <f t="shared" si="266"/>
        <v>11751.293749074743</v>
      </c>
      <c r="ER36" s="23">
        <f t="shared" si="266"/>
        <v>11692.540937115196</v>
      </c>
      <c r="ES36" s="23">
        <f t="shared" si="266"/>
        <v>11811.59160158231</v>
      </c>
      <c r="ET36" s="23">
        <f t="shared" si="266"/>
        <v>11806.718586591282</v>
      </c>
      <c r="EU36" s="23">
        <f t="shared" si="266"/>
        <v>11858.454711219352</v>
      </c>
      <c r="EV36" s="23">
        <f t="shared" si="266"/>
        <v>11901.061657923537</v>
      </c>
      <c r="EW36" s="23">
        <f t="shared" si="266"/>
        <v>11627.093521516541</v>
      </c>
      <c r="EX36" s="23">
        <f>EX4-(EX24-EX4)</f>
        <v>11309.238449055394</v>
      </c>
      <c r="EY36" s="23">
        <f>EY4-(EY24-EY4)</f>
        <v>11433.343535031849</v>
      </c>
      <c r="EZ36" s="23">
        <f>EZ4-(EZ24-EZ4)</f>
        <v>11380.610827273398</v>
      </c>
      <c r="FA36" s="23">
        <f>FA4-(FA24-FA4)</f>
        <v>11502.962454967663</v>
      </c>
      <c r="FB36" s="23">
        <f>FB4-(FB24-FB4)</f>
        <v>11451.428390359317</v>
      </c>
      <c r="FC36" s="23">
        <f t="shared" ref="FC36:FL36" si="267">FC4-(FC24-FC4)</f>
        <v>11501.831531437787</v>
      </c>
      <c r="FD36" s="23">
        <f t="shared" si="267"/>
        <v>11565.763927613307</v>
      </c>
      <c r="FE36" s="23">
        <f t="shared" si="267"/>
        <v>11631.826847564404</v>
      </c>
      <c r="FF36" s="23">
        <f t="shared" si="267"/>
        <v>11502.031382528663</v>
      </c>
      <c r="FG36" s="23">
        <f t="shared" si="267"/>
        <v>11177.778136596105</v>
      </c>
      <c r="FH36" s="23">
        <f t="shared" si="267"/>
        <v>11248.914586439554</v>
      </c>
      <c r="FI36" s="23">
        <f t="shared" si="267"/>
        <v>11235.461684051739</v>
      </c>
      <c r="FJ36" s="23">
        <f t="shared" si="267"/>
        <v>11140.869766603144</v>
      </c>
      <c r="FK36" s="23">
        <f t="shared" si="267"/>
        <v>11129.961002638052</v>
      </c>
      <c r="FL36" s="23">
        <f t="shared" si="267"/>
        <v>11186.10387554025</v>
      </c>
      <c r="FM36" s="23">
        <f>FM4-(FM24-FM4)</f>
        <v>11030.126826512678</v>
      </c>
      <c r="FN36" s="23">
        <f t="shared" ref="FN36:HE36" si="268">FN4-(FN24-FN4)</f>
        <v>10890.375690552846</v>
      </c>
      <c r="FO36" s="23">
        <f t="shared" si="268"/>
        <v>10970.526846918923</v>
      </c>
      <c r="FP36" s="23">
        <f t="shared" si="268"/>
        <v>10782.468982630273</v>
      </c>
      <c r="FQ36" s="23">
        <f t="shared" si="268"/>
        <v>10762.987474594316</v>
      </c>
      <c r="FR36" s="23">
        <f t="shared" si="268"/>
        <v>10748.560128354944</v>
      </c>
      <c r="FS36" s="23">
        <f t="shared" si="268"/>
        <v>10740.95430491594</v>
      </c>
      <c r="FT36" s="23">
        <f t="shared" si="268"/>
        <v>10715.497219889443</v>
      </c>
      <c r="FU36" s="23">
        <f t="shared" si="268"/>
        <v>10813.59074168008</v>
      </c>
      <c r="FV36" s="23">
        <f t="shared" si="268"/>
        <v>10990.497527524674</v>
      </c>
      <c r="FW36" s="23">
        <f t="shared" si="268"/>
        <v>10681.006568301902</v>
      </c>
      <c r="FX36" s="23">
        <f t="shared" si="268"/>
        <v>10885.627278795859</v>
      </c>
      <c r="FY36" s="23">
        <f t="shared" si="268"/>
        <v>10901.818112831028</v>
      </c>
      <c r="FZ36" s="23">
        <f t="shared" si="268"/>
        <v>10944.69143175528</v>
      </c>
      <c r="GA36" s="23">
        <f t="shared" si="268"/>
        <v>10925.737403621204</v>
      </c>
      <c r="GB36" s="23">
        <f t="shared" si="268"/>
        <v>10791.009078864729</v>
      </c>
      <c r="GC36" s="23">
        <f t="shared" si="268"/>
        <v>10550.991507281939</v>
      </c>
      <c r="GD36" s="23">
        <f t="shared" si="268"/>
        <v>10599.877303836083</v>
      </c>
      <c r="GE36" s="23">
        <f t="shared" si="268"/>
        <v>10735.311598979226</v>
      </c>
      <c r="GF36" s="23">
        <f t="shared" si="268"/>
        <v>11012.633719851578</v>
      </c>
      <c r="GG36" s="23">
        <f t="shared" si="268"/>
        <v>10903.344615545637</v>
      </c>
      <c r="GH36" s="23">
        <f t="shared" si="268"/>
        <v>10849.365955284551</v>
      </c>
      <c r="GI36" s="23">
        <f t="shared" si="268"/>
        <v>10853.159391437082</v>
      </c>
      <c r="GJ36" s="23">
        <f t="shared" si="268"/>
        <v>10602.644314795734</v>
      </c>
      <c r="GK36" s="23">
        <f t="shared" si="268"/>
        <v>10731.221844393678</v>
      </c>
      <c r="GL36" s="23">
        <f t="shared" si="268"/>
        <v>10743.492974297336</v>
      </c>
      <c r="GM36" s="23">
        <f t="shared" si="268"/>
        <v>10855.950721650437</v>
      </c>
      <c r="GN36" s="23">
        <f t="shared" si="268"/>
        <v>10862.553930053811</v>
      </c>
      <c r="GO36" s="23">
        <f t="shared" si="268"/>
        <v>10992.455758219705</v>
      </c>
      <c r="GP36" s="23">
        <f t="shared" si="268"/>
        <v>10865.809859598083</v>
      </c>
      <c r="GQ36" s="23">
        <f t="shared" si="268"/>
        <v>10935.55079323025</v>
      </c>
      <c r="GR36" s="23">
        <f t="shared" si="268"/>
        <v>10918.728045622802</v>
      </c>
      <c r="GS36" s="23">
        <f t="shared" si="268"/>
        <v>10613.602096975872</v>
      </c>
      <c r="GT36" s="23">
        <f t="shared" si="268"/>
        <v>10760.083939851087</v>
      </c>
      <c r="GU36" s="23">
        <f t="shared" si="268"/>
        <v>10529.283516318734</v>
      </c>
      <c r="GV36" s="23">
        <f t="shared" si="268"/>
        <v>10545.611020484521</v>
      </c>
      <c r="GW36" s="23">
        <f t="shared" si="268"/>
        <v>11374.189574025726</v>
      </c>
      <c r="GX36" s="23">
        <f t="shared" si="268"/>
        <v>11471.85805515114</v>
      </c>
      <c r="GY36" s="23">
        <f t="shared" si="268"/>
        <v>11291.035769658642</v>
      </c>
      <c r="GZ36" s="23">
        <f t="shared" si="268"/>
        <v>11425.378670631893</v>
      </c>
      <c r="HA36" s="23">
        <f t="shared" si="268"/>
        <v>11418.446762755711</v>
      </c>
      <c r="HB36" s="23">
        <f t="shared" si="268"/>
        <v>11356.137488806757</v>
      </c>
      <c r="HC36" s="23">
        <f t="shared" si="268"/>
        <v>11050.550044008214</v>
      </c>
      <c r="HD36" s="23">
        <f t="shared" si="268"/>
        <v>11200.381102124391</v>
      </c>
      <c r="HE36" s="23">
        <f t="shared" si="268"/>
        <v>10932.444393660353</v>
      </c>
    </row>
    <row r="37" spans="1:213" ht="14.7" customHeight="1" x14ac:dyDescent="0.3">
      <c r="A37" s="235" t="s">
        <v>34</v>
      </c>
      <c r="B37" s="236"/>
      <c r="C37" s="236"/>
      <c r="D37" s="236"/>
      <c r="E37" s="75"/>
      <c r="F37" s="72"/>
      <c r="G37" s="72"/>
      <c r="H37" s="73"/>
      <c r="I37" s="73"/>
      <c r="J37" s="73"/>
      <c r="K37" s="73"/>
      <c r="L37" s="73"/>
      <c r="M37" s="73"/>
      <c r="N37" s="73"/>
      <c r="O37" s="73"/>
      <c r="P37" s="73"/>
      <c r="Q37" s="73"/>
      <c r="R37" s="73"/>
      <c r="S37" s="73"/>
      <c r="T37" s="73"/>
      <c r="U37" s="73"/>
      <c r="V37" s="73"/>
      <c r="W37" s="73"/>
      <c r="X37" s="73"/>
      <c r="Y37" s="73"/>
      <c r="Z37" s="73"/>
      <c r="AA37" s="73"/>
      <c r="AB37" s="73"/>
      <c r="AC37" s="9"/>
      <c r="AD37" s="25"/>
      <c r="AE37" s="25"/>
      <c r="AF37" s="25"/>
      <c r="AG37" s="25"/>
      <c r="AH37" s="25"/>
      <c r="AI37" s="25"/>
      <c r="AJ37" s="25"/>
      <c r="AK37" s="25"/>
      <c r="AL37" s="25"/>
      <c r="AM37" s="25"/>
      <c r="AN37" s="25"/>
      <c r="AO37" s="25"/>
      <c r="AP37" s="27"/>
      <c r="AQ37" s="27"/>
      <c r="AR37" s="26" t="s">
        <v>35</v>
      </c>
      <c r="AS37" s="27"/>
      <c r="AT37" s="27"/>
      <c r="AU37" s="27"/>
      <c r="AV37" s="27"/>
      <c r="AW37" s="76"/>
      <c r="AX37" s="27"/>
      <c r="AY37" s="27"/>
      <c r="AZ37" s="27"/>
      <c r="BA37" s="27"/>
      <c r="BB37" s="27"/>
      <c r="BC37" s="27"/>
      <c r="BD37" s="27"/>
      <c r="BE37" s="27"/>
      <c r="BF37" s="27"/>
      <c r="BG37" s="27"/>
      <c r="BH37" s="27"/>
      <c r="BI37" s="27"/>
      <c r="BJ37" s="27"/>
      <c r="BK37" s="27"/>
      <c r="BL37" s="27"/>
      <c r="BM37" s="27"/>
      <c r="BN37" s="27"/>
      <c r="BO37" s="27"/>
      <c r="BP37" s="27"/>
      <c r="BQ37" s="27"/>
      <c r="BR37" s="26" t="s">
        <v>35</v>
      </c>
      <c r="BS37" s="27"/>
      <c r="BT37" s="27"/>
      <c r="BU37" s="27"/>
      <c r="BV37" s="27"/>
      <c r="BW37" s="27"/>
      <c r="BX37" s="27"/>
      <c r="BY37" s="27"/>
      <c r="BZ37" s="27"/>
      <c r="CA37" s="27"/>
      <c r="CB37" s="27"/>
      <c r="CC37" s="27"/>
      <c r="CD37" s="27"/>
      <c r="CE37" s="27"/>
      <c r="CF37" s="9"/>
      <c r="CG37" s="9"/>
      <c r="CH37" s="9"/>
      <c r="CI37" s="9"/>
      <c r="CJ37" s="9"/>
      <c r="CK37" s="9"/>
      <c r="CL37" s="9"/>
      <c r="CM37" s="9"/>
      <c r="CN37" s="9"/>
      <c r="CO37" s="9"/>
      <c r="CP37" s="9"/>
      <c r="CQ37" s="9"/>
      <c r="CR37" s="9"/>
      <c r="CS37" s="9"/>
      <c r="CT37" s="9"/>
      <c r="CU37" s="9"/>
      <c r="CV37" s="9"/>
      <c r="CW37" s="9"/>
      <c r="CX37" s="9"/>
      <c r="CY37" s="9"/>
      <c r="CZ37" s="9"/>
      <c r="DA37" s="9"/>
      <c r="DB37" s="9"/>
      <c r="DC37" s="9"/>
      <c r="DD37" s="9"/>
      <c r="DE37" s="9"/>
      <c r="DF37" s="9"/>
      <c r="DG37" s="9"/>
      <c r="DH37" s="9"/>
      <c r="DI37" s="9"/>
      <c r="DJ37" s="9"/>
      <c r="DK37" s="9"/>
      <c r="DL37" s="9"/>
      <c r="DM37" s="9"/>
      <c r="DN37" s="9"/>
      <c r="DO37" s="9"/>
      <c r="DP37" s="9"/>
      <c r="DQ37" s="9"/>
      <c r="DR37" s="9"/>
      <c r="DS37" s="9"/>
      <c r="DT37" s="9"/>
      <c r="DU37" s="9"/>
      <c r="DV37" s="9"/>
      <c r="DW37" s="9"/>
      <c r="DX37" s="9"/>
      <c r="DY37" s="9"/>
      <c r="DZ37" s="9"/>
      <c r="EA37" s="9"/>
      <c r="EB37" s="9"/>
      <c r="EC37" s="9"/>
      <c r="ED37" s="9"/>
      <c r="EE37" s="9"/>
      <c r="EF37" s="9"/>
      <c r="EG37" s="9"/>
      <c r="EH37" s="9"/>
      <c r="EI37" s="9"/>
      <c r="EJ37" s="9"/>
      <c r="EK37" s="9"/>
      <c r="EL37" s="9"/>
      <c r="EM37" s="9"/>
      <c r="EN37" s="9"/>
      <c r="EO37" s="9"/>
      <c r="EP37" s="9"/>
      <c r="EQ37" s="9"/>
      <c r="ER37" s="9"/>
      <c r="ES37" s="9"/>
      <c r="ET37" s="9"/>
      <c r="EU37" s="9"/>
      <c r="EV37" s="9"/>
      <c r="EW37" s="9"/>
      <c r="EX37" s="9"/>
      <c r="EY37" s="9"/>
      <c r="EZ37" s="9"/>
      <c r="FA37" s="9"/>
      <c r="FB37" s="9"/>
      <c r="FC37" s="9"/>
      <c r="FD37" s="9"/>
      <c r="FE37" s="9"/>
      <c r="FF37" s="9"/>
      <c r="FG37" s="9"/>
      <c r="FH37" s="9"/>
      <c r="FI37" s="9"/>
      <c r="FJ37" s="9"/>
      <c r="FK37" s="9"/>
      <c r="FL37" s="9"/>
      <c r="FM37" s="9"/>
      <c r="FN37" s="9"/>
      <c r="FO37" s="9"/>
      <c r="FP37" s="9"/>
      <c r="FQ37" s="9"/>
      <c r="FR37" s="9"/>
      <c r="FS37" s="9"/>
      <c r="FT37" s="9"/>
      <c r="FU37" s="9"/>
      <c r="FV37" s="9"/>
      <c r="FW37" s="9"/>
      <c r="FX37" s="9"/>
      <c r="FY37" s="9"/>
      <c r="FZ37" s="9"/>
      <c r="GA37" s="9"/>
      <c r="GB37" s="9"/>
      <c r="GC37" s="9"/>
      <c r="GD37" s="9"/>
      <c r="GE37" s="9"/>
      <c r="GF37" s="9"/>
      <c r="GG37" s="9"/>
      <c r="GH37" s="9"/>
      <c r="GI37" s="9"/>
      <c r="GJ37" s="9"/>
      <c r="GK37" s="9"/>
      <c r="GL37" s="9"/>
      <c r="GM37" s="9"/>
      <c r="GN37" s="9"/>
      <c r="GO37" s="9"/>
      <c r="GP37" s="9"/>
      <c r="GQ37" s="9"/>
      <c r="GR37" s="9"/>
      <c r="GS37" s="9"/>
      <c r="GT37" s="9"/>
      <c r="GU37" s="9"/>
      <c r="GV37" s="9"/>
      <c r="GW37" s="9"/>
      <c r="GX37" s="9"/>
      <c r="GY37" s="9"/>
      <c r="GZ37" s="9"/>
      <c r="HA37" s="9"/>
      <c r="HB37" s="9"/>
      <c r="HC37" s="9"/>
      <c r="HD37" s="9"/>
      <c r="HE37" s="9"/>
    </row>
    <row r="38" spans="1:213" ht="14.7" customHeight="1" x14ac:dyDescent="0.3">
      <c r="A38" s="30"/>
      <c r="B38" s="19"/>
      <c r="C38" s="19"/>
      <c r="D38" s="14" t="s">
        <v>36</v>
      </c>
      <c r="E38" s="46"/>
      <c r="F38" s="46"/>
      <c r="G38" s="46"/>
      <c r="H38" s="47"/>
      <c r="I38" s="47"/>
      <c r="J38" s="47"/>
      <c r="K38" s="47"/>
      <c r="L38" s="47"/>
      <c r="M38" s="47"/>
      <c r="N38" s="47"/>
      <c r="O38" s="47"/>
      <c r="P38" s="47"/>
      <c r="Q38" s="47"/>
      <c r="R38" s="47"/>
      <c r="S38" s="47"/>
      <c r="T38" s="47"/>
      <c r="U38" s="47"/>
      <c r="V38" s="47"/>
      <c r="W38" s="47"/>
      <c r="X38" s="47"/>
      <c r="Y38" s="47"/>
      <c r="Z38" s="47"/>
      <c r="AA38" s="47"/>
      <c r="AB38" s="47"/>
      <c r="AC38" s="15"/>
      <c r="AD38" s="15"/>
      <c r="AE38" s="15"/>
      <c r="AF38" s="15"/>
      <c r="AG38" s="15"/>
      <c r="AH38" s="15"/>
      <c r="AI38" s="15"/>
      <c r="AJ38" s="15"/>
      <c r="AK38" s="15"/>
      <c r="AL38" s="15"/>
      <c r="AM38" s="15"/>
      <c r="AN38" s="15"/>
      <c r="AO38" s="15"/>
      <c r="AP38" s="15"/>
      <c r="AQ38" s="15"/>
      <c r="AR38" s="15"/>
      <c r="AS38" s="15"/>
      <c r="AT38" s="15"/>
      <c r="AU38" s="15"/>
      <c r="AV38" s="15"/>
      <c r="AW38" s="48"/>
      <c r="AX38" s="15"/>
      <c r="AY38" s="15"/>
      <c r="AZ38" s="15"/>
      <c r="BA38" s="15"/>
      <c r="BB38" s="15"/>
      <c r="BC38" s="15">
        <v>11062.246000000001</v>
      </c>
      <c r="BD38" s="15"/>
      <c r="BE38" s="15"/>
      <c r="BF38" s="15"/>
      <c r="BG38" s="15"/>
      <c r="BH38" s="15"/>
      <c r="BI38" s="15"/>
      <c r="BJ38" s="15"/>
      <c r="BK38" s="15"/>
      <c r="BL38" s="15"/>
      <c r="BM38" s="15"/>
      <c r="BN38" s="15"/>
      <c r="BO38" s="15"/>
      <c r="BP38" s="15"/>
      <c r="BQ38" s="15"/>
      <c r="BR38" s="15"/>
      <c r="BS38" s="15"/>
      <c r="BT38" s="15">
        <v>12170.559100000002</v>
      </c>
      <c r="BU38" s="15"/>
      <c r="BV38" s="15">
        <v>12170.559100000002</v>
      </c>
      <c r="BW38" s="153">
        <v>12170.559100000002</v>
      </c>
      <c r="BX38" s="153"/>
      <c r="BY38" s="153"/>
      <c r="BZ38" s="153"/>
      <c r="CA38" s="153"/>
      <c r="CB38" s="153"/>
      <c r="CC38" s="153"/>
      <c r="CD38" s="153"/>
      <c r="CE38" s="153"/>
      <c r="CF38" s="15"/>
      <c r="CG38" s="15"/>
      <c r="CH38" s="15"/>
      <c r="CI38" s="15"/>
      <c r="CJ38" s="15"/>
      <c r="CK38" s="15"/>
      <c r="CL38" s="15"/>
      <c r="CM38" s="15"/>
      <c r="CN38" s="15"/>
      <c r="CO38" s="15"/>
      <c r="CP38" s="15"/>
      <c r="CQ38" s="15"/>
      <c r="CR38" s="15"/>
      <c r="CS38" s="15"/>
      <c r="CT38" s="15"/>
      <c r="CU38" s="15"/>
      <c r="CV38" s="15">
        <v>11998.5</v>
      </c>
      <c r="CW38" s="15">
        <v>11998.5</v>
      </c>
      <c r="CX38" s="15"/>
      <c r="CY38" s="15"/>
      <c r="CZ38" s="15"/>
      <c r="DA38" s="15"/>
      <c r="DB38" s="15"/>
      <c r="DC38" s="15"/>
      <c r="DD38" s="15"/>
      <c r="DE38" s="15"/>
      <c r="DF38" s="15"/>
      <c r="DG38" s="15"/>
      <c r="DH38" s="15"/>
      <c r="DI38" s="15"/>
      <c r="DJ38" s="15"/>
      <c r="DK38" s="15"/>
      <c r="DL38" s="15"/>
      <c r="DM38" s="15"/>
      <c r="DN38" s="15"/>
      <c r="DO38" s="15"/>
      <c r="DP38" s="15"/>
      <c r="DQ38" s="15"/>
      <c r="DR38" s="15"/>
      <c r="DS38" s="15"/>
      <c r="DT38" s="15">
        <v>12031.850200000001</v>
      </c>
      <c r="DU38" s="15"/>
      <c r="DV38" s="15">
        <v>12076.6577</v>
      </c>
      <c r="DW38" s="15"/>
      <c r="DX38" s="15"/>
      <c r="DY38" s="15"/>
      <c r="DZ38" s="15"/>
      <c r="EA38" s="15"/>
      <c r="EB38" s="15"/>
      <c r="EC38" s="15"/>
      <c r="ED38" s="15"/>
      <c r="EE38" s="15"/>
      <c r="EF38" s="15"/>
      <c r="EG38" s="15"/>
      <c r="EH38" s="15"/>
      <c r="EI38" s="15"/>
      <c r="EJ38" s="15"/>
      <c r="EK38" s="15"/>
      <c r="EL38" s="15"/>
      <c r="EM38" s="15"/>
      <c r="EN38" s="15"/>
      <c r="EO38" s="15"/>
      <c r="EP38" s="15"/>
      <c r="EQ38" s="15"/>
      <c r="ER38" s="15"/>
      <c r="ES38" s="15"/>
      <c r="ET38" s="15"/>
      <c r="EU38" s="15"/>
      <c r="EV38" s="15"/>
      <c r="EW38" s="15"/>
      <c r="EX38" s="15"/>
      <c r="EY38" s="15"/>
      <c r="EZ38" s="15"/>
      <c r="FA38" s="15"/>
      <c r="FB38" s="15"/>
      <c r="FC38" s="15"/>
      <c r="FD38" s="15"/>
      <c r="FE38" s="15"/>
      <c r="FF38" s="15">
        <v>11680.021200000001</v>
      </c>
      <c r="FG38" s="15"/>
      <c r="FH38" s="15"/>
      <c r="FI38" s="15"/>
      <c r="FJ38" s="15"/>
      <c r="FK38" s="15"/>
      <c r="FL38" s="15"/>
      <c r="FM38" s="15"/>
      <c r="FN38" s="15"/>
      <c r="FO38" s="15"/>
      <c r="FP38" s="15"/>
      <c r="FQ38" s="15"/>
      <c r="FR38" s="15"/>
      <c r="FS38" s="15"/>
      <c r="FT38" s="15"/>
      <c r="FU38" s="15">
        <v>11247.780500000001</v>
      </c>
      <c r="FV38" s="15">
        <v>11342.239300000001</v>
      </c>
      <c r="GE38" s="15"/>
      <c r="GF38" s="15"/>
      <c r="GG38" s="15"/>
      <c r="GH38" s="15"/>
      <c r="GI38" s="15"/>
      <c r="GJ38" s="15"/>
      <c r="GK38" s="15"/>
      <c r="GL38" s="15"/>
      <c r="GM38" s="15"/>
      <c r="GN38" s="15"/>
      <c r="GO38" s="15"/>
      <c r="GP38" s="15"/>
      <c r="GQ38" s="15"/>
      <c r="GR38" s="15"/>
      <c r="GS38" s="15"/>
      <c r="GT38" s="15"/>
      <c r="GU38" s="15"/>
      <c r="GV38" s="15"/>
      <c r="GW38" s="15"/>
      <c r="GX38" s="15"/>
      <c r="GY38" s="15"/>
      <c r="GZ38" s="15"/>
      <c r="HA38" s="15"/>
      <c r="HB38" s="15"/>
      <c r="HC38" s="15"/>
      <c r="HD38" s="15"/>
      <c r="HE38" s="15"/>
    </row>
    <row r="39" spans="1:213" ht="14.7" customHeight="1" x14ac:dyDescent="0.3">
      <c r="A39" s="30"/>
      <c r="B39" s="19"/>
      <c r="C39" s="19"/>
      <c r="D39" s="14" t="s">
        <v>37</v>
      </c>
      <c r="E39" s="51"/>
      <c r="F39" s="51"/>
      <c r="G39" s="51"/>
      <c r="H39" s="52"/>
      <c r="I39" s="52"/>
      <c r="J39" s="52"/>
      <c r="K39" s="52"/>
      <c r="L39" s="52"/>
      <c r="M39" s="52"/>
      <c r="N39" s="52"/>
      <c r="O39" s="52"/>
      <c r="P39" s="52"/>
      <c r="Q39" s="52"/>
      <c r="R39" s="52"/>
      <c r="S39" s="52"/>
      <c r="T39" s="52"/>
      <c r="U39" s="52"/>
      <c r="V39" s="52"/>
      <c r="W39" s="52"/>
      <c r="X39" s="52"/>
      <c r="Y39" s="52"/>
      <c r="Z39" s="52"/>
      <c r="AA39" s="52"/>
      <c r="AB39" s="52"/>
      <c r="AC39" s="17"/>
      <c r="AD39" s="17"/>
      <c r="AE39" s="17"/>
      <c r="AF39" s="17"/>
      <c r="AG39" s="17"/>
      <c r="AH39" s="17"/>
      <c r="AI39" s="17"/>
      <c r="AJ39" s="77"/>
      <c r="AK39" s="17"/>
      <c r="AL39" s="77">
        <v>11081</v>
      </c>
      <c r="AM39" s="17"/>
      <c r="AN39" s="17"/>
      <c r="AO39" s="77"/>
      <c r="AP39" s="77"/>
      <c r="AQ39" s="77"/>
      <c r="AR39" s="17"/>
      <c r="AS39" s="17"/>
      <c r="AT39" s="17"/>
      <c r="AU39" s="17"/>
      <c r="AV39" s="17"/>
      <c r="AW39" s="53"/>
      <c r="AX39" s="17">
        <v>11064.098400000001</v>
      </c>
      <c r="AY39" s="17">
        <v>11064.098400000001</v>
      </c>
      <c r="AZ39" s="17"/>
      <c r="BA39" s="17"/>
      <c r="BB39" s="17"/>
      <c r="BC39" s="17">
        <v>11018.398000000001</v>
      </c>
      <c r="BD39" s="17"/>
      <c r="BE39" s="17"/>
      <c r="BF39" s="17">
        <v>10918.424999999999</v>
      </c>
      <c r="BG39" s="17">
        <v>10918.424999999999</v>
      </c>
      <c r="BH39" s="94"/>
      <c r="BI39" s="94">
        <v>10810.5214</v>
      </c>
      <c r="BJ39" s="94"/>
      <c r="BK39" s="94"/>
      <c r="BL39" s="94"/>
      <c r="BM39" s="100"/>
      <c r="BN39" s="100">
        <v>10953.15</v>
      </c>
      <c r="BO39" s="100"/>
      <c r="BP39" s="100"/>
      <c r="BQ39" s="100"/>
      <c r="BR39" s="17"/>
      <c r="BS39" s="100"/>
      <c r="BT39" s="100"/>
      <c r="BU39" s="100"/>
      <c r="BV39" s="100"/>
      <c r="BW39" s="100">
        <v>11796.218200000001</v>
      </c>
      <c r="BX39" s="100"/>
      <c r="BY39" s="100"/>
      <c r="BZ39" s="100"/>
      <c r="CA39" s="100"/>
      <c r="CB39" s="100"/>
      <c r="CC39" s="100"/>
      <c r="CD39" s="100"/>
      <c r="CE39" s="100"/>
      <c r="CF39" s="17"/>
      <c r="CG39" s="17"/>
      <c r="CH39" s="17"/>
      <c r="CI39" s="17"/>
      <c r="CJ39" s="17"/>
      <c r="CK39" s="17"/>
      <c r="CL39" s="17"/>
      <c r="CM39" s="17"/>
      <c r="CN39" s="17"/>
      <c r="CO39" s="17"/>
      <c r="CP39" s="17"/>
      <c r="CQ39" s="17"/>
      <c r="CR39" s="17"/>
      <c r="CS39" s="17"/>
      <c r="CT39" s="17"/>
      <c r="CU39" s="17"/>
      <c r="CV39" s="17">
        <v>11954.949999999997</v>
      </c>
      <c r="CW39" s="17">
        <v>11954.949999999997</v>
      </c>
      <c r="CX39" s="17"/>
      <c r="CY39" s="17"/>
      <c r="CZ39" s="17"/>
      <c r="DA39" s="17"/>
      <c r="DB39" s="17"/>
      <c r="DC39" s="17"/>
      <c r="DD39" s="17"/>
      <c r="DE39" s="17"/>
      <c r="DF39" s="17"/>
      <c r="DG39" s="17"/>
      <c r="DH39" s="17"/>
      <c r="DI39" s="17">
        <v>11461.9794</v>
      </c>
      <c r="DJ39" s="17">
        <v>11461.9794</v>
      </c>
      <c r="DK39" s="17"/>
      <c r="DL39" s="17"/>
      <c r="DM39" s="17"/>
      <c r="DN39" s="17"/>
      <c r="DO39" s="17"/>
      <c r="DP39" s="17"/>
      <c r="DQ39" s="17"/>
      <c r="DR39" s="17"/>
      <c r="DS39" s="17"/>
      <c r="DT39" s="77">
        <v>11980.650000000001</v>
      </c>
      <c r="DU39" s="77"/>
      <c r="DV39" s="77">
        <v>12041.15</v>
      </c>
      <c r="DW39" s="77">
        <v>12048.557699999999</v>
      </c>
      <c r="DX39" s="77">
        <v>12048.557699999999</v>
      </c>
      <c r="DY39" s="77">
        <v>12048.557699999999</v>
      </c>
      <c r="DZ39" s="77"/>
      <c r="EA39" s="77"/>
      <c r="EB39" s="77"/>
      <c r="EC39" s="77"/>
      <c r="ED39" s="77"/>
      <c r="EE39" s="77"/>
      <c r="EF39" s="77"/>
      <c r="EG39" s="77"/>
      <c r="EH39" s="77"/>
      <c r="EI39" s="77"/>
      <c r="EJ39" s="77"/>
      <c r="EK39" s="77"/>
      <c r="EL39" s="77"/>
      <c r="EM39" s="77"/>
      <c r="EN39" s="77"/>
      <c r="EO39" s="77">
        <v>12004.3712</v>
      </c>
      <c r="EP39" s="77"/>
      <c r="EQ39" s="77"/>
      <c r="ER39" s="77"/>
      <c r="ES39" s="77"/>
      <c r="ET39" s="77"/>
      <c r="EU39" s="77"/>
      <c r="EV39" s="77"/>
      <c r="EW39" s="77"/>
      <c r="EX39" s="77"/>
      <c r="EY39" s="77"/>
      <c r="EZ39" s="77"/>
      <c r="FA39" s="77"/>
      <c r="FB39" s="77"/>
      <c r="FC39" s="77"/>
      <c r="FD39" s="77"/>
      <c r="FE39" s="77"/>
      <c r="FF39" s="17">
        <v>11659.1556</v>
      </c>
      <c r="FG39" s="17"/>
      <c r="FH39" s="77"/>
      <c r="FI39" s="77"/>
      <c r="FJ39" s="17"/>
      <c r="FK39" s="17"/>
      <c r="FL39" s="17"/>
      <c r="FM39" s="17"/>
      <c r="FN39" s="17"/>
      <c r="FO39" s="17"/>
      <c r="FP39" s="17"/>
      <c r="FQ39" s="17"/>
      <c r="FR39" s="17"/>
      <c r="FS39" s="17">
        <v>11247.780500000001</v>
      </c>
      <c r="FT39" s="17"/>
      <c r="FU39" s="17">
        <v>11217</v>
      </c>
      <c r="FV39" s="17">
        <v>11247.780500000001</v>
      </c>
      <c r="GE39" s="15"/>
      <c r="GF39" s="15"/>
      <c r="GG39" s="15"/>
      <c r="GH39" s="15"/>
      <c r="GI39" s="15"/>
      <c r="GJ39" s="15"/>
      <c r="GK39" s="15"/>
      <c r="GL39" s="15"/>
      <c r="GM39" s="15"/>
      <c r="GN39" s="15"/>
      <c r="GO39" s="15"/>
      <c r="GP39" s="15"/>
      <c r="GQ39" s="15"/>
      <c r="GR39" s="15"/>
      <c r="GS39" s="15"/>
      <c r="GT39" s="15"/>
      <c r="GU39" s="15"/>
      <c r="GV39" s="15"/>
      <c r="GW39" s="15"/>
      <c r="GX39" s="15"/>
      <c r="GY39" s="15"/>
      <c r="GZ39" s="15"/>
      <c r="HA39" s="15"/>
      <c r="HB39" s="15"/>
      <c r="HC39" s="15"/>
      <c r="HD39" s="15"/>
      <c r="HE39" s="15"/>
    </row>
    <row r="40" spans="1:213" ht="14.7" customHeight="1" x14ac:dyDescent="0.3">
      <c r="A40" s="12"/>
      <c r="B40" s="19"/>
      <c r="C40" s="13"/>
      <c r="D40" s="14" t="s">
        <v>38</v>
      </c>
      <c r="E40" s="54"/>
      <c r="F40" s="54"/>
      <c r="G40" s="54"/>
      <c r="H40" s="55"/>
      <c r="I40" s="55"/>
      <c r="J40" s="55"/>
      <c r="K40" s="55"/>
      <c r="L40" s="55"/>
      <c r="M40" s="55"/>
      <c r="N40" s="55"/>
      <c r="O40" s="55"/>
      <c r="P40" s="55"/>
      <c r="Q40" s="55"/>
      <c r="R40" s="55"/>
      <c r="S40" s="55"/>
      <c r="T40" s="55"/>
      <c r="U40" s="55"/>
      <c r="V40" s="55"/>
      <c r="W40" s="55"/>
      <c r="X40" s="55"/>
      <c r="Y40" s="55"/>
      <c r="Z40" s="55"/>
      <c r="AA40" s="55"/>
      <c r="AB40" s="55"/>
      <c r="AC40" s="18"/>
      <c r="AD40" s="18"/>
      <c r="AE40" s="18"/>
      <c r="AF40" s="18"/>
      <c r="AG40" s="18"/>
      <c r="AH40" s="18"/>
      <c r="AI40" s="18"/>
      <c r="AJ40" s="78"/>
      <c r="AK40" s="18"/>
      <c r="AL40" s="79" t="s">
        <v>62</v>
      </c>
      <c r="AM40" s="18"/>
      <c r="AN40" s="18"/>
      <c r="AO40" s="18"/>
      <c r="AP40" s="78"/>
      <c r="AQ40" s="78"/>
      <c r="AR40" s="18"/>
      <c r="AS40" s="18">
        <v>10767.1639</v>
      </c>
      <c r="AT40" s="18">
        <v>10736</v>
      </c>
      <c r="AU40" s="18">
        <v>10817.9079</v>
      </c>
      <c r="AV40" s="18"/>
      <c r="AW40" s="56"/>
      <c r="AX40" s="18">
        <v>11016.45</v>
      </c>
      <c r="AY40" s="18">
        <v>11016.45</v>
      </c>
      <c r="AZ40" s="18">
        <v>11218.35</v>
      </c>
      <c r="BA40" s="18"/>
      <c r="BB40" s="18"/>
      <c r="BC40" s="92">
        <v>10956.802</v>
      </c>
      <c r="BD40" s="92"/>
      <c r="BE40" s="92"/>
      <c r="BF40" s="92">
        <v>10871.3017</v>
      </c>
      <c r="BG40" s="92">
        <v>10871.3017</v>
      </c>
      <c r="BH40" s="92">
        <v>10854.110999999999</v>
      </c>
      <c r="BI40" s="92">
        <v>10759</v>
      </c>
      <c r="BJ40" s="92"/>
      <c r="BK40" s="92">
        <v>10826.598</v>
      </c>
      <c r="BL40" s="92">
        <v>10896.739299999999</v>
      </c>
      <c r="BM40" s="101">
        <v>11035.078600000001</v>
      </c>
      <c r="BN40" s="101">
        <v>10911.2446</v>
      </c>
      <c r="BO40" s="101">
        <v>10867.693000000001</v>
      </c>
      <c r="BP40" s="101">
        <v>10867.693000000001</v>
      </c>
      <c r="BQ40" s="101">
        <v>10867.693000000001</v>
      </c>
      <c r="BR40" s="18"/>
      <c r="BS40" s="101"/>
      <c r="BT40" s="101"/>
      <c r="BU40" s="101"/>
      <c r="BV40" s="101"/>
      <c r="BW40" s="101">
        <v>11564.95</v>
      </c>
      <c r="BX40" s="101"/>
      <c r="BY40" s="101"/>
      <c r="BZ40" s="101"/>
      <c r="CA40" s="101"/>
      <c r="CB40" s="101"/>
      <c r="CC40" s="101"/>
      <c r="CD40" s="101"/>
      <c r="CE40" s="101"/>
      <c r="CF40" s="18"/>
      <c r="CG40" s="18">
        <v>11921.6587</v>
      </c>
      <c r="CH40" s="18">
        <v>11921.6587</v>
      </c>
      <c r="CI40" s="18"/>
      <c r="CJ40" s="18"/>
      <c r="CK40" s="18">
        <v>11921.6587</v>
      </c>
      <c r="CL40" s="18">
        <v>11921.6587</v>
      </c>
      <c r="CM40" s="18">
        <v>11921.6587</v>
      </c>
      <c r="CN40" s="18">
        <v>11921.6587</v>
      </c>
      <c r="CO40" s="18">
        <v>11921.6587</v>
      </c>
      <c r="CP40" s="18"/>
      <c r="CQ40" s="18"/>
      <c r="CR40" s="18"/>
      <c r="CS40" s="18"/>
      <c r="CT40" s="18"/>
      <c r="CU40" s="18">
        <v>11706.6</v>
      </c>
      <c r="CV40" s="18">
        <v>11903.456399999997</v>
      </c>
      <c r="CW40" s="18">
        <v>11903.456399999997</v>
      </c>
      <c r="CX40" s="18"/>
      <c r="CY40" s="18">
        <v>11662.4869</v>
      </c>
      <c r="CZ40" s="18">
        <v>11792</v>
      </c>
      <c r="DA40" s="18"/>
      <c r="DB40" s="18"/>
      <c r="DC40" s="18"/>
      <c r="DD40" s="18"/>
      <c r="DE40" s="18"/>
      <c r="DF40" s="18"/>
      <c r="DG40" s="18"/>
      <c r="DH40" s="18"/>
      <c r="DI40" s="18">
        <v>11408.614</v>
      </c>
      <c r="DJ40" s="18">
        <v>11408.614</v>
      </c>
      <c r="DK40" s="18"/>
      <c r="DL40" s="18"/>
      <c r="DM40" s="18"/>
      <c r="DN40" s="18"/>
      <c r="DO40" s="18"/>
      <c r="DP40" s="18"/>
      <c r="DQ40" s="18"/>
      <c r="DR40" s="18"/>
      <c r="DS40" s="18"/>
      <c r="DT40" s="18">
        <v>11915.716865</v>
      </c>
      <c r="DU40" s="18"/>
      <c r="DV40" s="78">
        <v>12036.224999999999</v>
      </c>
      <c r="DW40" s="78">
        <v>12008.125</v>
      </c>
      <c r="DX40" s="78">
        <v>12008.125</v>
      </c>
      <c r="DY40" s="78">
        <v>12008.125</v>
      </c>
      <c r="DZ40" s="18"/>
      <c r="EA40" s="18"/>
      <c r="EB40" s="18"/>
      <c r="EC40" s="18"/>
      <c r="ED40" s="18"/>
      <c r="EE40" s="18"/>
      <c r="EF40" s="18"/>
      <c r="EG40" s="18"/>
      <c r="EH40" s="18"/>
      <c r="EI40" s="18"/>
      <c r="EJ40" s="18"/>
      <c r="EK40" s="18"/>
      <c r="EL40" s="18"/>
      <c r="EM40" s="18"/>
      <c r="EN40" s="18"/>
      <c r="EO40" s="18">
        <v>11920.9424</v>
      </c>
      <c r="EP40" s="18">
        <v>11921.801670000001</v>
      </c>
      <c r="EQ40" s="18">
        <v>11981.822699999999</v>
      </c>
      <c r="ER40" s="18">
        <v>11981.822699999999</v>
      </c>
      <c r="ES40" s="18"/>
      <c r="ET40" s="18"/>
      <c r="EU40" s="18"/>
      <c r="EV40" s="18"/>
      <c r="EW40" s="18">
        <v>12000.35</v>
      </c>
      <c r="EX40" s="18"/>
      <c r="EY40" s="18"/>
      <c r="EZ40" s="18"/>
      <c r="FA40" s="18"/>
      <c r="FB40" s="18"/>
      <c r="FC40" s="18"/>
      <c r="FD40" s="18"/>
      <c r="FE40" s="18"/>
      <c r="FF40" s="18">
        <v>11640.093800000001</v>
      </c>
      <c r="FG40" s="18">
        <v>11516.688599999999</v>
      </c>
      <c r="FH40" s="18"/>
      <c r="FI40" s="18"/>
      <c r="FJ40" s="18"/>
      <c r="FK40" s="18"/>
      <c r="FL40" s="18">
        <v>11361.4</v>
      </c>
      <c r="FM40" s="18"/>
      <c r="FN40" s="18"/>
      <c r="FO40" s="18"/>
      <c r="FP40" s="18"/>
      <c r="FQ40" s="18">
        <v>11199.599999999999</v>
      </c>
      <c r="FR40" s="18"/>
      <c r="FS40" s="18">
        <v>11135.568000000001</v>
      </c>
      <c r="FT40" s="18"/>
      <c r="FU40" s="18">
        <v>11135.568000000001</v>
      </c>
      <c r="FV40" s="18">
        <v>11135.568000000001</v>
      </c>
      <c r="GE40" s="15"/>
      <c r="GF40" s="15"/>
      <c r="GG40" s="15"/>
      <c r="GH40" s="15"/>
      <c r="GI40" s="15"/>
      <c r="GJ40" s="15"/>
      <c r="GK40" s="15"/>
      <c r="GL40" s="15"/>
      <c r="GM40" s="15"/>
      <c r="GN40" s="15"/>
      <c r="GO40" s="15"/>
      <c r="GP40" s="15"/>
      <c r="GQ40" s="15"/>
      <c r="GR40" s="15"/>
      <c r="GS40" s="15"/>
      <c r="GT40" s="15"/>
      <c r="GU40" s="15"/>
      <c r="GV40" s="15"/>
      <c r="GW40" s="15"/>
      <c r="GX40" s="15"/>
      <c r="GY40" s="15"/>
      <c r="GZ40" s="15"/>
      <c r="HA40" s="15"/>
      <c r="HB40" s="15"/>
      <c r="HC40" s="15"/>
      <c r="HD40" s="15"/>
      <c r="HE40" s="15"/>
    </row>
    <row r="41" spans="1:213" ht="14.7" customHeight="1" x14ac:dyDescent="0.3">
      <c r="A41" s="12"/>
      <c r="B41" s="13"/>
      <c r="C41" s="13"/>
      <c r="D41" s="14" t="s">
        <v>39</v>
      </c>
      <c r="E41" s="35"/>
      <c r="F41" s="35"/>
      <c r="G41" s="35"/>
      <c r="H41" s="36"/>
      <c r="I41" s="36"/>
      <c r="J41" s="36"/>
      <c r="K41" s="36"/>
      <c r="L41" s="36"/>
      <c r="M41" s="36"/>
      <c r="N41" s="36"/>
      <c r="O41" s="36"/>
      <c r="P41" s="36"/>
      <c r="Q41" s="36"/>
      <c r="R41" s="36"/>
      <c r="S41" s="36"/>
      <c r="T41" s="36"/>
      <c r="U41" s="36"/>
      <c r="V41" s="36"/>
      <c r="W41" s="36"/>
      <c r="X41" s="36"/>
      <c r="Y41" s="36"/>
      <c r="Z41" s="36"/>
      <c r="AA41" s="36"/>
      <c r="AB41" s="36"/>
      <c r="AC41" s="7"/>
      <c r="AD41" s="7"/>
      <c r="AE41" s="7"/>
      <c r="AF41" s="7"/>
      <c r="AG41" s="7"/>
      <c r="AH41" s="7"/>
      <c r="AI41" s="7"/>
      <c r="AJ41" s="7"/>
      <c r="AK41" s="7"/>
      <c r="AL41" s="80">
        <v>10991</v>
      </c>
      <c r="AM41" s="7"/>
      <c r="AN41" s="7"/>
      <c r="AO41" s="80"/>
      <c r="AP41" s="80"/>
      <c r="AQ41" s="80"/>
      <c r="AR41" s="7"/>
      <c r="AS41" s="7">
        <v>10745.6</v>
      </c>
      <c r="AT41" s="7">
        <v>10716.3377</v>
      </c>
      <c r="AU41" s="7">
        <v>10716.472546000001</v>
      </c>
      <c r="AV41" s="7"/>
      <c r="AW41" s="37">
        <v>11060.526400000001</v>
      </c>
      <c r="AX41" s="7">
        <v>10993.75</v>
      </c>
      <c r="AY41" s="7">
        <v>10993.75</v>
      </c>
      <c r="AZ41" s="7">
        <v>11097.49266</v>
      </c>
      <c r="BA41" s="7"/>
      <c r="BB41" s="7"/>
      <c r="BC41" s="7">
        <v>10939.924999999999</v>
      </c>
      <c r="BD41" s="7">
        <v>10899.7989</v>
      </c>
      <c r="BE41" s="7"/>
      <c r="BF41" s="7">
        <v>10812.9966</v>
      </c>
      <c r="BG41" s="7">
        <v>10812.9966</v>
      </c>
      <c r="BH41" s="7">
        <v>10810.5214</v>
      </c>
      <c r="BI41" s="95">
        <v>10638.0604</v>
      </c>
      <c r="BJ41" s="95">
        <v>10810.5214</v>
      </c>
      <c r="BK41" s="95">
        <v>10810.5214</v>
      </c>
      <c r="BL41" s="95">
        <v>10843.9107</v>
      </c>
      <c r="BM41" s="102">
        <v>10982.25</v>
      </c>
      <c r="BN41" s="95">
        <v>10879.455400000001</v>
      </c>
      <c r="BO41" s="95">
        <v>10845.45</v>
      </c>
      <c r="BP41" s="95">
        <v>10845.45</v>
      </c>
      <c r="BQ41" s="95">
        <v>10845.45</v>
      </c>
      <c r="BR41" s="7"/>
      <c r="BS41" s="7">
        <v>11189.609200000001</v>
      </c>
      <c r="BT41" s="7">
        <v>11189.609200000001</v>
      </c>
      <c r="BU41" s="7"/>
      <c r="BV41" s="7">
        <v>11189.609200000001</v>
      </c>
      <c r="BW41" s="102">
        <v>11266.25</v>
      </c>
      <c r="BX41" s="102"/>
      <c r="BY41" s="102">
        <v>11370.9478</v>
      </c>
      <c r="BZ41" s="102">
        <v>11383.45</v>
      </c>
      <c r="CA41" s="102"/>
      <c r="CB41" s="102">
        <v>11383.45</v>
      </c>
      <c r="CC41" s="102"/>
      <c r="CD41" s="102"/>
      <c r="CE41" s="102"/>
      <c r="CF41" s="7"/>
      <c r="CG41" s="7">
        <v>11805.174999999999</v>
      </c>
      <c r="CH41" s="7">
        <v>11805.174999999999</v>
      </c>
      <c r="CI41" s="7"/>
      <c r="CJ41" s="7"/>
      <c r="CK41" s="7">
        <v>11792.5828</v>
      </c>
      <c r="CL41" s="7">
        <v>11792.5828</v>
      </c>
      <c r="CM41" s="7">
        <v>11792.5828</v>
      </c>
      <c r="CN41" s="7">
        <v>11792.5828</v>
      </c>
      <c r="CO41" s="7">
        <v>11792.5828</v>
      </c>
      <c r="CP41" s="7">
        <v>11710</v>
      </c>
      <c r="CQ41" s="7"/>
      <c r="CR41" s="7"/>
      <c r="CS41" s="7"/>
      <c r="CT41" s="7"/>
      <c r="CU41" s="7">
        <v>11674.365800000001</v>
      </c>
      <c r="CV41" s="80">
        <v>11871.643599999998</v>
      </c>
      <c r="CW41" s="80">
        <v>11871.643599999998</v>
      </c>
      <c r="CX41" s="7">
        <v>11663.3487</v>
      </c>
      <c r="CY41" s="7">
        <v>11645</v>
      </c>
      <c r="CZ41" s="7">
        <v>11760</v>
      </c>
      <c r="DA41" s="7">
        <v>11682.1157</v>
      </c>
      <c r="DB41" s="7">
        <v>11682.1157</v>
      </c>
      <c r="DC41" s="7"/>
      <c r="DD41" s="7"/>
      <c r="DE41" s="7"/>
      <c r="DF41" s="7"/>
      <c r="DG41" s="7"/>
      <c r="DH41" s="7"/>
      <c r="DI41" s="7">
        <v>11382.8912</v>
      </c>
      <c r="DJ41" s="7">
        <v>11382.8912</v>
      </c>
      <c r="DK41" s="7"/>
      <c r="DL41" s="7"/>
      <c r="DM41" s="7"/>
      <c r="DN41" s="7"/>
      <c r="DO41" s="7"/>
      <c r="DP41" s="7"/>
      <c r="DQ41" s="7" t="s">
        <v>66</v>
      </c>
      <c r="DR41" s="7" t="s">
        <v>66</v>
      </c>
      <c r="DS41" s="7">
        <v>11708.281000000001</v>
      </c>
      <c r="DT41" s="80">
        <v>11897.775100000001</v>
      </c>
      <c r="DU41" s="80"/>
      <c r="DV41" s="80">
        <v>11995.792299999999</v>
      </c>
      <c r="DW41" s="80">
        <v>11967.692299999999</v>
      </c>
      <c r="DX41" s="80">
        <v>11967.692299999999</v>
      </c>
      <c r="DY41" s="80">
        <v>11967.692299999999</v>
      </c>
      <c r="DZ41" s="7"/>
      <c r="EA41" s="7"/>
      <c r="EB41" s="7">
        <v>11922.1592</v>
      </c>
      <c r="EC41" s="7"/>
      <c r="ED41" s="7"/>
      <c r="EE41" s="7"/>
      <c r="EF41" s="7"/>
      <c r="EG41" s="7"/>
      <c r="EH41" s="7"/>
      <c r="EI41" s="7"/>
      <c r="EJ41" s="80"/>
      <c r="EK41" s="80"/>
      <c r="EL41" s="80"/>
      <c r="EM41" s="80"/>
      <c r="EN41" s="80"/>
      <c r="EO41" s="7">
        <v>11869.4</v>
      </c>
      <c r="EP41" s="7">
        <v>11906.245800000001</v>
      </c>
      <c r="EQ41" s="7">
        <v>11951.125</v>
      </c>
      <c r="ER41" s="7">
        <v>11951.125</v>
      </c>
      <c r="ES41" s="7"/>
      <c r="ET41" s="7"/>
      <c r="EU41" s="7"/>
      <c r="EV41" s="7"/>
      <c r="EW41" s="7">
        <v>11957.501799999998</v>
      </c>
      <c r="EX41" s="7"/>
      <c r="EY41" s="7"/>
      <c r="EZ41" s="7"/>
      <c r="FA41" s="7"/>
      <c r="FB41" s="7"/>
      <c r="FC41" s="7"/>
      <c r="FD41" s="7"/>
      <c r="FE41" s="7"/>
      <c r="FF41" s="7">
        <v>11629.8444</v>
      </c>
      <c r="FG41" s="7">
        <v>11491.381100000001</v>
      </c>
      <c r="FH41" s="7"/>
      <c r="FI41" s="7"/>
      <c r="FJ41" s="7"/>
      <c r="FK41" s="7"/>
      <c r="FL41" s="7">
        <v>11329.0111</v>
      </c>
      <c r="FM41" s="7"/>
      <c r="FN41" s="7"/>
      <c r="FO41" s="7"/>
      <c r="FP41" s="7"/>
      <c r="FQ41" s="7">
        <v>11111.281599999998</v>
      </c>
      <c r="FR41" s="7"/>
      <c r="FS41" s="7">
        <v>11068.3632</v>
      </c>
      <c r="FT41" s="7"/>
      <c r="FU41" s="7">
        <v>11127.534199999998</v>
      </c>
      <c r="FV41" s="7">
        <v>11127.534199999998</v>
      </c>
      <c r="FZ41" s="15"/>
      <c r="GA41" s="15"/>
      <c r="GB41" s="15"/>
      <c r="GC41" s="15"/>
      <c r="GD41" s="15"/>
      <c r="GE41" s="15"/>
      <c r="GF41" s="15"/>
      <c r="GG41" s="15"/>
      <c r="GH41" s="15"/>
      <c r="GI41" s="220"/>
      <c r="GJ41" s="15"/>
      <c r="GK41" s="15"/>
      <c r="GL41" s="15"/>
      <c r="GM41" s="15"/>
      <c r="GN41" s="15"/>
      <c r="GO41" s="15"/>
      <c r="GP41" s="15"/>
      <c r="GQ41" s="15"/>
      <c r="GR41" s="15"/>
      <c r="GS41" s="15"/>
      <c r="GT41" s="15"/>
      <c r="GU41" s="15"/>
      <c r="GV41" s="15"/>
      <c r="GW41" s="15"/>
      <c r="GX41" s="15"/>
      <c r="GY41" s="15"/>
      <c r="GZ41" s="15"/>
      <c r="HA41" s="15"/>
      <c r="HB41" s="15"/>
      <c r="HC41" s="15"/>
      <c r="HD41" s="15"/>
      <c r="HE41" s="15"/>
    </row>
    <row r="42" spans="1:213" ht="14.7" customHeight="1" x14ac:dyDescent="0.3">
      <c r="A42" s="12"/>
      <c r="B42" s="13"/>
      <c r="C42" s="13"/>
      <c r="D42" s="14" t="s">
        <v>39</v>
      </c>
      <c r="E42" s="81"/>
      <c r="F42" s="81"/>
      <c r="G42" s="81"/>
      <c r="H42" s="82"/>
      <c r="I42" s="82"/>
      <c r="J42" s="82"/>
      <c r="K42" s="82"/>
      <c r="L42" s="82"/>
      <c r="M42" s="82"/>
      <c r="N42" s="82"/>
      <c r="O42" s="82"/>
      <c r="P42" s="82"/>
      <c r="Q42" s="82"/>
      <c r="R42" s="82"/>
      <c r="S42" s="82"/>
      <c r="T42" s="82"/>
      <c r="U42" s="82"/>
      <c r="V42" s="82"/>
      <c r="W42" s="82"/>
      <c r="X42" s="82"/>
      <c r="Y42" s="82"/>
      <c r="Z42" s="82"/>
      <c r="AA42" s="82"/>
      <c r="AB42" s="82"/>
      <c r="AC42" s="20"/>
      <c r="AD42" s="20"/>
      <c r="AE42" s="20"/>
      <c r="AF42" s="20"/>
      <c r="AG42" s="20"/>
      <c r="AH42" s="20"/>
      <c r="AI42" s="20"/>
      <c r="AJ42" s="20"/>
      <c r="AK42" s="20"/>
      <c r="AL42" s="20">
        <v>10935</v>
      </c>
      <c r="AM42" s="20"/>
      <c r="AN42" s="20"/>
      <c r="AO42" s="20"/>
      <c r="AP42" s="20"/>
      <c r="AQ42" s="20"/>
      <c r="AR42" s="20"/>
      <c r="AS42" s="20">
        <v>10701.8</v>
      </c>
      <c r="AT42" s="20">
        <v>10691</v>
      </c>
      <c r="AU42" s="20">
        <v>10665.707908</v>
      </c>
      <c r="AV42" s="20"/>
      <c r="AW42" s="59">
        <v>11013.35</v>
      </c>
      <c r="AX42" s="20">
        <v>10959.522800000001</v>
      </c>
      <c r="AY42" s="20">
        <v>10959.522800000001</v>
      </c>
      <c r="AZ42" s="20">
        <v>11064.098400000001</v>
      </c>
      <c r="BA42" s="20">
        <v>11213</v>
      </c>
      <c r="BB42" s="20">
        <v>11213</v>
      </c>
      <c r="BC42" s="20">
        <v>10920.3783</v>
      </c>
      <c r="BD42" s="20">
        <v>10860</v>
      </c>
      <c r="BE42" s="20"/>
      <c r="BF42" s="20">
        <v>10795.627500000001</v>
      </c>
      <c r="BG42" s="20">
        <v>10795.627500000001</v>
      </c>
      <c r="BH42" s="20">
        <v>10737.8572</v>
      </c>
      <c r="BI42" s="20">
        <v>10618.029199999999</v>
      </c>
      <c r="BJ42" s="20">
        <v>10759</v>
      </c>
      <c r="BK42" s="20">
        <v>10784.196</v>
      </c>
      <c r="BL42" s="95">
        <v>10810.5214</v>
      </c>
      <c r="BM42" s="102">
        <v>10896.739299999999</v>
      </c>
      <c r="BN42" s="95">
        <v>10867.639299999999</v>
      </c>
      <c r="BO42" s="95">
        <v>10823.207</v>
      </c>
      <c r="BP42" s="95">
        <v>10823.207</v>
      </c>
      <c r="BQ42" s="95">
        <v>10823.207</v>
      </c>
      <c r="BR42" s="20"/>
      <c r="BS42" s="20">
        <v>11105.900000000001</v>
      </c>
      <c r="BT42" s="20">
        <v>11105.900000000001</v>
      </c>
      <c r="BU42" s="20"/>
      <c r="BV42" s="20">
        <v>11105.900000000001</v>
      </c>
      <c r="BW42" s="154">
        <v>11164.1032</v>
      </c>
      <c r="BX42" s="154"/>
      <c r="BY42" s="154">
        <v>11353.332835000003</v>
      </c>
      <c r="BZ42" s="154">
        <v>11364.2</v>
      </c>
      <c r="CA42" s="156">
        <v>11485.948899999999</v>
      </c>
      <c r="CB42" s="154">
        <v>11364.2</v>
      </c>
      <c r="CC42" s="156">
        <v>11485.948899999999</v>
      </c>
      <c r="CD42" s="154"/>
      <c r="CE42" s="154"/>
      <c r="CF42" s="20"/>
      <c r="CG42" s="20">
        <v>11688.6913</v>
      </c>
      <c r="CH42" s="20">
        <v>11688.6913</v>
      </c>
      <c r="CI42" s="20"/>
      <c r="CJ42" s="20"/>
      <c r="CK42" s="20">
        <v>11688.6913</v>
      </c>
      <c r="CL42" s="20">
        <v>11688.6913</v>
      </c>
      <c r="CM42" s="20">
        <v>11688.6913</v>
      </c>
      <c r="CN42" s="20">
        <v>11688.6913</v>
      </c>
      <c r="CO42" s="20">
        <v>11688.6913</v>
      </c>
      <c r="CP42" s="20">
        <v>11610.5638</v>
      </c>
      <c r="CQ42" s="20"/>
      <c r="CR42" s="20"/>
      <c r="CS42" s="20"/>
      <c r="CT42" s="20"/>
      <c r="CU42" s="20">
        <v>11656.300000000001</v>
      </c>
      <c r="CV42" s="166">
        <v>11826.8292</v>
      </c>
      <c r="CW42" s="166">
        <v>11826.8292</v>
      </c>
      <c r="CX42" s="20">
        <v>11633.0026</v>
      </c>
      <c r="CY42" s="20">
        <v>11601.1811</v>
      </c>
      <c r="CZ42" s="20">
        <v>11740.251100000001</v>
      </c>
      <c r="DA42" s="20">
        <v>11660.018599999999</v>
      </c>
      <c r="DB42" s="20">
        <v>11660.018599999999</v>
      </c>
      <c r="DC42" s="20"/>
      <c r="DD42" s="20"/>
      <c r="DE42" s="20"/>
      <c r="DF42" s="20"/>
      <c r="DG42" s="20"/>
      <c r="DH42" s="20"/>
      <c r="DI42" s="20">
        <v>11349.921999999999</v>
      </c>
      <c r="DJ42" s="20">
        <v>11349.921999999999</v>
      </c>
      <c r="DK42" s="20"/>
      <c r="DL42" s="20"/>
      <c r="DM42" s="20"/>
      <c r="DN42" s="20"/>
      <c r="DO42" s="20"/>
      <c r="DP42" s="20"/>
      <c r="DQ42" s="20" t="s">
        <v>65</v>
      </c>
      <c r="DR42" s="20" t="s">
        <v>65</v>
      </c>
      <c r="DS42" s="20">
        <v>11672.438</v>
      </c>
      <c r="DT42" s="20">
        <v>11860</v>
      </c>
      <c r="DU42" s="20"/>
      <c r="DV42" s="20">
        <v>11949.8469</v>
      </c>
      <c r="DW42" s="20">
        <v>11880.0424</v>
      </c>
      <c r="DX42" s="20">
        <v>11880.0424</v>
      </c>
      <c r="DY42" s="20">
        <v>11880.0424</v>
      </c>
      <c r="DZ42" s="20"/>
      <c r="EA42" s="20"/>
      <c r="EB42" s="20">
        <v>11887.0316</v>
      </c>
      <c r="EC42" s="20"/>
      <c r="ED42" s="20"/>
      <c r="EE42" s="20"/>
      <c r="EF42" s="20"/>
      <c r="EG42" s="20"/>
      <c r="EH42" s="20"/>
      <c r="EI42" s="20"/>
      <c r="EJ42" s="20"/>
      <c r="EK42" s="20"/>
      <c r="EL42" s="20"/>
      <c r="EM42" s="20"/>
      <c r="EN42" s="20"/>
      <c r="EO42" s="20" t="s">
        <v>67</v>
      </c>
      <c r="EP42" s="20">
        <v>11884.05</v>
      </c>
      <c r="EQ42" s="20">
        <v>11920.427299999999</v>
      </c>
      <c r="ER42" s="20">
        <v>11920.427299999999</v>
      </c>
      <c r="ES42" s="20"/>
      <c r="ET42" s="20"/>
      <c r="EU42" s="20"/>
      <c r="EV42" s="20"/>
      <c r="EW42" s="20">
        <v>11930.349999999999</v>
      </c>
      <c r="EX42" s="20"/>
      <c r="EY42" s="20"/>
      <c r="EZ42" s="20"/>
      <c r="FA42" s="20"/>
      <c r="FB42" s="20"/>
      <c r="FC42" s="20"/>
      <c r="FD42" s="20"/>
      <c r="FE42" s="20"/>
      <c r="FF42" s="20">
        <v>11611.7112</v>
      </c>
      <c r="FG42" s="20">
        <v>11456.1878</v>
      </c>
      <c r="FH42" s="20"/>
      <c r="FI42" s="20"/>
      <c r="FJ42" s="20"/>
      <c r="FK42" s="20"/>
      <c r="FL42" s="20">
        <v>11303.584299999999</v>
      </c>
      <c r="FM42" s="20"/>
      <c r="FN42" s="20"/>
      <c r="FO42" s="20"/>
      <c r="FP42" s="20"/>
      <c r="FQ42" s="20">
        <v>11084</v>
      </c>
      <c r="FR42" s="20"/>
      <c r="FS42" s="20">
        <v>11013.8</v>
      </c>
      <c r="FT42" s="20"/>
      <c r="FU42" s="20">
        <v>11071.849999999999</v>
      </c>
      <c r="FV42" s="20">
        <v>11201.675200000001</v>
      </c>
      <c r="FW42" s="15"/>
      <c r="FX42" s="15"/>
      <c r="FY42" s="15">
        <v>11460.699900000001</v>
      </c>
      <c r="FZ42" s="17"/>
      <c r="GA42" s="17"/>
      <c r="GB42" s="17"/>
      <c r="GC42" s="17"/>
      <c r="GD42" s="17"/>
      <c r="GE42" s="17"/>
      <c r="GF42" s="17"/>
      <c r="GG42" s="17"/>
      <c r="GH42" s="17"/>
      <c r="GI42" s="215"/>
      <c r="GJ42" s="17"/>
      <c r="GK42" s="17"/>
      <c r="GL42" s="17"/>
      <c r="GM42" s="17"/>
      <c r="GN42" s="17"/>
      <c r="GO42" s="17"/>
      <c r="GP42" s="17"/>
      <c r="GQ42" s="17"/>
      <c r="GR42" s="17"/>
      <c r="GS42" s="17"/>
      <c r="GT42" s="17"/>
      <c r="GU42" s="17"/>
      <c r="GV42" s="17"/>
      <c r="GW42" s="17"/>
      <c r="GX42" s="17"/>
      <c r="GY42" s="17"/>
      <c r="GZ42" s="17"/>
      <c r="HA42" s="17"/>
      <c r="HB42" s="17"/>
      <c r="HC42" s="17"/>
      <c r="HD42" s="17"/>
      <c r="HE42" s="17"/>
    </row>
    <row r="43" spans="1:213" ht="14.7" customHeight="1" x14ac:dyDescent="0.3">
      <c r="A43" s="12"/>
      <c r="B43" s="13"/>
      <c r="C43" s="13"/>
      <c r="D43" s="14" t="s">
        <v>4</v>
      </c>
      <c r="E43" s="41">
        <f t="shared" ref="E43:BB43" si="269">E4</f>
        <v>10883.75</v>
      </c>
      <c r="F43" s="41">
        <f t="shared" si="269"/>
        <v>10869.5</v>
      </c>
      <c r="G43" s="41">
        <f t="shared" si="269"/>
        <v>10782.9</v>
      </c>
      <c r="H43" s="42">
        <f t="shared" si="269"/>
        <v>10601.15</v>
      </c>
      <c r="I43" s="42">
        <f t="shared" si="269"/>
        <v>10693.7</v>
      </c>
      <c r="J43" s="42">
        <f t="shared" si="269"/>
        <v>10488.45</v>
      </c>
      <c r="K43" s="42">
        <f t="shared" si="269"/>
        <v>10549.15</v>
      </c>
      <c r="L43" s="42">
        <f t="shared" si="269"/>
        <v>10737.6</v>
      </c>
      <c r="M43" s="42">
        <f t="shared" si="269"/>
        <v>10791.55</v>
      </c>
      <c r="N43" s="42">
        <f t="shared" si="269"/>
        <v>10805.45</v>
      </c>
      <c r="O43" s="42">
        <f t="shared" si="269"/>
        <v>10888.35</v>
      </c>
      <c r="P43" s="42">
        <f t="shared" si="269"/>
        <v>10908.7</v>
      </c>
      <c r="Q43" s="42">
        <f t="shared" si="269"/>
        <v>10967.3</v>
      </c>
      <c r="R43" s="42">
        <f t="shared" si="269"/>
        <v>10951.7</v>
      </c>
      <c r="S43" s="42">
        <f t="shared" si="269"/>
        <v>10754</v>
      </c>
      <c r="T43" s="42">
        <f t="shared" si="269"/>
        <v>10663.5</v>
      </c>
      <c r="U43" s="42">
        <f t="shared" si="269"/>
        <v>10729.85</v>
      </c>
      <c r="V43" s="42">
        <f t="shared" si="269"/>
        <v>10779.8</v>
      </c>
      <c r="W43" s="42">
        <f t="shared" si="269"/>
        <v>10859.9</v>
      </c>
      <c r="X43" s="42">
        <f t="shared" si="269"/>
        <v>10862.55</v>
      </c>
      <c r="Y43" s="42">
        <f t="shared" si="269"/>
        <v>10910.1</v>
      </c>
      <c r="Z43" s="42">
        <f t="shared" si="269"/>
        <v>10792.5</v>
      </c>
      <c r="AA43" s="42">
        <f t="shared" si="269"/>
        <v>10672.25</v>
      </c>
      <c r="AB43" s="42">
        <f t="shared" si="269"/>
        <v>10727.35</v>
      </c>
      <c r="AC43" s="11">
        <f t="shared" si="269"/>
        <v>10771.8</v>
      </c>
      <c r="AD43" s="11">
        <f t="shared" si="269"/>
        <v>10802.15</v>
      </c>
      <c r="AE43" s="11">
        <f t="shared" si="269"/>
        <v>10855.15</v>
      </c>
      <c r="AF43" s="11">
        <f t="shared" si="269"/>
        <v>10821.6</v>
      </c>
      <c r="AG43" s="11">
        <f t="shared" si="269"/>
        <v>10794.95</v>
      </c>
      <c r="AH43" s="11">
        <f t="shared" si="269"/>
        <v>10737.6</v>
      </c>
      <c r="AI43" s="11">
        <f t="shared" si="269"/>
        <v>10886.8</v>
      </c>
      <c r="AJ43" s="11">
        <f t="shared" si="269"/>
        <v>10890.3</v>
      </c>
      <c r="AK43" s="11">
        <f t="shared" si="269"/>
        <v>10905.2</v>
      </c>
      <c r="AL43" s="11">
        <f t="shared" si="269"/>
        <v>10906.95</v>
      </c>
      <c r="AM43" s="11">
        <f t="shared" si="269"/>
        <v>10961.85</v>
      </c>
      <c r="AN43" s="11">
        <f t="shared" si="269"/>
        <v>10922.75</v>
      </c>
      <c r="AO43" s="11">
        <f t="shared" si="269"/>
        <v>10831.5</v>
      </c>
      <c r="AP43" s="11">
        <f t="shared" si="269"/>
        <v>10849.8</v>
      </c>
      <c r="AQ43" s="11">
        <f t="shared" si="269"/>
        <v>10780.55</v>
      </c>
      <c r="AR43" s="11">
        <f t="shared" si="269"/>
        <v>10862.55</v>
      </c>
      <c r="AS43" s="11">
        <f t="shared" si="269"/>
        <v>10661.55</v>
      </c>
      <c r="AT43" s="11">
        <f t="shared" si="269"/>
        <v>10652.2</v>
      </c>
      <c r="AU43" s="11">
        <f t="shared" si="269"/>
        <v>10651.8</v>
      </c>
      <c r="AV43" s="11">
        <f t="shared" si="269"/>
        <v>10830.95</v>
      </c>
      <c r="AW43" s="43">
        <f t="shared" si="269"/>
        <v>10893.65</v>
      </c>
      <c r="AX43" s="11">
        <f t="shared" si="269"/>
        <v>10912.25</v>
      </c>
      <c r="AY43" s="11">
        <f t="shared" si="269"/>
        <v>10934.35</v>
      </c>
      <c r="AZ43" s="11">
        <f t="shared" si="269"/>
        <v>11062.45</v>
      </c>
      <c r="BA43" s="11">
        <f t="shared" si="269"/>
        <v>11069.4</v>
      </c>
      <c r="BB43" s="11">
        <f t="shared" si="269"/>
        <v>10943.6</v>
      </c>
      <c r="BC43" s="11">
        <f t="shared" ref="BC43:BL43" si="270">BC4</f>
        <v>10888.8</v>
      </c>
      <c r="BD43" s="11">
        <f t="shared" si="270"/>
        <v>10831.4</v>
      </c>
      <c r="BE43" s="11">
        <f t="shared" si="270"/>
        <v>10793.65</v>
      </c>
      <c r="BF43" s="11">
        <f t="shared" si="270"/>
        <v>10746.05</v>
      </c>
      <c r="BG43" s="11">
        <f t="shared" si="270"/>
        <v>10724.4</v>
      </c>
      <c r="BH43" s="11">
        <f t="shared" si="270"/>
        <v>10640.95</v>
      </c>
      <c r="BI43" s="11">
        <f t="shared" si="270"/>
        <v>10604.35</v>
      </c>
      <c r="BJ43" s="11">
        <f t="shared" si="270"/>
        <v>10735.45</v>
      </c>
      <c r="BK43" s="11">
        <f t="shared" si="270"/>
        <v>10789.85</v>
      </c>
      <c r="BL43" s="11">
        <f t="shared" si="270"/>
        <v>10791.65</v>
      </c>
      <c r="BM43" s="11">
        <f t="shared" ref="BM43:BT43" si="271">BM4</f>
        <v>10880.1</v>
      </c>
      <c r="BN43" s="11">
        <f t="shared" si="271"/>
        <v>10835.3</v>
      </c>
      <c r="BO43" s="11">
        <f t="shared" si="271"/>
        <v>10806.65</v>
      </c>
      <c r="BP43" s="11">
        <f t="shared" si="271"/>
        <v>10792.5</v>
      </c>
      <c r="BQ43" s="11">
        <f t="shared" si="271"/>
        <v>10863.5</v>
      </c>
      <c r="BR43" s="11">
        <f t="shared" si="271"/>
        <v>10830.95</v>
      </c>
      <c r="BS43" s="11">
        <f t="shared" si="271"/>
        <v>10987.45</v>
      </c>
      <c r="BT43" s="11">
        <f t="shared" si="271"/>
        <v>11053</v>
      </c>
      <c r="BU43" s="11"/>
      <c r="BV43" s="11">
        <f>BV4</f>
        <v>11035.4</v>
      </c>
      <c r="BW43" s="155">
        <f t="shared" ref="BW43:CT43" si="272">BW4</f>
        <v>11168.05</v>
      </c>
      <c r="BX43" s="155">
        <f t="shared" si="272"/>
        <v>11301.2</v>
      </c>
      <c r="BY43" s="155">
        <f t="shared" si="272"/>
        <v>11341.7</v>
      </c>
      <c r="BZ43" s="155">
        <f t="shared" si="272"/>
        <v>11343.25</v>
      </c>
      <c r="CA43" s="155">
        <f t="shared" si="272"/>
        <v>11426.85</v>
      </c>
      <c r="CB43" s="155">
        <f t="shared" si="272"/>
        <v>11462.2</v>
      </c>
      <c r="CC43" s="155">
        <f t="shared" si="272"/>
        <v>11532.4</v>
      </c>
      <c r="CD43" s="155">
        <f t="shared" si="272"/>
        <v>11521.05</v>
      </c>
      <c r="CE43" s="155">
        <f t="shared" si="272"/>
        <v>11456.9</v>
      </c>
      <c r="CF43" s="11">
        <f t="shared" si="272"/>
        <v>11354.25</v>
      </c>
      <c r="CG43" s="11">
        <f t="shared" si="272"/>
        <v>11483.25</v>
      </c>
      <c r="CH43" s="11">
        <f t="shared" si="272"/>
        <v>11445.05</v>
      </c>
      <c r="CI43" s="11">
        <f t="shared" si="272"/>
        <v>11570</v>
      </c>
      <c r="CJ43" s="11">
        <f t="shared" si="272"/>
        <v>11623.9</v>
      </c>
      <c r="CK43" s="11">
        <f t="shared" si="272"/>
        <v>11669.15</v>
      </c>
      <c r="CL43" s="11">
        <f t="shared" si="272"/>
        <v>11713.2</v>
      </c>
      <c r="CM43" s="11">
        <f t="shared" si="272"/>
        <v>11643.95</v>
      </c>
      <c r="CN43" s="11">
        <f t="shared" si="272"/>
        <v>11598</v>
      </c>
      <c r="CO43" s="11">
        <f t="shared" si="272"/>
        <v>11665.95</v>
      </c>
      <c r="CP43" s="11">
        <f t="shared" si="272"/>
        <v>11604.5</v>
      </c>
      <c r="CQ43" s="11">
        <f t="shared" si="272"/>
        <v>11671.95</v>
      </c>
      <c r="CR43" s="11">
        <f t="shared" si="272"/>
        <v>11584.3</v>
      </c>
      <c r="CS43" s="11">
        <f t="shared" si="272"/>
        <v>11596.7</v>
      </c>
      <c r="CT43" s="11">
        <f t="shared" si="272"/>
        <v>11643.45</v>
      </c>
      <c r="CU43" s="11">
        <f>CU4</f>
        <v>11690.35</v>
      </c>
      <c r="CV43" s="11">
        <f>CV4</f>
        <v>11787.15</v>
      </c>
      <c r="CW43" s="11">
        <f>CW4</f>
        <v>11752.8</v>
      </c>
      <c r="CX43" s="11">
        <f t="shared" ref="CX43:DB43" si="273">CX4</f>
        <v>11594.45</v>
      </c>
      <c r="CY43" s="11">
        <f t="shared" si="273"/>
        <v>11575.95</v>
      </c>
      <c r="CZ43" s="11">
        <f t="shared" si="273"/>
        <v>11726.15</v>
      </c>
      <c r="DA43" s="11">
        <f t="shared" si="273"/>
        <v>11641.8</v>
      </c>
      <c r="DB43" s="11">
        <f t="shared" si="273"/>
        <v>11754.65</v>
      </c>
      <c r="DC43" s="11">
        <f t="shared" ref="DC43:DH43" si="274">DC4</f>
        <v>11748.15</v>
      </c>
      <c r="DD43" s="11">
        <f t="shared" si="274"/>
        <v>11724.75</v>
      </c>
      <c r="DE43" s="11">
        <f t="shared" si="274"/>
        <v>11712.25</v>
      </c>
      <c r="DF43" s="11">
        <f t="shared" si="274"/>
        <v>11598.25</v>
      </c>
      <c r="DG43" s="11">
        <f t="shared" si="274"/>
        <v>11497.9</v>
      </c>
      <c r="DH43" s="11">
        <f t="shared" si="274"/>
        <v>11359.45</v>
      </c>
      <c r="DI43" s="11">
        <f t="shared" ref="DI43:EC43" si="275">DI4</f>
        <v>11301.8</v>
      </c>
      <c r="DJ43" s="11">
        <f t="shared" si="275"/>
        <v>11278.9</v>
      </c>
      <c r="DK43" s="11">
        <f t="shared" si="275"/>
        <v>11148.2</v>
      </c>
      <c r="DL43" s="11">
        <f t="shared" si="275"/>
        <v>11222.05</v>
      </c>
      <c r="DM43" s="11">
        <f t="shared" si="275"/>
        <v>11157</v>
      </c>
      <c r="DN43" s="11">
        <f t="shared" si="275"/>
        <v>11257.1</v>
      </c>
      <c r="DO43" s="11">
        <f t="shared" si="275"/>
        <v>11407.15</v>
      </c>
      <c r="DP43" s="11">
        <f t="shared" si="275"/>
        <v>11828.25</v>
      </c>
      <c r="DQ43" s="11">
        <f t="shared" si="275"/>
        <v>11709.1</v>
      </c>
      <c r="DR43" s="11">
        <f t="shared" si="275"/>
        <v>11737.9</v>
      </c>
      <c r="DS43" s="11">
        <f t="shared" si="275"/>
        <v>11657.05</v>
      </c>
      <c r="DT43" s="11">
        <f t="shared" si="275"/>
        <v>11844.1</v>
      </c>
      <c r="DU43" s="11">
        <f t="shared" si="275"/>
        <v>11924.75</v>
      </c>
      <c r="DV43" s="11">
        <f t="shared" si="275"/>
        <v>11928.75</v>
      </c>
      <c r="DW43" s="11">
        <f t="shared" si="275"/>
        <v>11861.1</v>
      </c>
      <c r="DX43" s="11">
        <f t="shared" si="275"/>
        <v>11945.9</v>
      </c>
      <c r="DY43" s="11">
        <f t="shared" si="275"/>
        <v>11922.8</v>
      </c>
      <c r="DZ43" s="11">
        <f t="shared" si="275"/>
        <v>12088.55</v>
      </c>
      <c r="EA43" s="11">
        <f t="shared" si="275"/>
        <v>12021.65</v>
      </c>
      <c r="EB43" s="11">
        <f t="shared" si="275"/>
        <v>11843.75</v>
      </c>
      <c r="EC43" s="11">
        <f t="shared" si="275"/>
        <v>11870.65</v>
      </c>
      <c r="ED43" s="11">
        <f t="shared" ref="ED43:EW43" si="276">ED4</f>
        <v>11922.7</v>
      </c>
      <c r="EE43" s="11">
        <f t="shared" si="276"/>
        <v>11965.6</v>
      </c>
      <c r="EF43" s="11">
        <f t="shared" si="276"/>
        <v>11906.2</v>
      </c>
      <c r="EG43" s="11">
        <f t="shared" si="276"/>
        <v>11914.05</v>
      </c>
      <c r="EH43" s="11">
        <f t="shared" si="276"/>
        <v>11823.3</v>
      </c>
      <c r="EI43" s="11">
        <f t="shared" si="276"/>
        <v>11672.15</v>
      </c>
      <c r="EJ43" s="11">
        <f t="shared" si="276"/>
        <v>11691.5</v>
      </c>
      <c r="EK43" s="11">
        <f t="shared" si="276"/>
        <v>11691.45</v>
      </c>
      <c r="EL43" s="11">
        <f t="shared" si="276"/>
        <v>11831.75</v>
      </c>
      <c r="EM43" s="11">
        <f t="shared" si="276"/>
        <v>11724.1</v>
      </c>
      <c r="EN43" s="11">
        <f t="shared" si="276"/>
        <v>11699.65</v>
      </c>
      <c r="EO43" s="11">
        <f t="shared" si="276"/>
        <v>11796.45</v>
      </c>
      <c r="EP43" s="11">
        <f t="shared" si="276"/>
        <v>11847.55</v>
      </c>
      <c r="EQ43" s="11">
        <f t="shared" si="276"/>
        <v>11841.55</v>
      </c>
      <c r="ER43" s="11">
        <f t="shared" si="276"/>
        <v>11788.85</v>
      </c>
      <c r="ES43" s="11">
        <f t="shared" si="276"/>
        <v>11865.6</v>
      </c>
      <c r="ET43" s="11">
        <f t="shared" si="276"/>
        <v>11910.3</v>
      </c>
      <c r="EU43" s="11">
        <f t="shared" si="276"/>
        <v>11916.75</v>
      </c>
      <c r="EV43" s="11">
        <f t="shared" si="276"/>
        <v>11946.75</v>
      </c>
      <c r="EW43" s="11">
        <f t="shared" si="276"/>
        <v>11811.15</v>
      </c>
      <c r="EX43" s="11">
        <f>EX4</f>
        <v>11558.6</v>
      </c>
      <c r="EY43" s="11">
        <f>EY4</f>
        <v>11555.9</v>
      </c>
      <c r="EZ43" s="11">
        <f>EZ4</f>
        <v>11498.9</v>
      </c>
      <c r="FA43" s="11">
        <f>FA4</f>
        <v>11582.9</v>
      </c>
      <c r="FB43" s="11">
        <f>FB4</f>
        <v>11552.5</v>
      </c>
      <c r="FC43" s="11">
        <f t="shared" ref="FC43:FL43" si="277">FC4</f>
        <v>11588.35</v>
      </c>
      <c r="FD43" s="11">
        <f t="shared" si="277"/>
        <v>11662.6</v>
      </c>
      <c r="FE43" s="11">
        <f t="shared" si="277"/>
        <v>11687.5</v>
      </c>
      <c r="FF43" s="11">
        <f t="shared" si="277"/>
        <v>11596.9</v>
      </c>
      <c r="FG43" s="11">
        <f t="shared" si="277"/>
        <v>11419.25</v>
      </c>
      <c r="FH43" s="11">
        <f t="shared" si="277"/>
        <v>11346.2</v>
      </c>
      <c r="FI43" s="11">
        <f t="shared" si="277"/>
        <v>11331.05</v>
      </c>
      <c r="FJ43" s="11">
        <f t="shared" si="277"/>
        <v>11271.3</v>
      </c>
      <c r="FK43" s="11">
        <f t="shared" si="277"/>
        <v>11252.15</v>
      </c>
      <c r="FL43" s="11">
        <f t="shared" si="277"/>
        <v>11284.3</v>
      </c>
      <c r="FM43" s="11">
        <f>FM4</f>
        <v>11189.2</v>
      </c>
      <c r="FN43" s="11">
        <f t="shared" ref="FN43:FV43" si="278">FN4</f>
        <v>11085.4</v>
      </c>
      <c r="FO43" s="11">
        <f t="shared" si="278"/>
        <v>11118</v>
      </c>
      <c r="FP43" s="11">
        <f t="shared" si="278"/>
        <v>10980</v>
      </c>
      <c r="FQ43" s="11">
        <f t="shared" si="278"/>
        <v>10997.35</v>
      </c>
      <c r="FR43" s="11">
        <f t="shared" si="278"/>
        <v>10862.6</v>
      </c>
      <c r="FS43" s="11">
        <f t="shared" si="278"/>
        <v>10948.25</v>
      </c>
      <c r="FT43" s="11">
        <f t="shared" si="278"/>
        <v>10855.5</v>
      </c>
      <c r="FU43" s="11">
        <f t="shared" si="278"/>
        <v>11032.45</v>
      </c>
      <c r="FV43" s="11">
        <f t="shared" si="278"/>
        <v>11109.65</v>
      </c>
      <c r="FW43" s="17"/>
      <c r="FX43" s="17"/>
      <c r="FY43" s="17">
        <v>11181.45</v>
      </c>
      <c r="FZ43" s="78"/>
      <c r="GA43" s="78"/>
      <c r="GB43" s="18"/>
      <c r="GC43" s="18"/>
      <c r="GD43" s="18"/>
      <c r="GE43" s="18"/>
      <c r="GF43" s="18"/>
      <c r="GG43" s="18"/>
      <c r="GH43" s="18"/>
      <c r="GI43" s="214"/>
      <c r="GJ43" s="18"/>
      <c r="GK43" s="18"/>
      <c r="GL43" s="18"/>
      <c r="GM43" s="18"/>
      <c r="GN43" s="18"/>
      <c r="GO43" s="18"/>
      <c r="GP43" s="18"/>
      <c r="GQ43" s="18"/>
      <c r="GR43" s="18"/>
      <c r="GS43" s="18"/>
      <c r="GT43" s="18"/>
      <c r="GU43" s="18"/>
      <c r="GV43" s="18"/>
      <c r="GW43" s="18"/>
      <c r="GX43" s="18"/>
      <c r="GY43" s="18"/>
      <c r="GZ43" s="18"/>
      <c r="HA43" s="18"/>
      <c r="HB43" s="18"/>
      <c r="HC43" s="18"/>
      <c r="HD43" s="18"/>
      <c r="HE43" s="18"/>
    </row>
    <row r="44" spans="1:213" ht="14.7" customHeight="1" x14ac:dyDescent="0.3">
      <c r="A44" s="12"/>
      <c r="B44" s="13"/>
      <c r="C44" s="13"/>
      <c r="D44" s="14" t="s">
        <v>40</v>
      </c>
      <c r="E44" s="83"/>
      <c r="F44" s="83"/>
      <c r="G44" s="83"/>
      <c r="H44" s="84"/>
      <c r="I44" s="84"/>
      <c r="J44" s="84"/>
      <c r="K44" s="84"/>
      <c r="L44" s="84"/>
      <c r="M44" s="84"/>
      <c r="N44" s="84"/>
      <c r="O44" s="84"/>
      <c r="P44" s="84"/>
      <c r="Q44" s="84"/>
      <c r="R44" s="84"/>
      <c r="S44" s="84"/>
      <c r="T44" s="84"/>
      <c r="U44" s="84"/>
      <c r="V44" s="84"/>
      <c r="W44" s="84"/>
      <c r="X44" s="84"/>
      <c r="Y44" s="84"/>
      <c r="Z44" s="84"/>
      <c r="AA44" s="84"/>
      <c r="AB44" s="84"/>
      <c r="AC44" s="21"/>
      <c r="AD44" s="21"/>
      <c r="AE44" s="21"/>
      <c r="AF44" s="21"/>
      <c r="AG44" s="21"/>
      <c r="AH44" s="21"/>
      <c r="AI44" s="21"/>
      <c r="AJ44" s="21"/>
      <c r="AK44" s="21"/>
      <c r="AL44" s="21">
        <v>10873.174199999999</v>
      </c>
      <c r="AM44" s="21"/>
      <c r="AN44" s="21"/>
      <c r="AO44" s="21"/>
      <c r="AP44" s="85"/>
      <c r="AQ44" s="85"/>
      <c r="AR44" s="21"/>
      <c r="AS44" s="21">
        <v>10625.5216</v>
      </c>
      <c r="AT44" s="21"/>
      <c r="AU44" s="21">
        <v>10559.5</v>
      </c>
      <c r="AV44" s="21">
        <v>10784.973599999999</v>
      </c>
      <c r="AW44" s="62">
        <v>10830.7264</v>
      </c>
      <c r="AX44" s="21">
        <v>10901.1494</v>
      </c>
      <c r="AY44" s="21">
        <v>10901.1494</v>
      </c>
      <c r="AZ44" s="21">
        <v>11011.700199999999</v>
      </c>
      <c r="BA44" s="21">
        <v>11046.202600000001</v>
      </c>
      <c r="BB44" s="21">
        <v>11046.202600000001</v>
      </c>
      <c r="BC44" s="21">
        <v>10920.4401</v>
      </c>
      <c r="BD44" s="21">
        <v>10857.199999999999</v>
      </c>
      <c r="BE44" s="21"/>
      <c r="BF44" s="21">
        <v>10758.701999999999</v>
      </c>
      <c r="BG44" s="21">
        <v>10758.701999999999</v>
      </c>
      <c r="BH44" s="21">
        <v>10758.701999999999</v>
      </c>
      <c r="BI44" s="21">
        <v>10583.35</v>
      </c>
      <c r="BJ44" s="21">
        <v>10712.322600000001</v>
      </c>
      <c r="BK44" s="21">
        <v>10770.653400000001</v>
      </c>
      <c r="BL44" s="21">
        <v>10751.099999999999</v>
      </c>
      <c r="BM44" s="21">
        <v>10856.7268</v>
      </c>
      <c r="BN44" s="21">
        <v>10851.1198</v>
      </c>
      <c r="BO44" s="107">
        <v>10538.007</v>
      </c>
      <c r="BP44" s="107">
        <v>10538.007</v>
      </c>
      <c r="BQ44" s="107">
        <v>10538.007</v>
      </c>
      <c r="BR44" s="21"/>
      <c r="BS44" s="120">
        <v>10945.363600000001</v>
      </c>
      <c r="BT44" s="120">
        <v>10989.143599999999</v>
      </c>
      <c r="BU44" s="120"/>
      <c r="BV44" s="120">
        <v>10989.143599999999</v>
      </c>
      <c r="BW44" s="120">
        <v>11140.3788</v>
      </c>
      <c r="BX44" s="120"/>
      <c r="BY44" s="120">
        <v>11268.8858</v>
      </c>
      <c r="BZ44" s="120">
        <v>11292.6844</v>
      </c>
      <c r="CA44" s="107">
        <v>11313.351200000001</v>
      </c>
      <c r="CB44" s="120">
        <v>11292.6844</v>
      </c>
      <c r="CC44" s="107">
        <v>11313.351200000001</v>
      </c>
      <c r="CD44" s="120"/>
      <c r="CE44" s="120"/>
      <c r="CF44" s="21"/>
      <c r="CG44" s="21">
        <v>11462.742399999999</v>
      </c>
      <c r="CH44" s="21">
        <v>11411.6824</v>
      </c>
      <c r="CI44" s="21"/>
      <c r="CJ44" s="21"/>
      <c r="CK44" s="21">
        <v>11661.376400000001</v>
      </c>
      <c r="CL44" s="21"/>
      <c r="CM44" s="21"/>
      <c r="CN44" s="21"/>
      <c r="CO44" s="21"/>
      <c r="CP44" s="21">
        <v>11508.65</v>
      </c>
      <c r="CQ44" s="21">
        <v>11508.5</v>
      </c>
      <c r="CR44" s="21">
        <v>11508.5</v>
      </c>
      <c r="CS44" s="21">
        <v>11508.5</v>
      </c>
      <c r="CT44" s="21">
        <v>11508.5</v>
      </c>
      <c r="CU44" s="21">
        <v>11675.135400000001</v>
      </c>
      <c r="CV44" s="21">
        <v>11749.4956</v>
      </c>
      <c r="CW44" s="21">
        <v>11749.4956</v>
      </c>
      <c r="CX44" s="21"/>
      <c r="CY44" s="21">
        <v>11541.175799999999</v>
      </c>
      <c r="CZ44" s="21">
        <v>11699.3022</v>
      </c>
      <c r="DA44" s="21">
        <v>11556.312</v>
      </c>
      <c r="DB44" s="21">
        <v>11556.312</v>
      </c>
      <c r="DC44" s="21"/>
      <c r="DD44" s="21"/>
      <c r="DE44" s="21"/>
      <c r="DF44" s="21"/>
      <c r="DG44" s="21"/>
      <c r="DH44" s="21"/>
      <c r="DI44" s="21"/>
      <c r="DJ44" s="21"/>
      <c r="DK44" s="21"/>
      <c r="DL44" s="21"/>
      <c r="DM44" s="21"/>
      <c r="DN44" s="21"/>
      <c r="DO44" s="21"/>
      <c r="DP44" s="21"/>
      <c r="DQ44" s="21">
        <v>11357.898799999999</v>
      </c>
      <c r="DR44" s="21">
        <v>11357.898799999999</v>
      </c>
      <c r="DS44" s="21">
        <v>11697.498599999999</v>
      </c>
      <c r="DT44" s="21">
        <v>11811.587600000001</v>
      </c>
      <c r="DU44" s="21"/>
      <c r="DV44" s="85">
        <v>11917.4918</v>
      </c>
      <c r="DW44" s="21">
        <v>11842.912899999999</v>
      </c>
      <c r="DX44" s="21">
        <v>11842.912899999999</v>
      </c>
      <c r="DY44" s="21">
        <v>11842.912899999999</v>
      </c>
      <c r="DZ44" s="21"/>
      <c r="EA44" s="21"/>
      <c r="EB44" s="21"/>
      <c r="EC44" s="21"/>
      <c r="ED44" s="21"/>
      <c r="EE44" s="21"/>
      <c r="EF44" s="21"/>
      <c r="EG44" s="21"/>
      <c r="EH44" s="21"/>
      <c r="EI44" s="21"/>
      <c r="EJ44" s="21"/>
      <c r="EK44" s="21"/>
      <c r="EL44" s="21"/>
      <c r="EM44" s="21"/>
      <c r="EN44" s="21"/>
      <c r="EO44" s="21">
        <v>11775.837599999999</v>
      </c>
      <c r="EP44" s="21">
        <v>11819.7294</v>
      </c>
      <c r="EQ44" s="21">
        <v>11849.7546</v>
      </c>
      <c r="ER44" s="21">
        <v>11849.7546</v>
      </c>
      <c r="ES44" s="21"/>
      <c r="ET44" s="21"/>
      <c r="EU44" s="21"/>
      <c r="EV44" s="21"/>
      <c r="EW44" s="21">
        <v>11893.3426</v>
      </c>
      <c r="EX44" s="21"/>
      <c r="EY44" s="21"/>
      <c r="EZ44" s="21"/>
      <c r="FA44" s="21"/>
      <c r="FB44" s="21"/>
      <c r="FC44" s="21"/>
      <c r="FD44" s="21"/>
      <c r="FE44" s="21"/>
      <c r="FF44" s="21">
        <v>11424.1</v>
      </c>
      <c r="FG44" s="21">
        <v>11373.2817</v>
      </c>
      <c r="FH44" s="21"/>
      <c r="FI44" s="21"/>
      <c r="FJ44" s="21"/>
      <c r="FK44" s="21">
        <v>1</v>
      </c>
      <c r="FL44" s="21">
        <v>11193.099999999999</v>
      </c>
      <c r="FM44" s="21"/>
      <c r="FN44" s="21"/>
      <c r="FO44" s="21"/>
      <c r="FP44" s="21"/>
      <c r="FQ44" s="21">
        <v>10961.3</v>
      </c>
      <c r="FR44" s="21"/>
      <c r="FS44" s="21"/>
      <c r="FT44" s="21"/>
      <c r="FU44" s="21">
        <v>11005.622599999999</v>
      </c>
      <c r="FV44" s="21">
        <v>11099.9002</v>
      </c>
      <c r="FW44" s="18"/>
      <c r="FX44" s="18"/>
      <c r="FY44" s="78">
        <v>11142.515799999999</v>
      </c>
      <c r="FZ44" s="7"/>
      <c r="GA44" s="7"/>
      <c r="GB44" s="7"/>
      <c r="GC44" s="7">
        <v>10907.216399999999</v>
      </c>
      <c r="GD44" s="7">
        <v>10831.8745</v>
      </c>
      <c r="GE44" s="7"/>
      <c r="GF44" s="7"/>
      <c r="GG44" s="7"/>
      <c r="GH44" s="7"/>
      <c r="GI44" s="213"/>
      <c r="GJ44" s="7"/>
      <c r="GK44" s="7"/>
      <c r="GL44" s="7"/>
      <c r="GM44" s="7"/>
      <c r="GN44" s="7"/>
      <c r="GO44" s="7"/>
      <c r="GP44" s="7"/>
      <c r="GQ44" s="7">
        <v>11181</v>
      </c>
      <c r="GR44" s="7"/>
      <c r="GS44" s="7"/>
      <c r="GT44" s="7"/>
      <c r="GU44" s="7"/>
      <c r="GV44" s="7"/>
      <c r="GW44" s="7"/>
      <c r="GX44" s="7"/>
      <c r="GY44" s="7"/>
      <c r="GZ44" s="7"/>
      <c r="HA44" s="7"/>
      <c r="HB44" s="7"/>
      <c r="HC44" s="7"/>
      <c r="HD44" s="7"/>
      <c r="HE44" s="7"/>
    </row>
    <row r="45" spans="1:213" ht="14.7" customHeight="1" x14ac:dyDescent="0.3">
      <c r="A45" s="12"/>
      <c r="B45" s="13"/>
      <c r="C45" s="13"/>
      <c r="D45" s="14" t="s">
        <v>41</v>
      </c>
      <c r="E45" s="38"/>
      <c r="F45" s="38"/>
      <c r="G45" s="38"/>
      <c r="H45" s="39"/>
      <c r="I45" s="39"/>
      <c r="J45" s="39"/>
      <c r="K45" s="39"/>
      <c r="L45" s="39"/>
      <c r="M45" s="39"/>
      <c r="N45" s="39"/>
      <c r="O45" s="39"/>
      <c r="P45" s="39"/>
      <c r="Q45" s="39"/>
      <c r="R45" s="39"/>
      <c r="S45" s="39"/>
      <c r="T45" s="39"/>
      <c r="U45" s="39"/>
      <c r="V45" s="39"/>
      <c r="W45" s="39"/>
      <c r="X45" s="39"/>
      <c r="Y45" s="39"/>
      <c r="Z45" s="39"/>
      <c r="AA45" s="39"/>
      <c r="AB45" s="39"/>
      <c r="AC45" s="10"/>
      <c r="AD45" s="10"/>
      <c r="AE45" s="10"/>
      <c r="AF45" s="10"/>
      <c r="AG45" s="10"/>
      <c r="AH45" s="10"/>
      <c r="AI45" s="10"/>
      <c r="AJ45" s="86"/>
      <c r="AK45" s="10"/>
      <c r="AL45" s="10">
        <v>10838.6379</v>
      </c>
      <c r="AM45" s="10"/>
      <c r="AN45" s="10"/>
      <c r="AO45" s="10"/>
      <c r="AP45" s="10"/>
      <c r="AQ45" s="10"/>
      <c r="AR45" s="10"/>
      <c r="AS45" s="10">
        <v>10609.90784</v>
      </c>
      <c r="AT45" s="10"/>
      <c r="AU45" s="10">
        <v>10549.174999999999</v>
      </c>
      <c r="AV45" s="10">
        <v>10752.138199999999</v>
      </c>
      <c r="AW45" s="40">
        <v>10783.55</v>
      </c>
      <c r="AX45" s="10">
        <v>10884.6003</v>
      </c>
      <c r="AY45" s="10">
        <v>10884.6003</v>
      </c>
      <c r="AZ45" s="10">
        <v>10974.0249</v>
      </c>
      <c r="BA45" s="10">
        <v>11001.7237</v>
      </c>
      <c r="BB45" s="10">
        <v>11001.7237</v>
      </c>
      <c r="BC45" s="10">
        <v>10906.749114999999</v>
      </c>
      <c r="BD45" s="10">
        <v>10818.130199999998</v>
      </c>
      <c r="BE45" s="10"/>
      <c r="BF45" s="10">
        <v>10737.1173</v>
      </c>
      <c r="BG45" s="10">
        <v>10737.1173</v>
      </c>
      <c r="BH45" s="10">
        <v>10737.1173</v>
      </c>
      <c r="BI45" s="10">
        <v>10569.7786</v>
      </c>
      <c r="BJ45" s="10">
        <v>10585</v>
      </c>
      <c r="BK45" s="10">
        <v>10747.023300000001</v>
      </c>
      <c r="BL45" s="10">
        <v>10739.193799999999</v>
      </c>
      <c r="BM45" s="10">
        <v>10837.936600000001</v>
      </c>
      <c r="BN45" s="103">
        <v>10827.840099999999</v>
      </c>
      <c r="BO45" s="105">
        <v>10442</v>
      </c>
      <c r="BP45" s="105">
        <v>10442</v>
      </c>
      <c r="BQ45" s="105">
        <v>10442</v>
      </c>
      <c r="BR45" s="10"/>
      <c r="BS45" s="103">
        <v>10914.718199999999</v>
      </c>
      <c r="BT45" s="103">
        <v>10950.1032</v>
      </c>
      <c r="BU45" s="103"/>
      <c r="BV45" s="103">
        <v>10950.1032</v>
      </c>
      <c r="BW45" s="105">
        <v>11115.310600000001</v>
      </c>
      <c r="BX45" s="105"/>
      <c r="BY45" s="105">
        <v>11217.2821</v>
      </c>
      <c r="BZ45" s="105">
        <v>11236.532800000001</v>
      </c>
      <c r="CA45" s="103">
        <v>11205.9244</v>
      </c>
      <c r="CB45" s="105">
        <v>11236.532800000001</v>
      </c>
      <c r="CC45" s="103">
        <v>11205.9244</v>
      </c>
      <c r="CD45" s="105">
        <v>11366.143600000001</v>
      </c>
      <c r="CE45" s="105">
        <v>11366.143600000001</v>
      </c>
      <c r="CF45" s="10"/>
      <c r="CG45" s="10">
        <v>11441.703799999999</v>
      </c>
      <c r="CH45" s="10">
        <v>11311.6</v>
      </c>
      <c r="CI45" s="10"/>
      <c r="CJ45" s="10"/>
      <c r="CK45" s="10">
        <v>11613.9118</v>
      </c>
      <c r="CL45" s="10">
        <v>11613.9118</v>
      </c>
      <c r="CM45" s="10">
        <v>11613.9118</v>
      </c>
      <c r="CN45" s="10">
        <v>11613.9118</v>
      </c>
      <c r="CO45" s="10">
        <v>11613.9118</v>
      </c>
      <c r="CP45" s="10">
        <v>11461.1314</v>
      </c>
      <c r="CQ45" s="10">
        <v>11460.8752</v>
      </c>
      <c r="CR45" s="10">
        <v>11460.8752</v>
      </c>
      <c r="CS45" s="10">
        <v>11460.8752</v>
      </c>
      <c r="CT45" s="10">
        <v>11460.8752</v>
      </c>
      <c r="CU45" s="10">
        <v>11656.907300000001</v>
      </c>
      <c r="CV45" s="10">
        <v>11711.477199999999</v>
      </c>
      <c r="CW45" s="10">
        <v>11711.477199999999</v>
      </c>
      <c r="CX45" s="10"/>
      <c r="CY45" s="10">
        <v>11476.724200000001</v>
      </c>
      <c r="CZ45" s="10">
        <v>11673.598899999999</v>
      </c>
      <c r="DA45" s="10">
        <v>11523.65</v>
      </c>
      <c r="DB45" s="10">
        <v>11523.65</v>
      </c>
      <c r="DC45" s="10"/>
      <c r="DD45" s="10"/>
      <c r="DE45" s="10"/>
      <c r="DF45" s="10"/>
      <c r="DG45" s="10"/>
      <c r="DH45" s="10"/>
      <c r="DI45" s="10"/>
      <c r="DJ45" s="10"/>
      <c r="DK45" s="10"/>
      <c r="DL45" s="10"/>
      <c r="DM45" s="10"/>
      <c r="DN45" s="10"/>
      <c r="DO45" s="10"/>
      <c r="DP45" s="10"/>
      <c r="DQ45" s="10">
        <v>11315.6756</v>
      </c>
      <c r="DR45" s="10">
        <v>11315.6756</v>
      </c>
      <c r="DS45" s="10">
        <v>11597.65</v>
      </c>
      <c r="DT45" s="86">
        <v>11782.2562</v>
      </c>
      <c r="DU45" s="86"/>
      <c r="DV45" s="10">
        <v>11886.574199999999</v>
      </c>
      <c r="DW45" s="10">
        <v>11826.2577</v>
      </c>
      <c r="DX45" s="10">
        <v>11826.2577</v>
      </c>
      <c r="DY45" s="10">
        <v>11826.2577</v>
      </c>
      <c r="DZ45" s="10"/>
      <c r="EA45" s="10"/>
      <c r="EB45" s="10"/>
      <c r="EC45" s="10"/>
      <c r="ED45" s="10"/>
      <c r="EE45" s="10"/>
      <c r="EF45" s="10"/>
      <c r="EG45" s="10"/>
      <c r="EH45" s="10"/>
      <c r="EI45" s="10"/>
      <c r="EJ45" s="10"/>
      <c r="EK45" s="10"/>
      <c r="EL45" s="10"/>
      <c r="EM45" s="10"/>
      <c r="EN45" s="10"/>
      <c r="EO45" s="10">
        <v>11751.9812</v>
      </c>
      <c r="EP45" s="10">
        <v>11790.8</v>
      </c>
      <c r="EQ45" s="10">
        <v>11811.7727</v>
      </c>
      <c r="ER45" s="10">
        <v>11811.7727</v>
      </c>
      <c r="ES45" s="10"/>
      <c r="ET45" s="10"/>
      <c r="EU45" s="10"/>
      <c r="EV45" s="10"/>
      <c r="EW45" s="10">
        <v>11878.4287</v>
      </c>
      <c r="EX45" s="10"/>
      <c r="EY45" s="10"/>
      <c r="EZ45" s="10"/>
      <c r="FA45" s="10"/>
      <c r="FB45" s="10"/>
      <c r="FC45" s="10"/>
      <c r="FD45" s="10"/>
      <c r="FE45" s="10"/>
      <c r="FF45" s="10">
        <v>11373.2817</v>
      </c>
      <c r="FG45" s="10">
        <v>11167.25</v>
      </c>
      <c r="FH45" s="10"/>
      <c r="FI45" s="10"/>
      <c r="FJ45" s="10"/>
      <c r="FK45" s="10">
        <v>1.23</v>
      </c>
      <c r="FL45" s="10">
        <v>11153.381199999998</v>
      </c>
      <c r="FM45" s="10"/>
      <c r="FN45" s="10"/>
      <c r="FO45" s="10"/>
      <c r="FP45" s="10"/>
      <c r="FQ45" s="10">
        <v>10902.75</v>
      </c>
      <c r="FR45" s="10"/>
      <c r="FS45" s="10"/>
      <c r="FT45" s="10"/>
      <c r="FU45" s="10">
        <v>10973.188699999999</v>
      </c>
      <c r="FV45" s="10">
        <v>11060</v>
      </c>
      <c r="FW45" s="7"/>
      <c r="FX45" s="7"/>
      <c r="FY45" s="7">
        <v>11100.849999999999</v>
      </c>
      <c r="FZ45" s="20"/>
      <c r="GA45" s="20"/>
      <c r="GB45" s="20"/>
      <c r="GC45" s="20">
        <v>10777.490899999999</v>
      </c>
      <c r="GD45" s="20">
        <v>10901.6</v>
      </c>
      <c r="GE45" s="20"/>
      <c r="GF45" s="20"/>
      <c r="GG45" s="20"/>
      <c r="GH45" s="20"/>
      <c r="GI45" s="219"/>
      <c r="GJ45" s="20"/>
      <c r="GK45" s="20"/>
      <c r="GL45" s="20"/>
      <c r="GM45" s="20"/>
      <c r="GN45" s="20"/>
      <c r="GO45" s="20"/>
      <c r="GP45" s="20"/>
      <c r="GQ45" s="20" t="s">
        <v>75</v>
      </c>
      <c r="GR45" s="20"/>
      <c r="GS45" s="20"/>
      <c r="GT45" s="20"/>
      <c r="GU45" s="20"/>
      <c r="GV45" s="20"/>
      <c r="GW45" s="20"/>
      <c r="GX45" s="20"/>
      <c r="GY45" s="20"/>
      <c r="GZ45" s="20"/>
      <c r="HA45" s="20"/>
      <c r="HB45" s="20"/>
      <c r="HC45" s="20"/>
      <c r="HD45" s="20"/>
      <c r="HE45" s="20"/>
    </row>
    <row r="46" spans="1:213" ht="14.7" customHeight="1" x14ac:dyDescent="0.3">
      <c r="A46" s="12"/>
      <c r="B46" s="13"/>
      <c r="C46" s="13"/>
      <c r="D46" s="14" t="s">
        <v>42</v>
      </c>
      <c r="E46" s="63"/>
      <c r="F46" s="63"/>
      <c r="G46" s="63"/>
      <c r="H46" s="64"/>
      <c r="I46" s="64"/>
      <c r="J46" s="64"/>
      <c r="K46" s="64"/>
      <c r="L46" s="64"/>
      <c r="M46" s="64"/>
      <c r="N46" s="64"/>
      <c r="O46" s="64"/>
      <c r="P46" s="64"/>
      <c r="Q46" s="64"/>
      <c r="R46" s="64"/>
      <c r="S46" s="64"/>
      <c r="T46" s="64"/>
      <c r="U46" s="64"/>
      <c r="V46" s="64"/>
      <c r="W46" s="64"/>
      <c r="X46" s="64"/>
      <c r="Y46" s="64"/>
      <c r="Z46" s="64"/>
      <c r="AA46" s="64"/>
      <c r="AB46" s="64"/>
      <c r="AC46" s="22"/>
      <c r="AD46" s="22"/>
      <c r="AE46" s="22"/>
      <c r="AF46" s="22"/>
      <c r="AG46" s="22"/>
      <c r="AH46" s="22"/>
      <c r="AI46" s="22"/>
      <c r="AJ46" s="22"/>
      <c r="AK46" s="22"/>
      <c r="AL46" s="22"/>
      <c r="AM46" s="22"/>
      <c r="AN46" s="22"/>
      <c r="AO46" s="22"/>
      <c r="AP46" s="87"/>
      <c r="AQ46" s="87"/>
      <c r="AR46" s="22"/>
      <c r="AS46" s="22">
        <v>10553.4</v>
      </c>
      <c r="AT46" s="22"/>
      <c r="AU46" s="22">
        <v>10539.4432</v>
      </c>
      <c r="AV46" s="22"/>
      <c r="AW46" s="88">
        <v>10736.373600000001</v>
      </c>
      <c r="AX46" s="22">
        <v>10652.84</v>
      </c>
      <c r="AY46" s="22">
        <v>10652.84</v>
      </c>
      <c r="AZ46" s="22"/>
      <c r="BA46" s="22">
        <v>10991.969800000001</v>
      </c>
      <c r="BB46" s="22">
        <v>10991.969800000001</v>
      </c>
      <c r="BC46" s="22">
        <v>10857.199999999999</v>
      </c>
      <c r="BD46" s="22">
        <v>10755</v>
      </c>
      <c r="BE46" s="22"/>
      <c r="BF46" s="22">
        <v>10659</v>
      </c>
      <c r="BG46" s="22">
        <v>10659</v>
      </c>
      <c r="BH46" s="22">
        <v>10659</v>
      </c>
      <c r="BI46" s="22">
        <v>10550.428</v>
      </c>
      <c r="BJ46" s="22">
        <v>10562.578600000001</v>
      </c>
      <c r="BK46" s="22">
        <v>10646</v>
      </c>
      <c r="BL46" s="22">
        <v>10646</v>
      </c>
      <c r="BM46" s="22">
        <v>10830.2948</v>
      </c>
      <c r="BN46" s="104">
        <v>10083.471399999999</v>
      </c>
      <c r="BO46" s="106">
        <v>10324.542799999999</v>
      </c>
      <c r="BP46" s="106">
        <v>10324.542799999999</v>
      </c>
      <c r="BQ46" s="106">
        <v>10324.542799999999</v>
      </c>
      <c r="BR46" s="22"/>
      <c r="BS46" s="106"/>
      <c r="BT46" s="106"/>
      <c r="BU46" s="106"/>
      <c r="BV46" s="106"/>
      <c r="BW46" s="106"/>
      <c r="BX46" s="106"/>
      <c r="BY46" s="106">
        <v>11210.440399999999</v>
      </c>
      <c r="BZ46" s="106">
        <v>11234.239000000001</v>
      </c>
      <c r="CA46" s="106"/>
      <c r="CB46" s="106">
        <v>11234.239000000001</v>
      </c>
      <c r="CC46" s="106"/>
      <c r="CD46" s="106">
        <v>11248.628200000001</v>
      </c>
      <c r="CE46" s="106">
        <v>11248.628200000001</v>
      </c>
      <c r="CF46" s="22"/>
      <c r="CG46" s="22"/>
      <c r="CH46" s="22"/>
      <c r="CI46" s="22"/>
      <c r="CJ46" s="22"/>
      <c r="CK46" s="22">
        <v>11505.1916</v>
      </c>
      <c r="CL46" s="22">
        <v>11505.1916</v>
      </c>
      <c r="CM46" s="22">
        <v>11505.1916</v>
      </c>
      <c r="CN46" s="22">
        <v>11505.1916</v>
      </c>
      <c r="CO46" s="22">
        <v>11505.1916</v>
      </c>
      <c r="CP46" s="22"/>
      <c r="CQ46" s="22">
        <v>11483.617399999999</v>
      </c>
      <c r="CR46" s="22">
        <v>11483.617399999999</v>
      </c>
      <c r="CS46" s="22">
        <v>11483.617399999999</v>
      </c>
      <c r="CT46" s="22">
        <v>11483.617399999999</v>
      </c>
      <c r="CU46" s="22">
        <v>11571.25</v>
      </c>
      <c r="CV46" s="22">
        <v>11521.779200000001</v>
      </c>
      <c r="CW46" s="22">
        <v>11521.779200000001</v>
      </c>
      <c r="CX46" s="22"/>
      <c r="CY46" s="22"/>
      <c r="CZ46" s="22"/>
      <c r="DA46" s="22">
        <v>11459.198399999999</v>
      </c>
      <c r="DB46" s="22">
        <v>11459.198399999999</v>
      </c>
      <c r="DC46" s="22"/>
      <c r="DD46" s="22"/>
      <c r="DE46" s="22"/>
      <c r="DF46" s="22"/>
      <c r="DG46" s="22"/>
      <c r="DH46" s="22"/>
      <c r="DI46" s="22"/>
      <c r="DJ46" s="22"/>
      <c r="DK46" s="22"/>
      <c r="DL46" s="22"/>
      <c r="DM46" s="22"/>
      <c r="DN46" s="22"/>
      <c r="DO46" s="22"/>
      <c r="DP46" s="22"/>
      <c r="DQ46" s="22"/>
      <c r="DR46" s="22"/>
      <c r="DS46" s="22">
        <v>11535.7826</v>
      </c>
      <c r="DT46" s="22"/>
      <c r="DU46" s="22"/>
      <c r="DV46" s="87">
        <v>11842.912899999999</v>
      </c>
      <c r="DW46" s="87"/>
      <c r="DX46" s="87"/>
      <c r="DY46" s="87"/>
      <c r="DZ46" s="87"/>
      <c r="EA46" s="87"/>
      <c r="EB46" s="87"/>
      <c r="EC46" s="87"/>
      <c r="ED46" s="87"/>
      <c r="EE46" s="22"/>
      <c r="EF46" s="22"/>
      <c r="EG46" s="22"/>
      <c r="EH46" s="22"/>
      <c r="EI46" s="22"/>
      <c r="EJ46" s="87"/>
      <c r="EK46" s="87"/>
      <c r="EL46" s="87"/>
      <c r="EM46" s="87"/>
      <c r="EN46" s="22"/>
      <c r="EO46" s="22"/>
      <c r="EP46" s="22"/>
      <c r="EQ46" s="22"/>
      <c r="ER46" s="22"/>
      <c r="ES46" s="22"/>
      <c r="ET46" s="22"/>
      <c r="EU46" s="22"/>
      <c r="EV46" s="22"/>
      <c r="EW46" s="22">
        <v>11309.845499999999</v>
      </c>
      <c r="EX46" s="22"/>
      <c r="EY46" s="22"/>
      <c r="EZ46" s="22"/>
      <c r="FA46" s="22"/>
      <c r="FB46" s="22"/>
      <c r="FC46" s="22"/>
      <c r="FD46" s="22"/>
      <c r="FE46" s="22"/>
      <c r="FF46" s="22">
        <v>11124</v>
      </c>
      <c r="FG46" s="22"/>
      <c r="FH46" s="22"/>
      <c r="FI46" s="22"/>
      <c r="FJ46" s="22"/>
      <c r="FK46" s="22">
        <v>1.61</v>
      </c>
      <c r="FL46" s="22"/>
      <c r="FM46" s="22"/>
      <c r="FN46" s="22"/>
      <c r="FO46" s="22"/>
      <c r="FP46" s="22"/>
      <c r="FQ46" s="22">
        <v>10848.95</v>
      </c>
      <c r="FR46" s="22"/>
      <c r="FS46" s="22"/>
      <c r="FT46" s="22"/>
      <c r="FU46" s="22"/>
      <c r="FV46" s="22">
        <v>11049.4499</v>
      </c>
      <c r="FW46" s="20"/>
      <c r="FX46" s="20"/>
      <c r="FY46" s="20">
        <v>11078.15</v>
      </c>
      <c r="FZ46" s="11">
        <f t="shared" ref="FZ46:GH46" si="279">FZ4</f>
        <v>11053.9</v>
      </c>
      <c r="GA46" s="11">
        <f t="shared" si="279"/>
        <v>11017</v>
      </c>
      <c r="GB46" s="11">
        <f t="shared" si="279"/>
        <v>10918.7</v>
      </c>
      <c r="GC46" s="11">
        <f t="shared" si="279"/>
        <v>10741.35</v>
      </c>
      <c r="GD46" s="11">
        <f t="shared" si="279"/>
        <v>10829.35</v>
      </c>
      <c r="GE46" s="11">
        <f t="shared" si="279"/>
        <v>11057.85</v>
      </c>
      <c r="GF46" s="11">
        <f t="shared" si="279"/>
        <v>11105.35</v>
      </c>
      <c r="GG46" s="11">
        <f t="shared" si="279"/>
        <v>11046.1</v>
      </c>
      <c r="GH46" s="11">
        <f t="shared" si="279"/>
        <v>10948.3</v>
      </c>
      <c r="GI46" s="11"/>
      <c r="GJ46" s="11">
        <f t="shared" ref="GJ46:HE46" si="280">GJ4</f>
        <v>10797.9</v>
      </c>
      <c r="GK46" s="11">
        <f t="shared" si="280"/>
        <v>10844.65</v>
      </c>
      <c r="GL46" s="11">
        <f t="shared" si="280"/>
        <v>10847.9</v>
      </c>
      <c r="GM46" s="11">
        <f t="shared" si="280"/>
        <v>10946.2</v>
      </c>
      <c r="GN46" s="11">
        <f t="shared" si="280"/>
        <v>11003.05</v>
      </c>
      <c r="GO46" s="11">
        <f t="shared" si="280"/>
        <v>11035.7</v>
      </c>
      <c r="GP46" s="11">
        <f t="shared" si="280"/>
        <v>10982.8</v>
      </c>
      <c r="GQ46" s="11">
        <f t="shared" si="280"/>
        <v>11075.9</v>
      </c>
      <c r="GR46" s="11">
        <f t="shared" si="280"/>
        <v>11003.5</v>
      </c>
      <c r="GS46" s="11">
        <f t="shared" si="280"/>
        <v>10817.6</v>
      </c>
      <c r="GT46" s="11">
        <f t="shared" si="280"/>
        <v>10840.65</v>
      </c>
      <c r="GU46" s="11">
        <f t="shared" si="280"/>
        <v>10704.8</v>
      </c>
      <c r="GV46" s="11">
        <f t="shared" si="280"/>
        <v>11274.2</v>
      </c>
      <c r="GW46" s="11">
        <f t="shared" si="280"/>
        <v>11600.2</v>
      </c>
      <c r="GX46" s="11">
        <f t="shared" si="280"/>
        <v>11588.2</v>
      </c>
      <c r="GY46" s="11">
        <f t="shared" si="280"/>
        <v>11440.2</v>
      </c>
      <c r="GZ46" s="11">
        <f t="shared" si="280"/>
        <v>11571.2</v>
      </c>
      <c r="HA46" s="11">
        <f t="shared" si="280"/>
        <v>11512.4</v>
      </c>
      <c r="HB46" s="11">
        <f t="shared" si="280"/>
        <v>11474.45</v>
      </c>
      <c r="HC46" s="11">
        <f t="shared" si="280"/>
        <v>11359.9</v>
      </c>
      <c r="HD46" s="11">
        <f t="shared" si="280"/>
        <v>11314</v>
      </c>
      <c r="HE46" s="11">
        <f t="shared" si="280"/>
        <v>11174.75</v>
      </c>
    </row>
    <row r="47" spans="1:213" ht="14.7" customHeight="1" x14ac:dyDescent="0.3">
      <c r="A47" s="12"/>
      <c r="B47" s="13"/>
      <c r="C47" s="13"/>
      <c r="D47" s="14" t="s">
        <v>43</v>
      </c>
      <c r="E47" s="66"/>
      <c r="F47" s="66"/>
      <c r="G47" s="66"/>
      <c r="H47" s="67"/>
      <c r="I47" s="67"/>
      <c r="J47" s="67"/>
      <c r="K47" s="67"/>
      <c r="L47" s="67"/>
      <c r="M47" s="67"/>
      <c r="N47" s="67"/>
      <c r="O47" s="67"/>
      <c r="P47" s="67"/>
      <c r="Q47" s="67"/>
      <c r="R47" s="67"/>
      <c r="S47" s="67"/>
      <c r="T47" s="67"/>
      <c r="U47" s="67"/>
      <c r="V47" s="67"/>
      <c r="W47" s="67"/>
      <c r="X47" s="67"/>
      <c r="Y47" s="67"/>
      <c r="Z47" s="67"/>
      <c r="AA47" s="67"/>
      <c r="AB47" s="67"/>
      <c r="AC47" s="23"/>
      <c r="AD47" s="23"/>
      <c r="AE47" s="23"/>
      <c r="AF47" s="23"/>
      <c r="AG47" s="23"/>
      <c r="AH47" s="23"/>
      <c r="AI47" s="23"/>
      <c r="AJ47" s="23"/>
      <c r="AK47" s="23"/>
      <c r="AL47" s="23"/>
      <c r="AM47" s="23"/>
      <c r="AN47" s="23"/>
      <c r="AO47" s="23"/>
      <c r="AP47" s="23"/>
      <c r="AQ47" s="23"/>
      <c r="AR47" s="23"/>
      <c r="AS47" s="23"/>
      <c r="AT47" s="23"/>
      <c r="AU47" s="23">
        <v>10515.75</v>
      </c>
      <c r="AV47" s="23"/>
      <c r="AW47" s="68">
        <v>10628.84</v>
      </c>
      <c r="AX47" s="23"/>
      <c r="AY47" s="23"/>
      <c r="AZ47" s="23"/>
      <c r="BA47" s="23">
        <v>10913.9401</v>
      </c>
      <c r="BB47" s="23">
        <v>10913.9401</v>
      </c>
      <c r="BC47" s="23">
        <v>10818.130199999998</v>
      </c>
      <c r="BD47" s="23"/>
      <c r="BE47" s="23"/>
      <c r="BF47" s="23"/>
      <c r="BG47" s="23"/>
      <c r="BH47" s="23"/>
      <c r="BI47" s="23">
        <v>10511.05</v>
      </c>
      <c r="BJ47" s="23">
        <v>10534</v>
      </c>
      <c r="BK47" s="23">
        <v>10585</v>
      </c>
      <c r="BL47" s="23">
        <v>10585</v>
      </c>
      <c r="BM47" s="23">
        <v>10795.152599999999</v>
      </c>
      <c r="BN47" s="23"/>
      <c r="BO47" s="23"/>
      <c r="BP47" s="23"/>
      <c r="BQ47" s="23"/>
      <c r="BR47" s="23"/>
      <c r="BS47" s="23"/>
      <c r="BT47" s="23"/>
      <c r="BU47" s="23"/>
      <c r="BV47" s="23"/>
      <c r="BW47" s="23"/>
      <c r="BX47" s="23"/>
      <c r="BY47" s="23">
        <v>11122.6798</v>
      </c>
      <c r="BZ47" s="23">
        <v>11141.9305</v>
      </c>
      <c r="CA47" s="23"/>
      <c r="CB47" s="23">
        <v>11141.9305</v>
      </c>
      <c r="CC47" s="23"/>
      <c r="CD47" s="23"/>
      <c r="CE47" s="23"/>
      <c r="CF47" s="23"/>
      <c r="CG47" s="23"/>
      <c r="CH47" s="23"/>
      <c r="CI47" s="23"/>
      <c r="CJ47" s="23"/>
      <c r="CK47" s="23">
        <v>11361.1042</v>
      </c>
      <c r="CL47" s="23">
        <v>11361.1042</v>
      </c>
      <c r="CM47" s="23">
        <v>11361.1042</v>
      </c>
      <c r="CN47" s="23">
        <v>11361.1042</v>
      </c>
      <c r="CO47" s="23">
        <v>11361.1042</v>
      </c>
      <c r="CP47" s="23"/>
      <c r="CQ47" s="23">
        <v>11312.016299999999</v>
      </c>
      <c r="CR47" s="23">
        <v>11312.016299999999</v>
      </c>
      <c r="CS47" s="23">
        <v>11312.016299999999</v>
      </c>
      <c r="CT47" s="23">
        <v>11312.016299999999</v>
      </c>
      <c r="CU47" s="23">
        <v>11539.779399999999</v>
      </c>
      <c r="CV47" s="23">
        <v>11342.885400000001</v>
      </c>
      <c r="CW47" s="23">
        <v>11342.885400000001</v>
      </c>
      <c r="CX47" s="23"/>
      <c r="CY47" s="23"/>
      <c r="CZ47" s="23"/>
      <c r="DA47" s="23">
        <v>11370.819</v>
      </c>
      <c r="DB47" s="23">
        <v>11370.819</v>
      </c>
      <c r="DC47" s="23"/>
      <c r="DD47" s="23"/>
      <c r="DE47" s="23"/>
      <c r="DF47" s="23"/>
      <c r="DG47" s="23"/>
      <c r="DH47" s="23"/>
      <c r="DI47" s="23"/>
      <c r="DJ47" s="23"/>
      <c r="DK47" s="23"/>
      <c r="DL47" s="23"/>
      <c r="DM47" s="23"/>
      <c r="DN47" s="23"/>
      <c r="DO47" s="23"/>
      <c r="DP47" s="23"/>
      <c r="DQ47" s="23"/>
      <c r="DR47" s="23"/>
      <c r="DS47" s="201">
        <v>11484.9007</v>
      </c>
      <c r="DT47" s="201"/>
      <c r="DU47" s="201"/>
      <c r="DV47" s="201"/>
      <c r="DW47" s="201"/>
      <c r="DX47" s="201"/>
      <c r="DY47" s="201"/>
      <c r="DZ47" s="201"/>
      <c r="EA47" s="201"/>
      <c r="EB47" s="201"/>
      <c r="EC47" s="201"/>
      <c r="ED47" s="201"/>
      <c r="EE47" s="201"/>
      <c r="EF47" s="201"/>
      <c r="EG47" s="201"/>
      <c r="EH47" s="201"/>
      <c r="EI47" s="201"/>
      <c r="EJ47" s="23"/>
      <c r="EK47" s="23"/>
      <c r="EL47" s="23"/>
      <c r="EM47" s="23"/>
      <c r="EN47" s="23"/>
      <c r="EO47" s="23"/>
      <c r="EP47" s="23"/>
      <c r="EQ47" s="23"/>
      <c r="ER47" s="23"/>
      <c r="ES47" s="23"/>
      <c r="ET47" s="23"/>
      <c r="EU47" s="23"/>
      <c r="EV47" s="23"/>
      <c r="EW47" s="23">
        <v>11166.5</v>
      </c>
      <c r="EX47" s="23"/>
      <c r="EY47" s="23"/>
      <c r="EZ47" s="23"/>
      <c r="FA47" s="23"/>
      <c r="FB47" s="23"/>
      <c r="FC47" s="23"/>
      <c r="FD47" s="23"/>
      <c r="FE47" s="23"/>
      <c r="FF47" s="23"/>
      <c r="FG47" s="23"/>
      <c r="FH47" s="23"/>
      <c r="FI47" s="23"/>
      <c r="FJ47" s="23"/>
      <c r="FK47" s="23"/>
      <c r="FL47" s="23"/>
      <c r="FM47" s="23"/>
      <c r="FN47" s="23"/>
      <c r="FO47" s="23"/>
      <c r="FP47" s="23"/>
      <c r="FQ47" s="23"/>
      <c r="FR47" s="23"/>
      <c r="FS47" s="23"/>
      <c r="FT47" s="23"/>
      <c r="FU47" s="23"/>
      <c r="FV47" s="23">
        <v>11018</v>
      </c>
      <c r="FW47" s="11">
        <f t="shared" ref="FW47:FY47" si="281">FW4</f>
        <v>10925.85</v>
      </c>
      <c r="FX47" s="11">
        <f t="shared" si="281"/>
        <v>11029.4</v>
      </c>
      <c r="FY47" s="11">
        <f t="shared" si="281"/>
        <v>11047.8</v>
      </c>
      <c r="FZ47" s="85"/>
      <c r="GA47" s="85"/>
      <c r="GB47" s="21"/>
      <c r="GC47" s="21" t="s">
        <v>69</v>
      </c>
      <c r="GD47" s="21">
        <v>10794.4</v>
      </c>
      <c r="GE47" s="21"/>
      <c r="GF47" s="21"/>
      <c r="GG47" s="21"/>
      <c r="GH47" s="21"/>
      <c r="GI47" s="216"/>
      <c r="GJ47" s="21"/>
      <c r="GK47" s="21"/>
      <c r="GL47" s="21"/>
      <c r="GM47" s="21"/>
      <c r="GN47" s="21"/>
      <c r="GO47" s="21"/>
      <c r="GP47" s="21"/>
      <c r="GQ47" s="21">
        <v>11000</v>
      </c>
      <c r="GR47" s="21"/>
      <c r="GS47" s="21"/>
      <c r="GT47" s="21"/>
      <c r="GU47" s="21"/>
      <c r="GV47" s="21"/>
      <c r="GW47" s="21"/>
      <c r="GX47" s="21"/>
      <c r="GY47" s="21"/>
      <c r="GZ47" s="21"/>
      <c r="HA47" s="21"/>
      <c r="HB47" s="21"/>
      <c r="HC47" s="21"/>
      <c r="HD47" s="21"/>
      <c r="HE47" s="21"/>
    </row>
    <row r="48" spans="1:213" ht="14.7" customHeight="1" x14ac:dyDescent="0.3">
      <c r="A48" s="12"/>
      <c r="B48" s="13"/>
      <c r="C48" s="13"/>
      <c r="D48" s="14" t="s">
        <v>44</v>
      </c>
      <c r="E48" s="69"/>
      <c r="F48" s="69"/>
      <c r="G48" s="69"/>
      <c r="H48" s="70"/>
      <c r="I48" s="70"/>
      <c r="J48" s="70"/>
      <c r="K48" s="70"/>
      <c r="L48" s="70"/>
      <c r="M48" s="70"/>
      <c r="N48" s="70"/>
      <c r="O48" s="70"/>
      <c r="P48" s="70"/>
      <c r="Q48" s="70"/>
      <c r="R48" s="70"/>
      <c r="S48" s="70"/>
      <c r="T48" s="70"/>
      <c r="U48" s="70"/>
      <c r="V48" s="70"/>
      <c r="W48" s="70"/>
      <c r="X48" s="70"/>
      <c r="Y48" s="70"/>
      <c r="Z48" s="70"/>
      <c r="AA48" s="70"/>
      <c r="AB48" s="70"/>
      <c r="AC48" s="24"/>
      <c r="AD48" s="24"/>
      <c r="AE48" s="24"/>
      <c r="AF48" s="24"/>
      <c r="AG48" s="24"/>
      <c r="AH48" s="24"/>
      <c r="AI48" s="24"/>
      <c r="AJ48" s="24"/>
      <c r="AK48" s="24"/>
      <c r="AL48" s="24"/>
      <c r="AM48" s="24"/>
      <c r="AN48" s="24"/>
      <c r="AO48" s="24"/>
      <c r="AP48" s="24"/>
      <c r="AQ48" s="24"/>
      <c r="AR48" s="24"/>
      <c r="AS48" s="24"/>
      <c r="AT48" s="24"/>
      <c r="AU48" s="24"/>
      <c r="AV48" s="24"/>
      <c r="AW48" s="71"/>
      <c r="AX48" s="24"/>
      <c r="AY48" s="24"/>
      <c r="AZ48" s="24"/>
      <c r="BA48" s="24"/>
      <c r="BB48" s="24"/>
      <c r="BC48" s="24"/>
      <c r="BD48" s="24"/>
      <c r="BE48" s="24"/>
      <c r="BF48" s="24"/>
      <c r="BG48" s="24"/>
      <c r="BH48" s="24"/>
      <c r="BI48" s="24">
        <v>10452.321399999999</v>
      </c>
      <c r="BJ48" s="24">
        <v>10445.1214</v>
      </c>
      <c r="BK48" s="24"/>
      <c r="BL48" s="24"/>
      <c r="BM48" s="24"/>
      <c r="BN48" s="24"/>
      <c r="BO48" s="24"/>
      <c r="BP48" s="24"/>
      <c r="BQ48" s="24"/>
      <c r="BR48" s="24"/>
      <c r="BS48" s="24"/>
      <c r="BT48" s="24">
        <v>10199.744199999999</v>
      </c>
      <c r="BU48" s="24"/>
      <c r="BV48" s="24">
        <v>10199.744199999999</v>
      </c>
      <c r="BW48" s="24">
        <v>10199.744199999999</v>
      </c>
      <c r="BX48" s="24">
        <v>10199.744199999999</v>
      </c>
      <c r="BY48" s="24">
        <v>10199.744199999999</v>
      </c>
      <c r="BZ48" s="24">
        <v>10199.744199999999</v>
      </c>
      <c r="CA48" s="24"/>
      <c r="CB48" s="24">
        <v>10199.744199999999</v>
      </c>
      <c r="CC48" s="24"/>
      <c r="CD48" s="24"/>
      <c r="CE48" s="24"/>
      <c r="CF48" s="24"/>
      <c r="CG48" s="24"/>
      <c r="CH48" s="24"/>
      <c r="CI48" s="24"/>
      <c r="CJ48" s="24"/>
      <c r="CK48" s="24"/>
      <c r="CL48" s="24"/>
      <c r="CM48" s="24"/>
      <c r="CN48" s="24"/>
      <c r="CO48" s="24"/>
      <c r="CP48" s="24"/>
      <c r="CQ48" s="24"/>
      <c r="CR48" s="24"/>
      <c r="CS48" s="24"/>
      <c r="CT48" s="24"/>
      <c r="CU48" s="24">
        <v>11483.617399999999</v>
      </c>
      <c r="CV48" s="24"/>
      <c r="CW48" s="24"/>
      <c r="CX48" s="24"/>
      <c r="CY48" s="24"/>
      <c r="CZ48" s="24"/>
      <c r="DA48" s="24"/>
      <c r="DB48" s="24"/>
      <c r="DC48" s="24"/>
      <c r="DD48" s="24"/>
      <c r="DE48" s="24"/>
      <c r="DF48" s="24"/>
      <c r="DG48" s="24"/>
      <c r="DH48" s="24"/>
      <c r="DI48" s="24"/>
      <c r="DJ48" s="24"/>
      <c r="DK48" s="24"/>
      <c r="DL48" s="24"/>
      <c r="DM48" s="24"/>
      <c r="DN48" s="24"/>
      <c r="DO48" s="24"/>
      <c r="DP48" s="24"/>
      <c r="DQ48" s="24"/>
      <c r="DR48" s="24"/>
      <c r="DS48" s="24"/>
      <c r="DT48" s="24"/>
      <c r="DU48" s="24"/>
      <c r="DV48" s="24"/>
      <c r="DW48" s="24"/>
      <c r="DX48" s="24"/>
      <c r="DY48" s="24"/>
      <c r="DZ48" s="24"/>
      <c r="EA48" s="24"/>
      <c r="EB48" s="24"/>
      <c r="EC48" s="24"/>
      <c r="ED48" s="24"/>
      <c r="EE48" s="24"/>
      <c r="EF48" s="24"/>
      <c r="EG48" s="24"/>
      <c r="EH48" s="24"/>
      <c r="EI48" s="24"/>
      <c r="EJ48" s="24"/>
      <c r="EK48" s="24"/>
      <c r="EL48" s="24"/>
      <c r="EM48" s="24"/>
      <c r="EN48" s="24"/>
      <c r="EO48" s="24"/>
      <c r="EP48" s="24"/>
      <c r="EQ48" s="24"/>
      <c r="ER48" s="24"/>
      <c r="ES48" s="24"/>
      <c r="ET48" s="24"/>
      <c r="EU48" s="24"/>
      <c r="EV48" s="24"/>
      <c r="EW48" s="24">
        <v>11023.154500000001</v>
      </c>
      <c r="EX48" s="24"/>
      <c r="EY48" s="24"/>
      <c r="EZ48" s="24"/>
      <c r="FA48" s="24"/>
      <c r="FB48" s="24"/>
      <c r="FC48" s="24"/>
      <c r="FD48" s="24"/>
      <c r="FE48" s="24"/>
      <c r="FF48" s="24"/>
      <c r="FG48" s="24"/>
      <c r="FH48" s="24"/>
      <c r="FI48" s="24"/>
      <c r="FJ48" s="24"/>
      <c r="FK48" s="24"/>
      <c r="FL48" s="24"/>
      <c r="FM48" s="24"/>
      <c r="FN48" s="24"/>
      <c r="FO48" s="24"/>
      <c r="FP48" s="24"/>
      <c r="FQ48" s="24"/>
      <c r="FR48" s="24"/>
      <c r="FS48" s="24"/>
      <c r="FT48" s="24"/>
      <c r="FU48" s="24"/>
      <c r="FV48" s="24"/>
      <c r="FW48" s="21"/>
      <c r="FX48" s="21"/>
      <c r="FY48" s="85" t="s">
        <v>68</v>
      </c>
      <c r="FZ48" s="10"/>
      <c r="GA48" s="10"/>
      <c r="GB48" s="10"/>
      <c r="GC48" s="10">
        <v>10667.2397</v>
      </c>
      <c r="GD48" s="10"/>
      <c r="GE48" s="10"/>
      <c r="GF48" s="10"/>
      <c r="GG48" s="10"/>
      <c r="GH48" s="10"/>
      <c r="GI48" s="221"/>
      <c r="GJ48" s="10"/>
      <c r="GK48" s="10"/>
      <c r="GL48" s="10"/>
      <c r="GM48" s="10"/>
      <c r="GN48" s="10"/>
      <c r="GO48" s="10"/>
      <c r="GP48" s="10"/>
      <c r="GQ48" s="10">
        <v>10946</v>
      </c>
      <c r="GR48" s="10"/>
      <c r="GS48" s="10"/>
      <c r="GT48" s="10"/>
      <c r="GU48" s="10"/>
      <c r="GV48" s="10"/>
      <c r="GW48" s="10"/>
      <c r="GX48" s="10"/>
      <c r="GY48" s="10"/>
      <c r="GZ48" s="10"/>
      <c r="HA48" s="10"/>
      <c r="HB48" s="10"/>
      <c r="HC48" s="10"/>
      <c r="HD48" s="10"/>
      <c r="HE48" s="10"/>
    </row>
    <row r="49" spans="1:213" ht="14.7" customHeight="1" x14ac:dyDescent="0.3">
      <c r="A49" s="235" t="s">
        <v>45</v>
      </c>
      <c r="B49" s="236"/>
      <c r="C49" s="236"/>
      <c r="D49" s="236"/>
      <c r="E49" s="72"/>
      <c r="F49" s="72"/>
      <c r="G49" s="72"/>
      <c r="H49" s="73"/>
      <c r="I49" s="73"/>
      <c r="J49" s="73"/>
      <c r="K49" s="73"/>
      <c r="L49" s="73"/>
      <c r="M49" s="73"/>
      <c r="N49" s="73"/>
      <c r="O49" s="73"/>
      <c r="P49" s="73"/>
      <c r="Q49" s="73"/>
      <c r="R49" s="73"/>
      <c r="S49" s="73"/>
      <c r="T49" s="73"/>
      <c r="U49" s="73"/>
      <c r="V49" s="73"/>
      <c r="W49" s="73"/>
      <c r="X49" s="73"/>
      <c r="Y49" s="73"/>
      <c r="Z49" s="73"/>
      <c r="AA49" s="73"/>
      <c r="AB49" s="73"/>
      <c r="AC49" s="25"/>
      <c r="AD49" s="25"/>
      <c r="AE49" s="25"/>
      <c r="AF49" s="25"/>
      <c r="AG49" s="25"/>
      <c r="AH49" s="25"/>
      <c r="AI49" s="25"/>
      <c r="AJ49" s="25"/>
      <c r="AK49" s="25"/>
      <c r="AL49" s="25"/>
      <c r="AM49" s="25"/>
      <c r="AN49" s="25"/>
      <c r="AO49" s="25"/>
      <c r="AP49" s="25"/>
      <c r="AQ49" s="25"/>
      <c r="AR49" s="25"/>
      <c r="AS49" s="25"/>
      <c r="AT49" s="25"/>
      <c r="AU49" s="25"/>
      <c r="AV49" s="25"/>
      <c r="AW49" s="74"/>
      <c r="AX49" s="25"/>
      <c r="AY49" s="25"/>
      <c r="AZ49" s="25"/>
      <c r="BA49" s="25"/>
      <c r="BB49" s="25"/>
      <c r="BC49" s="25"/>
      <c r="BD49" s="25"/>
      <c r="BE49" s="25"/>
      <c r="BF49" s="25"/>
      <c r="BG49" s="25"/>
      <c r="BH49" s="25"/>
      <c r="BI49" s="25"/>
      <c r="BJ49" s="25"/>
      <c r="BK49" s="25"/>
      <c r="BL49" s="25"/>
      <c r="BM49" s="25"/>
      <c r="BN49" s="25"/>
      <c r="BO49" s="25"/>
      <c r="BP49" s="25"/>
      <c r="BQ49" s="25"/>
      <c r="BR49" s="25"/>
      <c r="BS49" s="25"/>
      <c r="BT49" s="25"/>
      <c r="BU49" s="25"/>
      <c r="BV49" s="25"/>
      <c r="BW49" s="25"/>
      <c r="BX49" s="25"/>
      <c r="BY49" s="25"/>
      <c r="BZ49" s="25"/>
      <c r="CA49" s="25"/>
      <c r="CB49" s="25"/>
      <c r="CC49" s="25"/>
      <c r="CD49" s="25"/>
      <c r="CE49" s="25"/>
      <c r="CF49" s="25"/>
      <c r="CG49" s="25"/>
      <c r="CH49" s="25"/>
      <c r="CI49" s="25"/>
      <c r="CJ49" s="25"/>
      <c r="CK49" s="25"/>
      <c r="CL49" s="25"/>
      <c r="CM49" s="25"/>
      <c r="CN49" s="25"/>
      <c r="CO49" s="25"/>
      <c r="CP49" s="25"/>
      <c r="CQ49" s="25"/>
      <c r="CR49" s="25"/>
      <c r="CS49" s="25"/>
      <c r="CT49" s="25"/>
      <c r="CU49" s="25">
        <v>11312.016299999999</v>
      </c>
      <c r="CV49" s="25"/>
      <c r="CW49" s="25"/>
      <c r="CX49" s="25"/>
      <c r="CY49" s="25"/>
      <c r="CZ49" s="25"/>
      <c r="DA49" s="25"/>
      <c r="DB49" s="25"/>
      <c r="DC49" s="25"/>
      <c r="DD49" s="25"/>
      <c r="DE49" s="25"/>
      <c r="DF49" s="25"/>
      <c r="DG49" s="25"/>
      <c r="DH49" s="25"/>
      <c r="DI49" s="25"/>
      <c r="DJ49" s="25"/>
      <c r="DK49" s="25"/>
      <c r="DL49" s="25"/>
      <c r="DM49" s="25"/>
      <c r="DN49" s="25"/>
      <c r="DO49" s="25"/>
      <c r="DP49" s="25"/>
      <c r="DQ49" s="25"/>
      <c r="DR49" s="25"/>
      <c r="DS49" s="25"/>
      <c r="DT49" s="25"/>
      <c r="DU49" s="25"/>
      <c r="DV49" s="25"/>
      <c r="DW49" s="25"/>
      <c r="DX49" s="25"/>
      <c r="DY49" s="25"/>
      <c r="DZ49" s="25"/>
      <c r="EA49" s="25"/>
      <c r="EB49" s="25"/>
      <c r="EC49" s="25"/>
      <c r="ED49" s="25"/>
      <c r="EE49" s="25"/>
      <c r="EF49" s="25"/>
      <c r="EG49" s="25"/>
      <c r="EH49" s="25"/>
      <c r="EI49" s="25"/>
      <c r="EJ49" s="25"/>
      <c r="EK49" s="25"/>
      <c r="EL49" s="25"/>
      <c r="EM49" s="25"/>
      <c r="EN49" s="25"/>
      <c r="EO49" s="25"/>
      <c r="EP49" s="25"/>
      <c r="EQ49" s="25"/>
      <c r="ER49" s="25"/>
      <c r="ES49" s="25"/>
      <c r="ET49" s="25"/>
      <c r="EU49" s="25"/>
      <c r="EV49" s="25"/>
      <c r="EW49" s="25"/>
      <c r="EX49" s="25"/>
      <c r="EY49" s="25"/>
      <c r="EZ49" s="25"/>
      <c r="FA49" s="25"/>
      <c r="FB49" s="25"/>
      <c r="FC49" s="25"/>
      <c r="FD49" s="25"/>
      <c r="FE49" s="25"/>
      <c r="FF49" s="25"/>
      <c r="FG49" s="25"/>
      <c r="FH49" s="25"/>
      <c r="FI49" s="25"/>
      <c r="FJ49" s="25"/>
      <c r="FK49" s="25"/>
      <c r="FL49" s="25"/>
      <c r="FM49" s="25"/>
      <c r="FN49" s="25"/>
      <c r="FO49" s="25"/>
      <c r="FP49" s="25"/>
      <c r="FQ49" s="25"/>
      <c r="FR49" s="25"/>
      <c r="FS49" s="25"/>
      <c r="FT49" s="25"/>
      <c r="FU49" s="25"/>
      <c r="FV49" s="25"/>
      <c r="FW49" s="10"/>
      <c r="FX49" s="10"/>
      <c r="FY49" s="10">
        <v>10901.6</v>
      </c>
      <c r="FZ49" s="22"/>
      <c r="GA49" s="22"/>
      <c r="GB49" s="22"/>
      <c r="GC49" s="22"/>
      <c r="GD49" s="22"/>
      <c r="GE49" s="22"/>
      <c r="GF49" s="22"/>
      <c r="GG49" s="22"/>
      <c r="GH49" s="22"/>
      <c r="GI49" s="222"/>
      <c r="GJ49" s="22"/>
      <c r="GK49" s="22"/>
      <c r="GL49" s="22"/>
      <c r="GM49" s="22"/>
      <c r="GN49" s="22"/>
      <c r="GO49" s="22"/>
      <c r="GP49" s="22"/>
      <c r="GQ49" s="22">
        <v>10920.1</v>
      </c>
      <c r="GR49" s="22"/>
      <c r="GS49" s="22"/>
      <c r="GT49" s="22"/>
      <c r="GU49" s="22"/>
      <c r="GV49" s="22"/>
      <c r="GW49" s="22"/>
      <c r="GX49" s="22"/>
      <c r="GY49" s="22"/>
      <c r="GZ49" s="22"/>
      <c r="HA49" s="22"/>
      <c r="HB49" s="22"/>
      <c r="HC49" s="22"/>
      <c r="HD49" s="22"/>
      <c r="HE49" s="22"/>
    </row>
    <row r="50" spans="1:213" ht="14.7" customHeight="1" x14ac:dyDescent="0.3">
      <c r="A50" s="12"/>
      <c r="B50" s="13"/>
      <c r="C50" s="13"/>
      <c r="D50" s="14" t="s">
        <v>46</v>
      </c>
      <c r="E50" s="49">
        <f t="shared" ref="E50:BB50" si="282">ABS(E2-E3)</f>
        <v>95.850000000000364</v>
      </c>
      <c r="F50" s="49">
        <f t="shared" si="282"/>
        <v>57.600000000000364</v>
      </c>
      <c r="G50" s="49">
        <f t="shared" si="282"/>
        <v>73.099999999998545</v>
      </c>
      <c r="H50" s="49">
        <f t="shared" si="282"/>
        <v>134.39999999999964</v>
      </c>
      <c r="I50" s="49">
        <f t="shared" si="282"/>
        <v>105.19999999999891</v>
      </c>
      <c r="J50" s="49">
        <f t="shared" si="282"/>
        <v>83.899999999999636</v>
      </c>
      <c r="K50" s="49">
        <f t="shared" si="282"/>
        <v>233.29999999999927</v>
      </c>
      <c r="L50" s="49">
        <f t="shared" si="282"/>
        <v>191.40000000000146</v>
      </c>
      <c r="M50" s="49">
        <f t="shared" si="282"/>
        <v>89.100000000000364</v>
      </c>
      <c r="N50" s="49">
        <f t="shared" si="282"/>
        <v>63.649999999999636</v>
      </c>
      <c r="O50" s="49">
        <f t="shared" si="282"/>
        <v>55.5</v>
      </c>
      <c r="P50" s="49">
        <f t="shared" si="282"/>
        <v>96.299999999999272</v>
      </c>
      <c r="Q50" s="49">
        <f t="shared" si="282"/>
        <v>57.149999999999636</v>
      </c>
      <c r="R50" s="49">
        <f t="shared" si="282"/>
        <v>82.5</v>
      </c>
      <c r="S50" s="49">
        <f t="shared" si="282"/>
        <v>225</v>
      </c>
      <c r="T50" s="49">
        <f t="shared" si="282"/>
        <v>133.04999999999927</v>
      </c>
      <c r="U50" s="49">
        <f t="shared" si="282"/>
        <v>212.95000000000073</v>
      </c>
      <c r="V50" s="49">
        <f t="shared" si="282"/>
        <v>69.75</v>
      </c>
      <c r="W50" s="49">
        <f t="shared" si="282"/>
        <v>76.450000000000728</v>
      </c>
      <c r="X50" s="49">
        <f t="shared" si="282"/>
        <v>70.349999999998545</v>
      </c>
      <c r="Y50" s="49">
        <f t="shared" si="282"/>
        <v>116.5</v>
      </c>
      <c r="Z50" s="49">
        <f t="shared" si="282"/>
        <v>160.30000000000109</v>
      </c>
      <c r="AA50" s="49">
        <f t="shared" si="282"/>
        <v>152.79999999999927</v>
      </c>
      <c r="AB50" s="49">
        <f t="shared" si="282"/>
        <v>112.39999999999964</v>
      </c>
      <c r="AC50" s="16">
        <f t="shared" si="282"/>
        <v>85.800000000001091</v>
      </c>
      <c r="AD50" s="16">
        <f t="shared" si="282"/>
        <v>85.200000000000728</v>
      </c>
      <c r="AE50" s="16">
        <f t="shared" si="282"/>
        <v>121</v>
      </c>
      <c r="AF50" s="16">
        <f t="shared" si="282"/>
        <v>57.550000000001091</v>
      </c>
      <c r="AG50" s="16">
        <f t="shared" si="282"/>
        <v>110.75</v>
      </c>
      <c r="AH50" s="16">
        <f t="shared" si="282"/>
        <v>115.64999999999964</v>
      </c>
      <c r="AI50" s="16">
        <f t="shared" si="282"/>
        <v>119.40000000000146</v>
      </c>
      <c r="AJ50" s="16">
        <f t="shared" si="282"/>
        <v>51.25</v>
      </c>
      <c r="AK50" s="16">
        <f t="shared" si="282"/>
        <v>86</v>
      </c>
      <c r="AL50" s="16">
        <f t="shared" si="282"/>
        <v>76</v>
      </c>
      <c r="AM50" s="16">
        <f t="shared" si="282"/>
        <v>101.70000000000073</v>
      </c>
      <c r="AN50" s="16">
        <f t="shared" si="282"/>
        <v>85.649999999999636</v>
      </c>
      <c r="AO50" s="16">
        <f t="shared" si="282"/>
        <v>132.84999999999854</v>
      </c>
      <c r="AP50" s="16">
        <f t="shared" si="282"/>
        <v>67.950000000000728</v>
      </c>
      <c r="AQ50" s="16">
        <f t="shared" si="282"/>
        <v>175.25</v>
      </c>
      <c r="AR50" s="16">
        <f t="shared" si="282"/>
        <v>651.29999999999927</v>
      </c>
      <c r="AS50" s="16">
        <f t="shared" si="282"/>
        <v>173.5</v>
      </c>
      <c r="AT50" s="16">
        <f t="shared" si="282"/>
        <v>106.70000000000073</v>
      </c>
      <c r="AU50" s="16">
        <f t="shared" si="282"/>
        <v>97.350000000000364</v>
      </c>
      <c r="AV50" s="16">
        <f t="shared" si="282"/>
        <v>159.5</v>
      </c>
      <c r="AW50" s="50">
        <f t="shared" si="282"/>
        <v>170</v>
      </c>
      <c r="AX50" s="16">
        <f t="shared" si="282"/>
        <v>113.75</v>
      </c>
      <c r="AY50" s="16">
        <f t="shared" si="282"/>
        <v>70</v>
      </c>
      <c r="AZ50" s="16">
        <f t="shared" si="282"/>
        <v>109.89999999999964</v>
      </c>
      <c r="BA50" s="16">
        <f t="shared" si="282"/>
        <v>74.5</v>
      </c>
      <c r="BB50" s="16">
        <f t="shared" si="282"/>
        <v>115.75</v>
      </c>
      <c r="BC50" s="16">
        <f t="shared" ref="BC50:BL50" si="283">ABS(BC2-BC3)</f>
        <v>73.799999999999272</v>
      </c>
      <c r="BD50" s="16">
        <f t="shared" si="283"/>
        <v>87.100000000000364</v>
      </c>
      <c r="BE50" s="16">
        <f t="shared" si="283"/>
        <v>119.54999999999927</v>
      </c>
      <c r="BF50" s="16">
        <f t="shared" si="283"/>
        <v>73.950000000000728</v>
      </c>
      <c r="BG50" s="16">
        <f t="shared" si="283"/>
        <v>165.35000000000036</v>
      </c>
      <c r="BH50" s="16">
        <f t="shared" si="283"/>
        <v>131.5</v>
      </c>
      <c r="BI50" s="16">
        <f t="shared" si="283"/>
        <v>137.20000000000073</v>
      </c>
      <c r="BJ50" s="16">
        <f t="shared" si="283"/>
        <v>106.30000000000109</v>
      </c>
      <c r="BK50" s="16">
        <f t="shared" si="283"/>
        <v>87.350000000000364</v>
      </c>
      <c r="BL50" s="16">
        <f t="shared" si="283"/>
        <v>43.149999999999636</v>
      </c>
      <c r="BM50" s="16">
        <f t="shared" ref="BM50:CT50" si="284">ABS(BM2-BM3)</f>
        <v>99.050000000001091</v>
      </c>
      <c r="BN50" s="16">
        <f t="shared" si="284"/>
        <v>159.45000000000073</v>
      </c>
      <c r="BO50" s="16">
        <f t="shared" si="284"/>
        <v>188.5</v>
      </c>
      <c r="BP50" s="16">
        <f t="shared" si="284"/>
        <v>80.850000000000364</v>
      </c>
      <c r="BQ50" s="16">
        <f t="shared" si="284"/>
        <v>54.799999999999272</v>
      </c>
      <c r="BR50" s="16">
        <f t="shared" si="284"/>
        <v>403.80000000000109</v>
      </c>
      <c r="BS50" s="16">
        <f t="shared" si="284"/>
        <v>177.89999999999964</v>
      </c>
      <c r="BT50" s="16">
        <f t="shared" si="284"/>
        <v>63.449999999998909</v>
      </c>
      <c r="BU50" s="16">
        <f t="shared" si="284"/>
        <v>61.949999999998909</v>
      </c>
      <c r="BV50" s="16">
        <f t="shared" si="284"/>
        <v>40.049999999999272</v>
      </c>
      <c r="BW50" s="16">
        <f t="shared" si="284"/>
        <v>121.04999999999927</v>
      </c>
      <c r="BX50" s="16">
        <f t="shared" si="284"/>
        <v>93.399999999999636</v>
      </c>
      <c r="BY50" s="16">
        <f t="shared" si="284"/>
        <v>75.699999999998909</v>
      </c>
      <c r="BZ50" s="16">
        <f t="shared" si="284"/>
        <v>69.700000000000728</v>
      </c>
      <c r="CA50" s="16">
        <f t="shared" si="284"/>
        <v>116.20000000000073</v>
      </c>
      <c r="CB50" s="16">
        <f t="shared" si="284"/>
        <v>117.64999999999964</v>
      </c>
      <c r="CC50" s="16">
        <f t="shared" si="284"/>
        <v>92.600000000000364</v>
      </c>
      <c r="CD50" s="16">
        <f t="shared" si="284"/>
        <v>53</v>
      </c>
      <c r="CE50" s="16">
        <f t="shared" si="284"/>
        <v>138.25</v>
      </c>
      <c r="CF50" s="16">
        <f t="shared" si="284"/>
        <v>84.049999999999272</v>
      </c>
      <c r="CG50" s="16">
        <f t="shared" si="284"/>
        <v>144.29999999999927</v>
      </c>
      <c r="CH50" s="16">
        <f t="shared" si="284"/>
        <v>133.20000000000073</v>
      </c>
      <c r="CI50" s="16">
        <f t="shared" si="284"/>
        <v>136.04999999999927</v>
      </c>
      <c r="CJ50" s="16">
        <f t="shared" si="284"/>
        <v>60.200000000000728</v>
      </c>
      <c r="CK50" s="16">
        <f t="shared" si="284"/>
        <v>93.350000000000364</v>
      </c>
      <c r="CL50" s="16">
        <f t="shared" si="284"/>
        <v>73.5</v>
      </c>
      <c r="CM50" s="16">
        <f t="shared" si="284"/>
        <v>131.85000000000036</v>
      </c>
      <c r="CN50" s="16">
        <f t="shared" si="284"/>
        <v>103.34999999999854</v>
      </c>
      <c r="CO50" s="16">
        <f t="shared" si="284"/>
        <v>80.149999999999636</v>
      </c>
      <c r="CP50" s="16">
        <f t="shared" si="284"/>
        <v>161.19999999999891</v>
      </c>
      <c r="CQ50" s="16">
        <f t="shared" si="284"/>
        <v>114.19999999999891</v>
      </c>
      <c r="CR50" s="16">
        <f t="shared" si="284"/>
        <v>108.29999999999927</v>
      </c>
      <c r="CS50" s="16">
        <f t="shared" si="284"/>
        <v>56.150000000001455</v>
      </c>
      <c r="CT50" s="16">
        <f t="shared" si="284"/>
        <v>78.550000000001091</v>
      </c>
      <c r="CU50" s="16">
        <f>ABS(CU2-CU3)</f>
        <v>56.350000000000364</v>
      </c>
      <c r="CV50" s="16">
        <f>ABS(CV2-CV3)</f>
        <v>79.400000000001455</v>
      </c>
      <c r="CW50" s="16">
        <f>ABS(CW2-CW3)</f>
        <v>117.64999999999964</v>
      </c>
      <c r="CX50" s="16">
        <f t="shared" ref="CX50:DB50" si="285">ABS(CX2-CX3)</f>
        <v>143.09999999999854</v>
      </c>
      <c r="CY50" s="16">
        <f t="shared" si="285"/>
        <v>81.150000000001455</v>
      </c>
      <c r="CZ50" s="16">
        <f t="shared" si="285"/>
        <v>162</v>
      </c>
      <c r="DA50" s="16">
        <f t="shared" si="285"/>
        <v>172.45000000000073</v>
      </c>
      <c r="DB50" s="16">
        <f t="shared" si="285"/>
        <v>101.14999999999964</v>
      </c>
      <c r="DC50" s="16">
        <f t="shared" ref="DC50:DH50" si="286">ABS(DC2-DC3)</f>
        <v>100.35000000000036</v>
      </c>
      <c r="DD50" s="16">
        <f t="shared" si="286"/>
        <v>89.75</v>
      </c>
      <c r="DE50" s="16">
        <f t="shared" si="286"/>
        <v>71.549999999999272</v>
      </c>
      <c r="DF50" s="16">
        <f t="shared" si="286"/>
        <v>61.199999999998909</v>
      </c>
      <c r="DG50" s="16">
        <f t="shared" si="286"/>
        <v>172.59999999999854</v>
      </c>
      <c r="DH50" s="16">
        <f t="shared" si="286"/>
        <v>132.14999999999964</v>
      </c>
      <c r="DI50" s="16">
        <f t="shared" ref="DI50:EC50" si="287">ABS(DI2-DI3)</f>
        <v>102.55000000000109</v>
      </c>
      <c r="DJ50" s="16">
        <f t="shared" si="287"/>
        <v>94.75</v>
      </c>
      <c r="DK50" s="16">
        <f t="shared" si="287"/>
        <v>174.60000000000036</v>
      </c>
      <c r="DL50" s="16">
        <f t="shared" si="287"/>
        <v>186.45000000000073</v>
      </c>
      <c r="DM50" s="16">
        <f t="shared" si="287"/>
        <v>149.84999999999854</v>
      </c>
      <c r="DN50" s="16">
        <f t="shared" si="287"/>
        <v>138.19999999999891</v>
      </c>
      <c r="DO50" s="16">
        <f t="shared" si="287"/>
        <v>166.29999999999927</v>
      </c>
      <c r="DP50" s="16">
        <f t="shared" si="287"/>
        <v>253.5</v>
      </c>
      <c r="DQ50" s="16">
        <f t="shared" si="287"/>
        <v>200.75</v>
      </c>
      <c r="DR50" s="16">
        <f t="shared" si="287"/>
        <v>102.39999999999964</v>
      </c>
      <c r="DS50" s="16">
        <f t="shared" si="287"/>
        <v>426.64999999999964</v>
      </c>
      <c r="DT50" s="16">
        <f t="shared" si="287"/>
        <v>200.89999999999964</v>
      </c>
      <c r="DU50" s="16">
        <f t="shared" si="287"/>
        <v>144.75</v>
      </c>
      <c r="DV50" s="16">
        <f t="shared" si="287"/>
        <v>93.649999999999636</v>
      </c>
      <c r="DW50" s="16">
        <f t="shared" si="287"/>
        <v>95.100000000000364</v>
      </c>
      <c r="DX50" s="16">
        <f t="shared" si="287"/>
        <v>109.14999999999964</v>
      </c>
      <c r="DY50" s="16">
        <f t="shared" si="287"/>
        <v>209.79999999999927</v>
      </c>
      <c r="DZ50" s="16">
        <f t="shared" si="287"/>
        <v>182.94999999999891</v>
      </c>
      <c r="EA50" s="16">
        <f t="shared" si="287"/>
        <v>89.350000000000364</v>
      </c>
      <c r="EB50" s="16">
        <f t="shared" si="287"/>
        <v>209.54999999999927</v>
      </c>
      <c r="EC50" s="16">
        <f t="shared" si="287"/>
        <v>128</v>
      </c>
      <c r="ED50" s="16">
        <f t="shared" ref="ED50:EW50" si="288">ABS(ED2-ED3)</f>
        <v>103.29999999999927</v>
      </c>
      <c r="EE50" s="16">
        <f t="shared" si="288"/>
        <v>96</v>
      </c>
      <c r="EF50" s="16">
        <f t="shared" si="288"/>
        <v>96.100000000000364</v>
      </c>
      <c r="EG50" s="16">
        <f t="shared" si="288"/>
        <v>114.30000000000109</v>
      </c>
      <c r="EH50" s="16">
        <f t="shared" si="288"/>
        <v>114.14999999999964</v>
      </c>
      <c r="EI50" s="16">
        <f t="shared" si="288"/>
        <v>186.29999999999927</v>
      </c>
      <c r="EJ50" s="16">
        <f t="shared" si="288"/>
        <v>86.050000000001091</v>
      </c>
      <c r="EK50" s="16">
        <f t="shared" si="288"/>
        <v>177.39999999999964</v>
      </c>
      <c r="EL50" s="16">
        <f t="shared" si="288"/>
        <v>208.45000000000073</v>
      </c>
      <c r="EM50" s="16">
        <f t="shared" si="288"/>
        <v>122.85000000000036</v>
      </c>
      <c r="EN50" s="16">
        <f t="shared" si="288"/>
        <v>83.799999999999272</v>
      </c>
      <c r="EO50" s="16">
        <f t="shared" si="288"/>
        <v>163.39999999999964</v>
      </c>
      <c r="EP50" s="16">
        <f t="shared" si="288"/>
        <v>114.30000000000109</v>
      </c>
      <c r="EQ50" s="16">
        <f t="shared" si="288"/>
        <v>90.100000000000364</v>
      </c>
      <c r="ER50" s="16">
        <f t="shared" si="288"/>
        <v>96.200000000000728</v>
      </c>
      <c r="ES50" s="16">
        <f t="shared" si="288"/>
        <v>53.850000000000364</v>
      </c>
      <c r="ET50" s="16">
        <f t="shared" si="288"/>
        <v>102.75</v>
      </c>
      <c r="EU50" s="16">
        <f t="shared" si="288"/>
        <v>58.150000000001455</v>
      </c>
      <c r="EV50" s="16">
        <f t="shared" si="288"/>
        <v>45.600000000000364</v>
      </c>
      <c r="EW50" s="16">
        <f t="shared" si="288"/>
        <v>183.85000000000036</v>
      </c>
      <c r="EX50" s="16">
        <f>ABS(EX2-EX3)</f>
        <v>248.60000000000036</v>
      </c>
      <c r="EY50" s="16">
        <f>ABS(EY2-EY3)</f>
        <v>121.54999999999927</v>
      </c>
      <c r="EZ50" s="16">
        <f>ABS(EZ2-EZ3)</f>
        <v>118.05000000000109</v>
      </c>
      <c r="FA50" s="16">
        <f>ABS(FA2-FA3)</f>
        <v>79.5</v>
      </c>
      <c r="FB50" s="16">
        <f>ABS(FB2-FB3)</f>
        <v>100.94999999999891</v>
      </c>
      <c r="FC50" s="16">
        <f t="shared" ref="FC50:FL50" si="289">ABS(FC2-FC3)</f>
        <v>86.100000000000364</v>
      </c>
      <c r="FD50" s="16">
        <f t="shared" si="289"/>
        <v>96.099999999998545</v>
      </c>
      <c r="FE50" s="16">
        <f t="shared" si="289"/>
        <v>55.5</v>
      </c>
      <c r="FF50" s="16">
        <f t="shared" si="289"/>
        <v>94.75</v>
      </c>
      <c r="FG50" s="16">
        <f t="shared" si="289"/>
        <v>241.05000000000109</v>
      </c>
      <c r="FH50" s="16">
        <f t="shared" si="289"/>
        <v>96.899999999999636</v>
      </c>
      <c r="FI50" s="16">
        <f t="shared" si="289"/>
        <v>95.350000000000364</v>
      </c>
      <c r="FJ50" s="16">
        <f t="shared" si="289"/>
        <v>129.95000000000073</v>
      </c>
      <c r="FK50" s="16">
        <f t="shared" si="289"/>
        <v>122.04999999999927</v>
      </c>
      <c r="FL50" s="16">
        <f t="shared" si="289"/>
        <v>97.550000000001091</v>
      </c>
      <c r="FM50" s="16">
        <f>ABS(FM2-FM3)</f>
        <v>158.55000000000109</v>
      </c>
      <c r="FN50" s="16">
        <f t="shared" ref="FN50:FV50" si="290">ABS(FN2-FN3)</f>
        <v>194.80000000000109</v>
      </c>
      <c r="FO50" s="16">
        <f t="shared" si="290"/>
        <v>145.89999999999964</v>
      </c>
      <c r="FP50" s="16">
        <f t="shared" si="290"/>
        <v>195.75</v>
      </c>
      <c r="FQ50" s="16">
        <f t="shared" si="290"/>
        <v>231.19999999999891</v>
      </c>
      <c r="FR50" s="16">
        <f t="shared" si="290"/>
        <v>113.19999999999891</v>
      </c>
      <c r="FS50" s="16">
        <f t="shared" si="290"/>
        <v>204.75</v>
      </c>
      <c r="FT50" s="16">
        <f t="shared" si="290"/>
        <v>139.75</v>
      </c>
      <c r="FU50" s="16">
        <f t="shared" si="290"/>
        <v>215.09999999999854</v>
      </c>
      <c r="FV50" s="16">
        <f t="shared" si="290"/>
        <v>118.65000000000146</v>
      </c>
      <c r="FW50" s="22"/>
      <c r="FX50" s="22"/>
      <c r="FY50" s="22">
        <v>10835.9</v>
      </c>
      <c r="FZ50" s="23"/>
      <c r="GA50" s="23"/>
      <c r="GB50" s="23"/>
      <c r="GC50" s="23"/>
      <c r="GD50" s="23"/>
      <c r="GE50" s="23"/>
      <c r="GF50" s="23"/>
      <c r="GG50" s="23"/>
      <c r="GH50" s="23"/>
      <c r="GI50" s="223"/>
      <c r="GJ50" s="23"/>
      <c r="GK50" s="23"/>
      <c r="GL50" s="23"/>
      <c r="GM50" s="23"/>
      <c r="GN50" s="23"/>
      <c r="GO50" s="23"/>
      <c r="GP50" s="23"/>
      <c r="GQ50" s="23">
        <v>10816</v>
      </c>
      <c r="GR50" s="23"/>
      <c r="GS50" s="23"/>
      <c r="GT50" s="23"/>
      <c r="GU50" s="23"/>
      <c r="GV50" s="23"/>
      <c r="GW50" s="23"/>
      <c r="GX50" s="23"/>
      <c r="GY50" s="23"/>
      <c r="GZ50" s="23"/>
      <c r="HA50" s="23"/>
      <c r="HB50" s="23"/>
      <c r="HC50" s="23"/>
      <c r="HD50" s="23"/>
      <c r="HE50" s="23"/>
    </row>
    <row r="51" spans="1:213" ht="14.7" customHeight="1" x14ac:dyDescent="0.3">
      <c r="A51" s="12"/>
      <c r="B51" s="13"/>
      <c r="C51" s="13"/>
      <c r="D51" s="14" t="s">
        <v>47</v>
      </c>
      <c r="E51" s="49">
        <f t="shared" ref="E51:BB51" si="291">E50*1.1</f>
        <v>105.43500000000041</v>
      </c>
      <c r="F51" s="49">
        <f t="shared" si="291"/>
        <v>63.360000000000404</v>
      </c>
      <c r="G51" s="49">
        <f t="shared" si="291"/>
        <v>80.409999999998405</v>
      </c>
      <c r="H51" s="49">
        <f t="shared" si="291"/>
        <v>147.83999999999961</v>
      </c>
      <c r="I51" s="49">
        <f t="shared" si="291"/>
        <v>115.71999999999881</v>
      </c>
      <c r="J51" s="49">
        <f t="shared" si="291"/>
        <v>92.289999999999608</v>
      </c>
      <c r="K51" s="49">
        <f t="shared" si="291"/>
        <v>256.6299999999992</v>
      </c>
      <c r="L51" s="49">
        <f t="shared" si="291"/>
        <v>210.54000000000161</v>
      </c>
      <c r="M51" s="49">
        <f t="shared" si="291"/>
        <v>98.010000000000403</v>
      </c>
      <c r="N51" s="49">
        <f t="shared" si="291"/>
        <v>70.014999999999603</v>
      </c>
      <c r="O51" s="49">
        <f t="shared" si="291"/>
        <v>61.050000000000004</v>
      </c>
      <c r="P51" s="49">
        <f t="shared" si="291"/>
        <v>105.92999999999921</v>
      </c>
      <c r="Q51" s="49">
        <f t="shared" si="291"/>
        <v>62.864999999999604</v>
      </c>
      <c r="R51" s="49">
        <f t="shared" si="291"/>
        <v>90.750000000000014</v>
      </c>
      <c r="S51" s="49">
        <f t="shared" si="291"/>
        <v>247.50000000000003</v>
      </c>
      <c r="T51" s="49">
        <f t="shared" si="291"/>
        <v>146.35499999999922</v>
      </c>
      <c r="U51" s="49">
        <f t="shared" si="291"/>
        <v>234.24500000000083</v>
      </c>
      <c r="V51" s="49">
        <f t="shared" si="291"/>
        <v>76.725000000000009</v>
      </c>
      <c r="W51" s="49">
        <f t="shared" si="291"/>
        <v>84.095000000000809</v>
      </c>
      <c r="X51" s="49">
        <f t="shared" si="291"/>
        <v>77.384999999998399</v>
      </c>
      <c r="Y51" s="49">
        <f t="shared" si="291"/>
        <v>128.15</v>
      </c>
      <c r="Z51" s="49">
        <f t="shared" si="291"/>
        <v>176.33000000000121</v>
      </c>
      <c r="AA51" s="49">
        <f t="shared" si="291"/>
        <v>168.07999999999922</v>
      </c>
      <c r="AB51" s="49">
        <f t="shared" si="291"/>
        <v>123.63999999999962</v>
      </c>
      <c r="AC51" s="16">
        <f t="shared" si="291"/>
        <v>94.380000000001203</v>
      </c>
      <c r="AD51" s="16">
        <f t="shared" si="291"/>
        <v>93.720000000000809</v>
      </c>
      <c r="AE51" s="16">
        <f t="shared" si="291"/>
        <v>133.10000000000002</v>
      </c>
      <c r="AF51" s="16">
        <f t="shared" si="291"/>
        <v>63.305000000001208</v>
      </c>
      <c r="AG51" s="16">
        <f t="shared" si="291"/>
        <v>121.825</v>
      </c>
      <c r="AH51" s="16">
        <f t="shared" si="291"/>
        <v>127.21499999999961</v>
      </c>
      <c r="AI51" s="16">
        <f t="shared" si="291"/>
        <v>131.34000000000162</v>
      </c>
      <c r="AJ51" s="16">
        <f t="shared" si="291"/>
        <v>56.375000000000007</v>
      </c>
      <c r="AK51" s="16">
        <f t="shared" si="291"/>
        <v>94.600000000000009</v>
      </c>
      <c r="AL51" s="16">
        <f t="shared" si="291"/>
        <v>83.600000000000009</v>
      </c>
      <c r="AM51" s="16">
        <f t="shared" si="291"/>
        <v>111.87000000000081</v>
      </c>
      <c r="AN51" s="16">
        <f t="shared" si="291"/>
        <v>94.214999999999606</v>
      </c>
      <c r="AO51" s="16">
        <f t="shared" si="291"/>
        <v>146.1349999999984</v>
      </c>
      <c r="AP51" s="16">
        <f t="shared" si="291"/>
        <v>74.7450000000008</v>
      </c>
      <c r="AQ51" s="16">
        <f t="shared" si="291"/>
        <v>192.77500000000001</v>
      </c>
      <c r="AR51" s="16">
        <f t="shared" si="291"/>
        <v>716.42999999999927</v>
      </c>
      <c r="AS51" s="16">
        <f t="shared" si="291"/>
        <v>190.85000000000002</v>
      </c>
      <c r="AT51" s="16">
        <f t="shared" si="291"/>
        <v>117.37000000000081</v>
      </c>
      <c r="AU51" s="16">
        <f t="shared" si="291"/>
        <v>107.08500000000041</v>
      </c>
      <c r="AV51" s="16">
        <f t="shared" si="291"/>
        <v>175.45000000000002</v>
      </c>
      <c r="AW51" s="50">
        <f t="shared" si="291"/>
        <v>187.00000000000003</v>
      </c>
      <c r="AX51" s="16">
        <f t="shared" si="291"/>
        <v>125.12500000000001</v>
      </c>
      <c r="AY51" s="16">
        <f t="shared" si="291"/>
        <v>77</v>
      </c>
      <c r="AZ51" s="16">
        <f t="shared" si="291"/>
        <v>120.8899999999996</v>
      </c>
      <c r="BA51" s="16">
        <f t="shared" si="291"/>
        <v>81.95</v>
      </c>
      <c r="BB51" s="16">
        <f t="shared" si="291"/>
        <v>127.32500000000002</v>
      </c>
      <c r="BC51" s="16">
        <f t="shared" ref="BC51:BL51" si="292">BC50*1.1</f>
        <v>81.179999999999211</v>
      </c>
      <c r="BD51" s="16">
        <f t="shared" si="292"/>
        <v>95.810000000000414</v>
      </c>
      <c r="BE51" s="16">
        <f t="shared" si="292"/>
        <v>131.5049999999992</v>
      </c>
      <c r="BF51" s="16">
        <f t="shared" si="292"/>
        <v>81.345000000000809</v>
      </c>
      <c r="BG51" s="16">
        <f t="shared" si="292"/>
        <v>181.88500000000042</v>
      </c>
      <c r="BH51" s="16">
        <f t="shared" si="292"/>
        <v>144.65</v>
      </c>
      <c r="BI51" s="16">
        <f t="shared" si="292"/>
        <v>150.92000000000081</v>
      </c>
      <c r="BJ51" s="16">
        <f t="shared" si="292"/>
        <v>116.93000000000121</v>
      </c>
      <c r="BK51" s="16">
        <f t="shared" si="292"/>
        <v>96.085000000000406</v>
      </c>
      <c r="BL51" s="16">
        <f t="shared" si="292"/>
        <v>47.464999999999606</v>
      </c>
      <c r="BM51" s="16">
        <f t="shared" ref="BM51:CT51" si="293">BM50*1.1</f>
        <v>108.95500000000121</v>
      </c>
      <c r="BN51" s="16">
        <f t="shared" si="293"/>
        <v>175.39500000000081</v>
      </c>
      <c r="BO51" s="16">
        <f t="shared" si="293"/>
        <v>207.35000000000002</v>
      </c>
      <c r="BP51" s="16">
        <f t="shared" si="293"/>
        <v>88.935000000000414</v>
      </c>
      <c r="BQ51" s="16">
        <f t="shared" si="293"/>
        <v>60.279999999999205</v>
      </c>
      <c r="BR51" s="16">
        <f t="shared" si="293"/>
        <v>444.18000000000126</v>
      </c>
      <c r="BS51" s="16">
        <f t="shared" si="293"/>
        <v>195.68999999999963</v>
      </c>
      <c r="BT51" s="16">
        <f t="shared" si="293"/>
        <v>69.794999999998808</v>
      </c>
      <c r="BU51" s="16">
        <f t="shared" si="293"/>
        <v>68.144999999998802</v>
      </c>
      <c r="BV51" s="16">
        <f t="shared" si="293"/>
        <v>44.054999999999204</v>
      </c>
      <c r="BW51" s="16">
        <f t="shared" si="293"/>
        <v>133.15499999999921</v>
      </c>
      <c r="BX51" s="16">
        <f t="shared" si="293"/>
        <v>102.73999999999961</v>
      </c>
      <c r="BY51" s="16">
        <f t="shared" si="293"/>
        <v>83.269999999998802</v>
      </c>
      <c r="BZ51" s="16">
        <f t="shared" si="293"/>
        <v>76.670000000000812</v>
      </c>
      <c r="CA51" s="16">
        <f t="shared" si="293"/>
        <v>127.82000000000082</v>
      </c>
      <c r="CB51" s="16">
        <f t="shared" si="293"/>
        <v>129.41499999999962</v>
      </c>
      <c r="CC51" s="16">
        <f t="shared" si="293"/>
        <v>101.86000000000041</v>
      </c>
      <c r="CD51" s="16">
        <f t="shared" si="293"/>
        <v>58.300000000000004</v>
      </c>
      <c r="CE51" s="16">
        <f t="shared" si="293"/>
        <v>152.07500000000002</v>
      </c>
      <c r="CF51" s="16">
        <f t="shared" si="293"/>
        <v>92.454999999999202</v>
      </c>
      <c r="CG51" s="16">
        <f t="shared" si="293"/>
        <v>158.72999999999922</v>
      </c>
      <c r="CH51" s="16">
        <f t="shared" si="293"/>
        <v>146.52000000000081</v>
      </c>
      <c r="CI51" s="16">
        <f t="shared" si="293"/>
        <v>149.65499999999921</v>
      </c>
      <c r="CJ51" s="16">
        <f t="shared" si="293"/>
        <v>66.220000000000809</v>
      </c>
      <c r="CK51" s="16">
        <f t="shared" si="293"/>
        <v>102.68500000000041</v>
      </c>
      <c r="CL51" s="16">
        <f t="shared" si="293"/>
        <v>80.850000000000009</v>
      </c>
      <c r="CM51" s="16">
        <f t="shared" si="293"/>
        <v>145.03500000000042</v>
      </c>
      <c r="CN51" s="16">
        <f t="shared" si="293"/>
        <v>113.68499999999841</v>
      </c>
      <c r="CO51" s="16">
        <f t="shared" si="293"/>
        <v>88.164999999999608</v>
      </c>
      <c r="CP51" s="16">
        <f t="shared" si="293"/>
        <v>177.31999999999883</v>
      </c>
      <c r="CQ51" s="16">
        <f t="shared" si="293"/>
        <v>125.61999999999881</v>
      </c>
      <c r="CR51" s="16">
        <f t="shared" si="293"/>
        <v>119.12999999999921</v>
      </c>
      <c r="CS51" s="16">
        <f t="shared" si="293"/>
        <v>61.765000000001606</v>
      </c>
      <c r="CT51" s="16">
        <f t="shared" si="293"/>
        <v>86.405000000001209</v>
      </c>
      <c r="CU51" s="16">
        <f>CU50*1.1</f>
        <v>61.985000000000404</v>
      </c>
      <c r="CV51" s="16">
        <f>CV50*1.1</f>
        <v>87.340000000001609</v>
      </c>
      <c r="CW51" s="16">
        <f>CW50*1.1</f>
        <v>129.41499999999962</v>
      </c>
      <c r="CX51" s="16">
        <f t="shared" ref="CX51:DB51" si="294">CX50*1.1</f>
        <v>157.4099999999984</v>
      </c>
      <c r="CY51" s="16">
        <f t="shared" si="294"/>
        <v>89.265000000001606</v>
      </c>
      <c r="CZ51" s="16">
        <f t="shared" si="294"/>
        <v>178.20000000000002</v>
      </c>
      <c r="DA51" s="16">
        <f t="shared" si="294"/>
        <v>189.69500000000082</v>
      </c>
      <c r="DB51" s="16">
        <f t="shared" si="294"/>
        <v>111.2649999999996</v>
      </c>
      <c r="DC51" s="16">
        <f t="shared" ref="DC51:DH51" si="295">DC50*1.1</f>
        <v>110.3850000000004</v>
      </c>
      <c r="DD51" s="16">
        <f t="shared" si="295"/>
        <v>98.725000000000009</v>
      </c>
      <c r="DE51" s="16">
        <f t="shared" si="295"/>
        <v>78.704999999999202</v>
      </c>
      <c r="DF51" s="16">
        <f t="shared" si="295"/>
        <v>67.319999999998799</v>
      </c>
      <c r="DG51" s="16">
        <f t="shared" si="295"/>
        <v>189.85999999999842</v>
      </c>
      <c r="DH51" s="16">
        <f t="shared" si="295"/>
        <v>145.36499999999961</v>
      </c>
      <c r="DI51" s="16">
        <f t="shared" ref="DI51:EC51" si="296">DI50*1.1</f>
        <v>112.80500000000121</v>
      </c>
      <c r="DJ51" s="16">
        <f t="shared" si="296"/>
        <v>104.22500000000001</v>
      </c>
      <c r="DK51" s="16">
        <f t="shared" si="296"/>
        <v>192.06000000000043</v>
      </c>
      <c r="DL51" s="16">
        <f t="shared" si="296"/>
        <v>205.09500000000082</v>
      </c>
      <c r="DM51" s="16">
        <f t="shared" si="296"/>
        <v>164.83499999999842</v>
      </c>
      <c r="DN51" s="16">
        <f t="shared" si="296"/>
        <v>152.01999999999882</v>
      </c>
      <c r="DO51" s="16">
        <f t="shared" si="296"/>
        <v>182.92999999999921</v>
      </c>
      <c r="DP51" s="16">
        <f t="shared" si="296"/>
        <v>278.85000000000002</v>
      </c>
      <c r="DQ51" s="16">
        <f t="shared" si="296"/>
        <v>220.82500000000002</v>
      </c>
      <c r="DR51" s="16">
        <f t="shared" si="296"/>
        <v>112.6399999999996</v>
      </c>
      <c r="DS51" s="16">
        <f t="shared" si="296"/>
        <v>469.31499999999966</v>
      </c>
      <c r="DT51" s="16">
        <f t="shared" si="296"/>
        <v>220.98999999999961</v>
      </c>
      <c r="DU51" s="16">
        <f t="shared" si="296"/>
        <v>159.22500000000002</v>
      </c>
      <c r="DV51" s="16">
        <f t="shared" si="296"/>
        <v>103.0149999999996</v>
      </c>
      <c r="DW51" s="16">
        <f t="shared" si="296"/>
        <v>104.61000000000041</v>
      </c>
      <c r="DX51" s="16">
        <f t="shared" si="296"/>
        <v>120.06499999999961</v>
      </c>
      <c r="DY51" s="16">
        <f t="shared" si="296"/>
        <v>230.77999999999921</v>
      </c>
      <c r="DZ51" s="16">
        <f t="shared" si="296"/>
        <v>201.24499999999881</v>
      </c>
      <c r="EA51" s="16">
        <f t="shared" si="296"/>
        <v>98.285000000000409</v>
      </c>
      <c r="EB51" s="16">
        <f t="shared" si="296"/>
        <v>230.50499999999923</v>
      </c>
      <c r="EC51" s="16">
        <f t="shared" si="296"/>
        <v>140.80000000000001</v>
      </c>
      <c r="ED51" s="16">
        <f t="shared" ref="ED51:EW51" si="297">ED50*1.1</f>
        <v>113.62999999999921</v>
      </c>
      <c r="EE51" s="16">
        <f t="shared" si="297"/>
        <v>105.60000000000001</v>
      </c>
      <c r="EF51" s="16">
        <f t="shared" si="297"/>
        <v>105.71000000000041</v>
      </c>
      <c r="EG51" s="16">
        <f t="shared" si="297"/>
        <v>125.73000000000121</v>
      </c>
      <c r="EH51" s="16">
        <f t="shared" si="297"/>
        <v>125.56499999999961</v>
      </c>
      <c r="EI51" s="16">
        <f t="shared" si="297"/>
        <v>204.92999999999921</v>
      </c>
      <c r="EJ51" s="16">
        <f t="shared" si="297"/>
        <v>94.655000000001209</v>
      </c>
      <c r="EK51" s="16">
        <f t="shared" si="297"/>
        <v>195.13999999999962</v>
      </c>
      <c r="EL51" s="16">
        <f t="shared" si="297"/>
        <v>229.29500000000081</v>
      </c>
      <c r="EM51" s="16">
        <f t="shared" si="297"/>
        <v>135.13500000000042</v>
      </c>
      <c r="EN51" s="16">
        <f t="shared" si="297"/>
        <v>92.179999999999211</v>
      </c>
      <c r="EO51" s="16">
        <f t="shared" si="297"/>
        <v>179.73999999999961</v>
      </c>
      <c r="EP51" s="16">
        <f t="shared" si="297"/>
        <v>125.73000000000121</v>
      </c>
      <c r="EQ51" s="16">
        <f t="shared" si="297"/>
        <v>99.110000000000412</v>
      </c>
      <c r="ER51" s="16">
        <f t="shared" si="297"/>
        <v>105.8200000000008</v>
      </c>
      <c r="ES51" s="16">
        <f t="shared" si="297"/>
        <v>59.235000000000404</v>
      </c>
      <c r="ET51" s="16">
        <f t="shared" si="297"/>
        <v>113.02500000000001</v>
      </c>
      <c r="EU51" s="16">
        <f t="shared" si="297"/>
        <v>63.965000000001609</v>
      </c>
      <c r="EV51" s="16">
        <f t="shared" si="297"/>
        <v>50.160000000000402</v>
      </c>
      <c r="EW51" s="16">
        <f t="shared" si="297"/>
        <v>202.23500000000041</v>
      </c>
      <c r="EX51" s="16">
        <f>EX50*1.1</f>
        <v>273.46000000000043</v>
      </c>
      <c r="EY51" s="16">
        <f>EY50*1.1</f>
        <v>133.70499999999922</v>
      </c>
      <c r="EZ51" s="16">
        <f>EZ50*1.1</f>
        <v>129.85500000000121</v>
      </c>
      <c r="FA51" s="16">
        <f>FA50*1.1</f>
        <v>87.45</v>
      </c>
      <c r="FB51" s="16">
        <f>FB50*1.1</f>
        <v>111.04499999999881</v>
      </c>
      <c r="FC51" s="16">
        <f t="shared" ref="FC51:FV51" si="298">FC50*1.1</f>
        <v>94.710000000000406</v>
      </c>
      <c r="FD51" s="16">
        <f t="shared" si="298"/>
        <v>105.7099999999984</v>
      </c>
      <c r="FE51" s="16">
        <f t="shared" si="298"/>
        <v>61.050000000000004</v>
      </c>
      <c r="FF51" s="16">
        <f t="shared" si="298"/>
        <v>104.22500000000001</v>
      </c>
      <c r="FG51" s="16">
        <f t="shared" si="298"/>
        <v>265.15500000000122</v>
      </c>
      <c r="FH51" s="16">
        <f t="shared" si="298"/>
        <v>106.58999999999961</v>
      </c>
      <c r="FI51" s="16">
        <f t="shared" si="298"/>
        <v>104.8850000000004</v>
      </c>
      <c r="FJ51" s="16">
        <f t="shared" si="298"/>
        <v>142.94500000000082</v>
      </c>
      <c r="FK51" s="16">
        <f t="shared" si="298"/>
        <v>134.2549999999992</v>
      </c>
      <c r="FL51" s="16">
        <f t="shared" si="298"/>
        <v>107.30500000000121</v>
      </c>
      <c r="FM51" s="16">
        <f t="shared" si="298"/>
        <v>174.40500000000122</v>
      </c>
      <c r="FN51" s="16">
        <f t="shared" si="298"/>
        <v>214.28000000000122</v>
      </c>
      <c r="FO51" s="16">
        <f t="shared" si="298"/>
        <v>160.48999999999961</v>
      </c>
      <c r="FP51" s="16">
        <f t="shared" si="298"/>
        <v>215.32500000000002</v>
      </c>
      <c r="FQ51" s="16">
        <f t="shared" si="298"/>
        <v>254.31999999999883</v>
      </c>
      <c r="FR51" s="16">
        <f t="shared" si="298"/>
        <v>124.51999999999882</v>
      </c>
      <c r="FS51" s="16">
        <f t="shared" si="298"/>
        <v>225.22500000000002</v>
      </c>
      <c r="FT51" s="16">
        <f t="shared" si="298"/>
        <v>153.72500000000002</v>
      </c>
      <c r="FU51" s="16">
        <f t="shared" si="298"/>
        <v>236.60999999999842</v>
      </c>
      <c r="FV51" s="16">
        <f t="shared" si="298"/>
        <v>130.51500000000161</v>
      </c>
      <c r="FW51" s="23"/>
      <c r="FX51" s="23"/>
      <c r="FY51" s="23">
        <v>10798.3</v>
      </c>
      <c r="FZ51" s="24"/>
      <c r="GA51" s="24"/>
      <c r="GB51" s="24"/>
      <c r="GC51" s="24">
        <v>10723.3747</v>
      </c>
      <c r="GD51" s="24"/>
      <c r="GE51" s="24"/>
      <c r="GF51" s="24"/>
      <c r="GG51" s="24"/>
      <c r="GH51" s="24"/>
      <c r="GI51" s="24"/>
      <c r="GJ51" s="24"/>
      <c r="GK51" s="24"/>
      <c r="GL51" s="24"/>
      <c r="GM51" s="24"/>
      <c r="GN51" s="24"/>
      <c r="GO51" s="24"/>
      <c r="GP51" s="24"/>
      <c r="GQ51" s="24" t="s">
        <v>74</v>
      </c>
      <c r="GR51" s="24"/>
      <c r="GS51" s="24"/>
      <c r="GT51" s="24"/>
      <c r="GU51" s="24"/>
      <c r="GV51" s="24"/>
      <c r="GW51" s="24"/>
      <c r="GX51" s="24"/>
      <c r="GY51" s="24"/>
      <c r="GZ51" s="24"/>
      <c r="HA51" s="24"/>
      <c r="HB51" s="24"/>
      <c r="HC51" s="24"/>
      <c r="HD51" s="24"/>
      <c r="HE51" s="24"/>
    </row>
    <row r="52" spans="1:213" ht="14.7" customHeight="1" x14ac:dyDescent="0.3">
      <c r="A52" s="12"/>
      <c r="B52" s="13"/>
      <c r="C52" s="13"/>
      <c r="D52" s="14" t="s">
        <v>48</v>
      </c>
      <c r="E52" s="49">
        <f t="shared" ref="E52:BB52" si="299">(E2+E3)</f>
        <v>21786.550000000003</v>
      </c>
      <c r="F52" s="49">
        <f t="shared" si="299"/>
        <v>21724.300000000003</v>
      </c>
      <c r="G52" s="49">
        <f t="shared" si="299"/>
        <v>21569</v>
      </c>
      <c r="H52" s="49">
        <f t="shared" si="299"/>
        <v>21310.9</v>
      </c>
      <c r="I52" s="49">
        <f t="shared" si="299"/>
        <v>21303.9</v>
      </c>
      <c r="J52" s="49">
        <f t="shared" si="299"/>
        <v>21033.800000000003</v>
      </c>
      <c r="K52" s="49">
        <f t="shared" si="299"/>
        <v>20901</v>
      </c>
      <c r="L52" s="49">
        <f t="shared" si="299"/>
        <v>21313</v>
      </c>
      <c r="M52" s="49">
        <f t="shared" si="299"/>
        <v>21588.1</v>
      </c>
      <c r="N52" s="49">
        <f t="shared" si="299"/>
        <v>21567.85</v>
      </c>
      <c r="O52" s="49">
        <f t="shared" si="299"/>
        <v>21745.200000000001</v>
      </c>
      <c r="P52" s="49">
        <f t="shared" si="299"/>
        <v>21734.5</v>
      </c>
      <c r="Q52" s="49">
        <f t="shared" si="299"/>
        <v>21913.15</v>
      </c>
      <c r="R52" s="49">
        <f t="shared" si="299"/>
        <v>21842.6</v>
      </c>
      <c r="S52" s="49">
        <f t="shared" si="299"/>
        <v>21702.3</v>
      </c>
      <c r="T52" s="49">
        <f t="shared" si="299"/>
        <v>21431.55</v>
      </c>
      <c r="U52" s="49">
        <f t="shared" si="299"/>
        <v>21282.05</v>
      </c>
      <c r="V52" s="49">
        <f t="shared" si="299"/>
        <v>21598.65</v>
      </c>
      <c r="W52" s="49">
        <f t="shared" si="299"/>
        <v>21710.75</v>
      </c>
      <c r="X52" s="49">
        <f t="shared" si="299"/>
        <v>21776.75</v>
      </c>
      <c r="Y52" s="49">
        <f t="shared" si="299"/>
        <v>21730.7</v>
      </c>
      <c r="Z52" s="49">
        <f t="shared" si="299"/>
        <v>21630.400000000001</v>
      </c>
      <c r="AA52" s="49">
        <f t="shared" si="299"/>
        <v>21475.3</v>
      </c>
      <c r="AB52" s="49">
        <f t="shared" si="299"/>
        <v>21369.699999999997</v>
      </c>
      <c r="AC52" s="16">
        <f t="shared" si="299"/>
        <v>21586.1</v>
      </c>
      <c r="AD52" s="16">
        <f t="shared" si="299"/>
        <v>21551.7</v>
      </c>
      <c r="AE52" s="16">
        <f t="shared" si="299"/>
        <v>21619.8</v>
      </c>
      <c r="AF52" s="16">
        <f t="shared" si="299"/>
        <v>21661.15</v>
      </c>
      <c r="AG52" s="16">
        <f t="shared" si="299"/>
        <v>21589.55</v>
      </c>
      <c r="AH52" s="16">
        <f t="shared" si="299"/>
        <v>21500.35</v>
      </c>
      <c r="AI52" s="16">
        <f t="shared" si="299"/>
        <v>21674.5</v>
      </c>
      <c r="AJ52" s="16">
        <f t="shared" si="299"/>
        <v>21805.05</v>
      </c>
      <c r="AK52" s="16">
        <f t="shared" si="299"/>
        <v>21775.3</v>
      </c>
      <c r="AL52" s="16">
        <f t="shared" si="299"/>
        <v>21780.400000000001</v>
      </c>
      <c r="AM52" s="16">
        <f t="shared" si="299"/>
        <v>21873.200000000001</v>
      </c>
      <c r="AN52" s="16">
        <f t="shared" si="299"/>
        <v>21813.949999999997</v>
      </c>
      <c r="AO52" s="16">
        <f t="shared" si="299"/>
        <v>21756.75</v>
      </c>
      <c r="AP52" s="16">
        <f t="shared" si="299"/>
        <v>21665.25</v>
      </c>
      <c r="AQ52" s="16">
        <f t="shared" si="299"/>
        <v>21688.15</v>
      </c>
      <c r="AR52" s="16">
        <f t="shared" si="299"/>
        <v>21319</v>
      </c>
      <c r="AS52" s="16">
        <f t="shared" si="299"/>
        <v>21435.4</v>
      </c>
      <c r="AT52" s="16">
        <f t="shared" si="299"/>
        <v>21274</v>
      </c>
      <c r="AU52" s="16">
        <f t="shared" si="299"/>
        <v>21323.050000000003</v>
      </c>
      <c r="AV52" s="16">
        <f t="shared" si="299"/>
        <v>21516.6</v>
      </c>
      <c r="AW52" s="50">
        <f t="shared" si="299"/>
        <v>21796.9</v>
      </c>
      <c r="AX52" s="16">
        <f t="shared" si="299"/>
        <v>21742.05</v>
      </c>
      <c r="AY52" s="16">
        <f t="shared" si="299"/>
        <v>21843.4</v>
      </c>
      <c r="AZ52" s="16">
        <f t="shared" si="299"/>
        <v>22035.300000000003</v>
      </c>
      <c r="BA52" s="16">
        <f t="shared" si="299"/>
        <v>22161.7</v>
      </c>
      <c r="BB52" s="16">
        <f t="shared" si="299"/>
        <v>21966.65</v>
      </c>
      <c r="BC52" s="16">
        <f t="shared" ref="BC52:BL52" si="300">(BC2+BC3)</f>
        <v>21788</v>
      </c>
      <c r="BD52" s="16">
        <f t="shared" si="300"/>
        <v>21734.699999999997</v>
      </c>
      <c r="BE52" s="16">
        <f t="shared" si="300"/>
        <v>21663.75</v>
      </c>
      <c r="BF52" s="16">
        <f t="shared" si="300"/>
        <v>21511.45</v>
      </c>
      <c r="BG52" s="16">
        <f t="shared" si="300"/>
        <v>21406.15</v>
      </c>
      <c r="BH52" s="16">
        <f t="shared" si="300"/>
        <v>21388.3</v>
      </c>
      <c r="BI52" s="16">
        <f t="shared" si="300"/>
        <v>21308.5</v>
      </c>
      <c r="BJ52" s="16">
        <f t="shared" si="300"/>
        <v>21399.1</v>
      </c>
      <c r="BK52" s="16">
        <f t="shared" si="300"/>
        <v>21530.35</v>
      </c>
      <c r="BL52" s="16">
        <f t="shared" si="300"/>
        <v>21559.949999999997</v>
      </c>
      <c r="BM52" s="16">
        <f t="shared" ref="BM52:CT52" si="301">(BM2+BM3)</f>
        <v>21675.15</v>
      </c>
      <c r="BN52" s="16">
        <f t="shared" si="301"/>
        <v>21618.05</v>
      </c>
      <c r="BO52" s="16">
        <f t="shared" si="301"/>
        <v>21690.9</v>
      </c>
      <c r="BP52" s="16">
        <f t="shared" si="301"/>
        <v>21650.550000000003</v>
      </c>
      <c r="BQ52" s="16">
        <f t="shared" si="301"/>
        <v>21701</v>
      </c>
      <c r="BR52" s="16">
        <f t="shared" si="301"/>
        <v>21571.1</v>
      </c>
      <c r="BS52" s="16">
        <f t="shared" si="301"/>
        <v>21811.9</v>
      </c>
      <c r="BT52" s="16">
        <f t="shared" si="301"/>
        <v>22061.15</v>
      </c>
      <c r="BU52" s="16">
        <f t="shared" si="301"/>
        <v>22116.15</v>
      </c>
      <c r="BV52" s="16">
        <f t="shared" si="301"/>
        <v>22057.95</v>
      </c>
      <c r="BW52" s="16">
        <f t="shared" si="301"/>
        <v>22240.75</v>
      </c>
      <c r="BX52" s="16">
        <f t="shared" si="301"/>
        <v>22547.4</v>
      </c>
      <c r="BY52" s="16">
        <f t="shared" si="301"/>
        <v>22628.9</v>
      </c>
      <c r="BZ52" s="16">
        <f t="shared" si="301"/>
        <v>22697.200000000001</v>
      </c>
      <c r="CA52" s="16">
        <f t="shared" si="301"/>
        <v>22857.8</v>
      </c>
      <c r="CB52" s="16">
        <f t="shared" si="301"/>
        <v>22942.65</v>
      </c>
      <c r="CC52" s="16">
        <f t="shared" si="301"/>
        <v>22995.1</v>
      </c>
      <c r="CD52" s="16">
        <f t="shared" si="301"/>
        <v>23059.200000000001</v>
      </c>
      <c r="CE52" s="16">
        <f t="shared" si="301"/>
        <v>23007.35</v>
      </c>
      <c r="CF52" s="16">
        <f t="shared" si="301"/>
        <v>22707.25</v>
      </c>
      <c r="CG52" s="16">
        <f t="shared" si="301"/>
        <v>22849.200000000001</v>
      </c>
      <c r="CH52" s="16">
        <f t="shared" si="301"/>
        <v>22959.200000000001</v>
      </c>
      <c r="CI52" s="16">
        <f t="shared" si="301"/>
        <v>23040.95</v>
      </c>
      <c r="CJ52" s="16">
        <f t="shared" si="301"/>
        <v>23200.5</v>
      </c>
      <c r="CK52" s="16">
        <f t="shared" si="301"/>
        <v>23382.85</v>
      </c>
      <c r="CL52" s="16">
        <f t="shared" si="301"/>
        <v>23385.200000000001</v>
      </c>
      <c r="CM52" s="16">
        <f t="shared" si="301"/>
        <v>23390.15</v>
      </c>
      <c r="CN52" s="16">
        <f t="shared" si="301"/>
        <v>23221.75</v>
      </c>
      <c r="CO52" s="16">
        <f t="shared" si="301"/>
        <v>23299.15</v>
      </c>
      <c r="CP52" s="16">
        <f t="shared" si="301"/>
        <v>23259.4</v>
      </c>
      <c r="CQ52" s="16">
        <f t="shared" si="301"/>
        <v>23253.599999999999</v>
      </c>
      <c r="CR52" s="16">
        <f t="shared" si="301"/>
        <v>23251.8</v>
      </c>
      <c r="CS52" s="16">
        <f t="shared" si="301"/>
        <v>23157.25</v>
      </c>
      <c r="CT52" s="16">
        <f t="shared" si="301"/>
        <v>23236.15</v>
      </c>
      <c r="CU52" s="16">
        <f>(CU2+CU3)</f>
        <v>23352.85</v>
      </c>
      <c r="CV52" s="16">
        <f>(CV2+CV3)</f>
        <v>23542.5</v>
      </c>
      <c r="CW52" s="16">
        <f>(CW2+CW3)</f>
        <v>23594.65</v>
      </c>
      <c r="CX52" s="16">
        <f t="shared" ref="CX52:DB52" si="302">(CX2+CX3)</f>
        <v>23311</v>
      </c>
      <c r="CY52" s="16">
        <f t="shared" si="302"/>
        <v>23210.75</v>
      </c>
      <c r="CZ52" s="16">
        <f t="shared" si="302"/>
        <v>23319.7</v>
      </c>
      <c r="DA52" s="16">
        <f t="shared" si="302"/>
        <v>23421.05</v>
      </c>
      <c r="DB52" s="16">
        <f t="shared" si="302"/>
        <v>23424.65</v>
      </c>
      <c r="DC52" s="16">
        <f t="shared" ref="DC52:DH52" si="303">(DC2+DC3)</f>
        <v>23412.15</v>
      </c>
      <c r="DD52" s="16">
        <f t="shared" si="303"/>
        <v>23488.85</v>
      </c>
      <c r="DE52" s="16">
        <f t="shared" si="303"/>
        <v>23470.25</v>
      </c>
      <c r="DF52" s="16">
        <f t="shared" si="303"/>
        <v>23203.9</v>
      </c>
      <c r="DG52" s="16">
        <f t="shared" si="303"/>
        <v>23141.5</v>
      </c>
      <c r="DH52" s="16">
        <f t="shared" si="303"/>
        <v>22826.050000000003</v>
      </c>
      <c r="DI52" s="16">
        <f t="shared" ref="DI52:EC52" si="304">(DI2+DI3)</f>
        <v>22612.65</v>
      </c>
      <c r="DJ52" s="16">
        <f t="shared" si="304"/>
        <v>22596.85</v>
      </c>
      <c r="DK52" s="16">
        <f t="shared" si="304"/>
        <v>22425.800000000003</v>
      </c>
      <c r="DL52" s="16">
        <f t="shared" si="304"/>
        <v>22403.05</v>
      </c>
      <c r="DM52" s="16">
        <f t="shared" si="304"/>
        <v>22423.75</v>
      </c>
      <c r="DN52" s="16">
        <f t="shared" si="304"/>
        <v>22424.9</v>
      </c>
      <c r="DO52" s="16">
        <f t="shared" si="304"/>
        <v>22686</v>
      </c>
      <c r="DP52" s="16">
        <f t="shared" si="304"/>
        <v>23436.9</v>
      </c>
      <c r="DQ52" s="16">
        <f t="shared" si="304"/>
        <v>23566.35</v>
      </c>
      <c r="DR52" s="16">
        <f t="shared" si="304"/>
        <v>23467.199999999997</v>
      </c>
      <c r="DS52" s="16">
        <f t="shared" si="304"/>
        <v>23655.65</v>
      </c>
      <c r="DT52" s="16">
        <f t="shared" si="304"/>
        <v>23517.1</v>
      </c>
      <c r="DU52" s="16">
        <f t="shared" si="304"/>
        <v>23769.55</v>
      </c>
      <c r="DV52" s="16">
        <f t="shared" si="304"/>
        <v>23823.449999999997</v>
      </c>
      <c r="DW52" s="16">
        <f t="shared" si="304"/>
        <v>23768.699999999997</v>
      </c>
      <c r="DX52" s="16">
        <f t="shared" si="304"/>
        <v>23827.949999999997</v>
      </c>
      <c r="DY52" s="16">
        <f t="shared" si="304"/>
        <v>23868.7</v>
      </c>
      <c r="DZ52" s="16">
        <f t="shared" si="304"/>
        <v>24023.15</v>
      </c>
      <c r="EA52" s="16">
        <f t="shared" si="304"/>
        <v>24101.050000000003</v>
      </c>
      <c r="EB52" s="16">
        <f t="shared" si="304"/>
        <v>23870.05</v>
      </c>
      <c r="EC52" s="16">
        <f t="shared" si="304"/>
        <v>23667</v>
      </c>
      <c r="ED52" s="16">
        <f t="shared" ref="ED52:EW52" si="305">(ED2+ED3)</f>
        <v>23846.799999999999</v>
      </c>
      <c r="EE52" s="16">
        <f t="shared" si="305"/>
        <v>23904.7</v>
      </c>
      <c r="EF52" s="16">
        <f t="shared" si="305"/>
        <v>23828.800000000003</v>
      </c>
      <c r="EG52" s="16">
        <f t="shared" si="305"/>
        <v>23748.400000000001</v>
      </c>
      <c r="EH52" s="16">
        <f t="shared" si="305"/>
        <v>23709.550000000003</v>
      </c>
      <c r="EI52" s="16">
        <f t="shared" si="305"/>
        <v>23501.8</v>
      </c>
      <c r="EJ52" s="16">
        <f t="shared" si="305"/>
        <v>23368.35</v>
      </c>
      <c r="EK52" s="16">
        <f t="shared" si="305"/>
        <v>23427.599999999999</v>
      </c>
      <c r="EL52" s="16">
        <f t="shared" si="305"/>
        <v>23478.55</v>
      </c>
      <c r="EM52" s="16">
        <f t="shared" si="305"/>
        <v>23533.050000000003</v>
      </c>
      <c r="EN52" s="16">
        <f t="shared" si="305"/>
        <v>23424.2</v>
      </c>
      <c r="EO52" s="16">
        <f t="shared" si="305"/>
        <v>23465.4</v>
      </c>
      <c r="EP52" s="16">
        <f t="shared" si="305"/>
        <v>23629.4</v>
      </c>
      <c r="EQ52" s="16">
        <f t="shared" si="305"/>
        <v>23732.199999999997</v>
      </c>
      <c r="ER52" s="16">
        <f t="shared" si="305"/>
        <v>23647.200000000001</v>
      </c>
      <c r="ES52" s="16">
        <f t="shared" si="305"/>
        <v>23715.449999999997</v>
      </c>
      <c r="ET52" s="16">
        <f t="shared" si="305"/>
        <v>23732.15</v>
      </c>
      <c r="EU52" s="16">
        <f t="shared" si="305"/>
        <v>23832.25</v>
      </c>
      <c r="EV52" s="16">
        <f t="shared" si="305"/>
        <v>23892.9</v>
      </c>
      <c r="EW52" s="16">
        <f t="shared" si="305"/>
        <v>23779.65</v>
      </c>
      <c r="EX52" s="16">
        <f>(EX2+EX3)</f>
        <v>23295.199999999997</v>
      </c>
      <c r="EY52" s="16">
        <f>(EY2+EY3)</f>
        <v>23043.55</v>
      </c>
      <c r="EZ52" s="16">
        <f>(EZ2+EZ3)</f>
        <v>23069.35</v>
      </c>
      <c r="FA52" s="16">
        <f>(FA2+FA3)</f>
        <v>23118.5</v>
      </c>
      <c r="FB52" s="16">
        <f>(FB2+FB3)</f>
        <v>23178.15</v>
      </c>
      <c r="FC52" s="16">
        <f t="shared" ref="FC52:FL52" si="306">(FC2+FC3)</f>
        <v>23150.699999999997</v>
      </c>
      <c r="FD52" s="16">
        <f t="shared" si="306"/>
        <v>23244</v>
      </c>
      <c r="FE52" s="16">
        <f t="shared" si="306"/>
        <v>23357.8</v>
      </c>
      <c r="FF52" s="16">
        <f t="shared" si="306"/>
        <v>23259.55</v>
      </c>
      <c r="FG52" s="16">
        <f t="shared" si="306"/>
        <v>23039.65</v>
      </c>
      <c r="FH52" s="16">
        <f t="shared" si="306"/>
        <v>22699.4</v>
      </c>
      <c r="FI52" s="16">
        <f t="shared" si="306"/>
        <v>22700.949999999997</v>
      </c>
      <c r="FJ52" s="16">
        <f t="shared" si="306"/>
        <v>22589.55</v>
      </c>
      <c r="FK52" s="16">
        <f t="shared" si="306"/>
        <v>22600.75</v>
      </c>
      <c r="FL52" s="16">
        <f t="shared" si="306"/>
        <v>22517.65</v>
      </c>
      <c r="FM52" s="16">
        <f>(FM2+FM3)</f>
        <v>22463.35</v>
      </c>
      <c r="FN52" s="16">
        <f t="shared" ref="FN52:FV52" si="307">(FN2+FN3)</f>
        <v>22340.1</v>
      </c>
      <c r="FO52" s="16">
        <f t="shared" si="307"/>
        <v>22144.699999999997</v>
      </c>
      <c r="FP52" s="16">
        <f t="shared" si="307"/>
        <v>21957.75</v>
      </c>
      <c r="FQ52" s="16">
        <f t="shared" si="307"/>
        <v>21929.1</v>
      </c>
      <c r="FR52" s="16">
        <f t="shared" si="307"/>
        <v>21678.400000000001</v>
      </c>
      <c r="FS52" s="16">
        <f t="shared" si="307"/>
        <v>21832.35</v>
      </c>
      <c r="FT52" s="16">
        <f t="shared" si="307"/>
        <v>21811.55</v>
      </c>
      <c r="FU52" s="16">
        <f t="shared" si="307"/>
        <v>21901</v>
      </c>
      <c r="FV52" s="16">
        <f t="shared" si="307"/>
        <v>22244.25</v>
      </c>
      <c r="FW52" s="24"/>
      <c r="FX52" s="24"/>
      <c r="FY52" s="24">
        <v>10732.2554</v>
      </c>
      <c r="FZ52" s="24"/>
      <c r="GA52" s="24"/>
      <c r="GB52" s="24"/>
      <c r="GC52" s="24">
        <v>10581.875</v>
      </c>
      <c r="GD52" s="24"/>
      <c r="GE52" s="24"/>
      <c r="GF52" s="24"/>
      <c r="GG52" s="24"/>
      <c r="GH52" s="24"/>
      <c r="GI52" s="24"/>
      <c r="GJ52" s="24"/>
      <c r="GK52" s="24"/>
      <c r="GL52" s="24"/>
      <c r="GM52" s="24"/>
      <c r="GN52" s="24"/>
      <c r="GO52" s="24"/>
      <c r="GP52" s="24"/>
      <c r="GQ52" s="24">
        <v>10637</v>
      </c>
      <c r="GR52" s="24"/>
      <c r="GS52" s="24"/>
      <c r="GT52" s="24"/>
      <c r="GU52" s="24"/>
      <c r="GV52" s="24"/>
      <c r="GW52" s="24"/>
      <c r="GX52" s="24"/>
      <c r="GY52" s="24"/>
      <c r="GZ52" s="24"/>
      <c r="HA52" s="24"/>
      <c r="HB52" s="24"/>
      <c r="HC52" s="24"/>
      <c r="HD52" s="24"/>
      <c r="HE52" s="24"/>
    </row>
    <row r="53" spans="1:213" ht="14.7" customHeight="1" x14ac:dyDescent="0.3">
      <c r="A53" s="12"/>
      <c r="B53" s="13"/>
      <c r="C53" s="13"/>
      <c r="D53" s="14" t="s">
        <v>49</v>
      </c>
      <c r="E53" s="49">
        <f t="shared" ref="E53:BB53" si="308">(E2+E3)/2</f>
        <v>10893.275000000001</v>
      </c>
      <c r="F53" s="49">
        <f t="shared" si="308"/>
        <v>10862.150000000001</v>
      </c>
      <c r="G53" s="49">
        <f t="shared" si="308"/>
        <v>10784.5</v>
      </c>
      <c r="H53" s="49">
        <f t="shared" si="308"/>
        <v>10655.45</v>
      </c>
      <c r="I53" s="49">
        <f t="shared" si="308"/>
        <v>10651.95</v>
      </c>
      <c r="J53" s="49">
        <f t="shared" si="308"/>
        <v>10516.900000000001</v>
      </c>
      <c r="K53" s="49">
        <f t="shared" si="308"/>
        <v>10450.5</v>
      </c>
      <c r="L53" s="49">
        <f t="shared" si="308"/>
        <v>10656.5</v>
      </c>
      <c r="M53" s="49">
        <f t="shared" si="308"/>
        <v>10794.05</v>
      </c>
      <c r="N53" s="49">
        <f t="shared" si="308"/>
        <v>10783.924999999999</v>
      </c>
      <c r="O53" s="49">
        <f t="shared" si="308"/>
        <v>10872.6</v>
      </c>
      <c r="P53" s="49">
        <f t="shared" si="308"/>
        <v>10867.25</v>
      </c>
      <c r="Q53" s="49">
        <f t="shared" si="308"/>
        <v>10956.575000000001</v>
      </c>
      <c r="R53" s="49">
        <f t="shared" si="308"/>
        <v>10921.3</v>
      </c>
      <c r="S53" s="49">
        <f t="shared" si="308"/>
        <v>10851.15</v>
      </c>
      <c r="T53" s="49">
        <f t="shared" si="308"/>
        <v>10715.775</v>
      </c>
      <c r="U53" s="49">
        <f t="shared" si="308"/>
        <v>10641.025</v>
      </c>
      <c r="V53" s="49">
        <f t="shared" si="308"/>
        <v>10799.325000000001</v>
      </c>
      <c r="W53" s="49">
        <f t="shared" si="308"/>
        <v>10855.375</v>
      </c>
      <c r="X53" s="49">
        <f t="shared" si="308"/>
        <v>10888.375</v>
      </c>
      <c r="Y53" s="49">
        <f t="shared" si="308"/>
        <v>10865.35</v>
      </c>
      <c r="Z53" s="49">
        <f t="shared" si="308"/>
        <v>10815.2</v>
      </c>
      <c r="AA53" s="49">
        <f t="shared" si="308"/>
        <v>10737.65</v>
      </c>
      <c r="AB53" s="49">
        <f t="shared" si="308"/>
        <v>10684.849999999999</v>
      </c>
      <c r="AC53" s="16">
        <f t="shared" si="308"/>
        <v>10793.05</v>
      </c>
      <c r="AD53" s="16">
        <f t="shared" si="308"/>
        <v>10775.85</v>
      </c>
      <c r="AE53" s="16">
        <f t="shared" si="308"/>
        <v>10809.9</v>
      </c>
      <c r="AF53" s="16">
        <f t="shared" si="308"/>
        <v>10830.575000000001</v>
      </c>
      <c r="AG53" s="16">
        <f t="shared" si="308"/>
        <v>10794.775</v>
      </c>
      <c r="AH53" s="16">
        <f t="shared" si="308"/>
        <v>10750.174999999999</v>
      </c>
      <c r="AI53" s="16">
        <f t="shared" si="308"/>
        <v>10837.25</v>
      </c>
      <c r="AJ53" s="16">
        <f t="shared" si="308"/>
        <v>10902.525</v>
      </c>
      <c r="AK53" s="16">
        <f t="shared" si="308"/>
        <v>10887.65</v>
      </c>
      <c r="AL53" s="16">
        <f t="shared" si="308"/>
        <v>10890.2</v>
      </c>
      <c r="AM53" s="16">
        <f t="shared" si="308"/>
        <v>10936.6</v>
      </c>
      <c r="AN53" s="16">
        <f t="shared" si="308"/>
        <v>10906.974999999999</v>
      </c>
      <c r="AO53" s="16">
        <f t="shared" si="308"/>
        <v>10878.375</v>
      </c>
      <c r="AP53" s="16">
        <f t="shared" si="308"/>
        <v>10832.625</v>
      </c>
      <c r="AQ53" s="16">
        <f t="shared" si="308"/>
        <v>10844.075000000001</v>
      </c>
      <c r="AR53" s="16">
        <f t="shared" si="308"/>
        <v>10659.5</v>
      </c>
      <c r="AS53" s="16">
        <f t="shared" si="308"/>
        <v>10717.7</v>
      </c>
      <c r="AT53" s="16">
        <f t="shared" si="308"/>
        <v>10637</v>
      </c>
      <c r="AU53" s="16">
        <f t="shared" si="308"/>
        <v>10661.525000000001</v>
      </c>
      <c r="AV53" s="16">
        <f t="shared" si="308"/>
        <v>10758.3</v>
      </c>
      <c r="AW53" s="50">
        <f t="shared" si="308"/>
        <v>10898.45</v>
      </c>
      <c r="AX53" s="16">
        <f t="shared" si="308"/>
        <v>10871.025</v>
      </c>
      <c r="AY53" s="16">
        <f t="shared" si="308"/>
        <v>10921.7</v>
      </c>
      <c r="AZ53" s="16">
        <f t="shared" si="308"/>
        <v>11017.650000000001</v>
      </c>
      <c r="BA53" s="16">
        <f t="shared" si="308"/>
        <v>11080.85</v>
      </c>
      <c r="BB53" s="16">
        <f t="shared" si="308"/>
        <v>10983.325000000001</v>
      </c>
      <c r="BC53" s="16">
        <f t="shared" ref="BC53:BL53" si="309">(BC2+BC3)/2</f>
        <v>10894</v>
      </c>
      <c r="BD53" s="16">
        <f t="shared" si="309"/>
        <v>10867.349999999999</v>
      </c>
      <c r="BE53" s="16">
        <f t="shared" si="309"/>
        <v>10831.875</v>
      </c>
      <c r="BF53" s="16">
        <f t="shared" si="309"/>
        <v>10755.725</v>
      </c>
      <c r="BG53" s="16">
        <f t="shared" si="309"/>
        <v>10703.075000000001</v>
      </c>
      <c r="BH53" s="16">
        <f t="shared" si="309"/>
        <v>10694.15</v>
      </c>
      <c r="BI53" s="16">
        <f t="shared" si="309"/>
        <v>10654.25</v>
      </c>
      <c r="BJ53" s="16">
        <f t="shared" si="309"/>
        <v>10699.55</v>
      </c>
      <c r="BK53" s="16">
        <f t="shared" si="309"/>
        <v>10765.174999999999</v>
      </c>
      <c r="BL53" s="16">
        <f t="shared" si="309"/>
        <v>10779.974999999999</v>
      </c>
      <c r="BM53" s="16">
        <f t="shared" ref="BM53:CT53" si="310">(BM2+BM3)/2</f>
        <v>10837.575000000001</v>
      </c>
      <c r="BN53" s="16">
        <f t="shared" si="310"/>
        <v>10809.025</v>
      </c>
      <c r="BO53" s="16">
        <f t="shared" si="310"/>
        <v>10845.45</v>
      </c>
      <c r="BP53" s="16">
        <f t="shared" si="310"/>
        <v>10825.275000000001</v>
      </c>
      <c r="BQ53" s="16">
        <f t="shared" si="310"/>
        <v>10850.5</v>
      </c>
      <c r="BR53" s="16">
        <f t="shared" si="310"/>
        <v>10785.55</v>
      </c>
      <c r="BS53" s="16">
        <f t="shared" si="310"/>
        <v>10905.95</v>
      </c>
      <c r="BT53" s="16">
        <f t="shared" si="310"/>
        <v>11030.575000000001</v>
      </c>
      <c r="BU53" s="16">
        <f t="shared" si="310"/>
        <v>11058.075000000001</v>
      </c>
      <c r="BV53" s="16">
        <f t="shared" si="310"/>
        <v>11028.975</v>
      </c>
      <c r="BW53" s="16">
        <f t="shared" si="310"/>
        <v>11120.375</v>
      </c>
      <c r="BX53" s="16">
        <f t="shared" si="310"/>
        <v>11273.7</v>
      </c>
      <c r="BY53" s="16">
        <f t="shared" si="310"/>
        <v>11314.45</v>
      </c>
      <c r="BZ53" s="16">
        <f t="shared" si="310"/>
        <v>11348.6</v>
      </c>
      <c r="CA53" s="16">
        <f t="shared" si="310"/>
        <v>11428.9</v>
      </c>
      <c r="CB53" s="16">
        <f t="shared" si="310"/>
        <v>11471.325000000001</v>
      </c>
      <c r="CC53" s="16">
        <f t="shared" si="310"/>
        <v>11497.55</v>
      </c>
      <c r="CD53" s="16">
        <f t="shared" si="310"/>
        <v>11529.6</v>
      </c>
      <c r="CE53" s="16">
        <f t="shared" si="310"/>
        <v>11503.674999999999</v>
      </c>
      <c r="CF53" s="16">
        <f t="shared" si="310"/>
        <v>11353.625</v>
      </c>
      <c r="CG53" s="16">
        <f t="shared" si="310"/>
        <v>11424.6</v>
      </c>
      <c r="CH53" s="16">
        <f t="shared" si="310"/>
        <v>11479.6</v>
      </c>
      <c r="CI53" s="16">
        <f t="shared" si="310"/>
        <v>11520.475</v>
      </c>
      <c r="CJ53" s="16">
        <f t="shared" si="310"/>
        <v>11600.25</v>
      </c>
      <c r="CK53" s="16">
        <f t="shared" si="310"/>
        <v>11691.424999999999</v>
      </c>
      <c r="CL53" s="16">
        <f t="shared" si="310"/>
        <v>11692.6</v>
      </c>
      <c r="CM53" s="16">
        <f t="shared" si="310"/>
        <v>11695.075000000001</v>
      </c>
      <c r="CN53" s="16">
        <f t="shared" si="310"/>
        <v>11610.875</v>
      </c>
      <c r="CO53" s="16">
        <f t="shared" si="310"/>
        <v>11649.575000000001</v>
      </c>
      <c r="CP53" s="16">
        <f t="shared" si="310"/>
        <v>11629.7</v>
      </c>
      <c r="CQ53" s="16">
        <f t="shared" si="310"/>
        <v>11626.8</v>
      </c>
      <c r="CR53" s="16">
        <f t="shared" si="310"/>
        <v>11625.9</v>
      </c>
      <c r="CS53" s="16">
        <f t="shared" si="310"/>
        <v>11578.625</v>
      </c>
      <c r="CT53" s="16">
        <f t="shared" si="310"/>
        <v>11618.075000000001</v>
      </c>
      <c r="CU53" s="16">
        <f>(CU2+CU3)/2</f>
        <v>11676.424999999999</v>
      </c>
      <c r="CV53" s="16">
        <f>(CV2+CV3)/2</f>
        <v>11771.25</v>
      </c>
      <c r="CW53" s="16">
        <f>(CW2+CW3)/2</f>
        <v>11797.325000000001</v>
      </c>
      <c r="CX53" s="16">
        <f t="shared" ref="CX53:DB53" si="311">(CX2+CX3)/2</f>
        <v>11655.5</v>
      </c>
      <c r="CY53" s="16">
        <f t="shared" si="311"/>
        <v>11605.375</v>
      </c>
      <c r="CZ53" s="16">
        <f t="shared" si="311"/>
        <v>11659.85</v>
      </c>
      <c r="DA53" s="16">
        <f t="shared" si="311"/>
        <v>11710.525</v>
      </c>
      <c r="DB53" s="16">
        <f t="shared" si="311"/>
        <v>11712.325000000001</v>
      </c>
      <c r="DC53" s="16">
        <f t="shared" ref="DC53:DH53" si="312">(DC2+DC3)/2</f>
        <v>11706.075000000001</v>
      </c>
      <c r="DD53" s="16">
        <f t="shared" si="312"/>
        <v>11744.424999999999</v>
      </c>
      <c r="DE53" s="16">
        <f t="shared" si="312"/>
        <v>11735.125</v>
      </c>
      <c r="DF53" s="16">
        <f t="shared" si="312"/>
        <v>11601.95</v>
      </c>
      <c r="DG53" s="16">
        <f t="shared" si="312"/>
        <v>11570.75</v>
      </c>
      <c r="DH53" s="16">
        <f t="shared" si="312"/>
        <v>11413.025000000001</v>
      </c>
      <c r="DI53" s="16">
        <f t="shared" ref="DI53:EC53" si="313">(DI2+DI3)/2</f>
        <v>11306.325000000001</v>
      </c>
      <c r="DJ53" s="16">
        <f t="shared" si="313"/>
        <v>11298.424999999999</v>
      </c>
      <c r="DK53" s="16">
        <f t="shared" si="313"/>
        <v>11212.900000000001</v>
      </c>
      <c r="DL53" s="16">
        <f t="shared" si="313"/>
        <v>11201.525</v>
      </c>
      <c r="DM53" s="16">
        <f t="shared" si="313"/>
        <v>11211.875</v>
      </c>
      <c r="DN53" s="16">
        <f t="shared" si="313"/>
        <v>11212.45</v>
      </c>
      <c r="DO53" s="16">
        <f t="shared" si="313"/>
        <v>11343</v>
      </c>
      <c r="DP53" s="16">
        <f t="shared" si="313"/>
        <v>11718.45</v>
      </c>
      <c r="DQ53" s="16">
        <f t="shared" si="313"/>
        <v>11783.174999999999</v>
      </c>
      <c r="DR53" s="16">
        <f t="shared" si="313"/>
        <v>11733.599999999999</v>
      </c>
      <c r="DS53" s="16">
        <f t="shared" si="313"/>
        <v>11827.825000000001</v>
      </c>
      <c r="DT53" s="16">
        <f t="shared" si="313"/>
        <v>11758.55</v>
      </c>
      <c r="DU53" s="16">
        <f t="shared" si="313"/>
        <v>11884.775</v>
      </c>
      <c r="DV53" s="16">
        <f t="shared" si="313"/>
        <v>11911.724999999999</v>
      </c>
      <c r="DW53" s="16">
        <f t="shared" si="313"/>
        <v>11884.349999999999</v>
      </c>
      <c r="DX53" s="16">
        <f t="shared" si="313"/>
        <v>11913.974999999999</v>
      </c>
      <c r="DY53" s="16">
        <f t="shared" si="313"/>
        <v>11934.35</v>
      </c>
      <c r="DZ53" s="16">
        <f t="shared" si="313"/>
        <v>12011.575000000001</v>
      </c>
      <c r="EA53" s="16">
        <f t="shared" si="313"/>
        <v>12050.525000000001</v>
      </c>
      <c r="EB53" s="16">
        <f t="shared" si="313"/>
        <v>11935.025</v>
      </c>
      <c r="EC53" s="16">
        <f t="shared" si="313"/>
        <v>11833.5</v>
      </c>
      <c r="ED53" s="16">
        <f t="shared" ref="ED53:EW53" si="314">(ED2+ED3)/2</f>
        <v>11923.4</v>
      </c>
      <c r="EE53" s="16">
        <f t="shared" si="314"/>
        <v>11952.35</v>
      </c>
      <c r="EF53" s="16">
        <f t="shared" si="314"/>
        <v>11914.400000000001</v>
      </c>
      <c r="EG53" s="16">
        <f t="shared" si="314"/>
        <v>11874.2</v>
      </c>
      <c r="EH53" s="16">
        <f t="shared" si="314"/>
        <v>11854.775000000001</v>
      </c>
      <c r="EI53" s="16">
        <f t="shared" si="314"/>
        <v>11750.9</v>
      </c>
      <c r="EJ53" s="16">
        <f t="shared" si="314"/>
        <v>11684.174999999999</v>
      </c>
      <c r="EK53" s="16">
        <f t="shared" si="314"/>
        <v>11713.8</v>
      </c>
      <c r="EL53" s="16">
        <f t="shared" si="314"/>
        <v>11739.275</v>
      </c>
      <c r="EM53" s="16">
        <f t="shared" si="314"/>
        <v>11766.525000000001</v>
      </c>
      <c r="EN53" s="16">
        <f t="shared" si="314"/>
        <v>11712.1</v>
      </c>
      <c r="EO53" s="16">
        <f t="shared" si="314"/>
        <v>11732.7</v>
      </c>
      <c r="EP53" s="16">
        <f t="shared" si="314"/>
        <v>11814.7</v>
      </c>
      <c r="EQ53" s="16">
        <f t="shared" si="314"/>
        <v>11866.099999999999</v>
      </c>
      <c r="ER53" s="16">
        <f t="shared" si="314"/>
        <v>11823.6</v>
      </c>
      <c r="ES53" s="16">
        <f t="shared" si="314"/>
        <v>11857.724999999999</v>
      </c>
      <c r="ET53" s="16">
        <f t="shared" si="314"/>
        <v>11866.075000000001</v>
      </c>
      <c r="EU53" s="16">
        <f t="shared" si="314"/>
        <v>11916.125</v>
      </c>
      <c r="EV53" s="16">
        <f t="shared" si="314"/>
        <v>11946.45</v>
      </c>
      <c r="EW53" s="16">
        <f t="shared" si="314"/>
        <v>11889.825000000001</v>
      </c>
      <c r="EX53" s="16">
        <f>(EX2+EX3)/2</f>
        <v>11647.599999999999</v>
      </c>
      <c r="EY53" s="16">
        <f>(EY2+EY3)/2</f>
        <v>11521.775</v>
      </c>
      <c r="EZ53" s="16">
        <f>(EZ2+EZ3)/2</f>
        <v>11534.674999999999</v>
      </c>
      <c r="FA53" s="16">
        <f>(FA2+FA3)/2</f>
        <v>11559.25</v>
      </c>
      <c r="FB53" s="16">
        <f>(FB2+FB3)/2</f>
        <v>11589.075000000001</v>
      </c>
      <c r="FC53" s="16">
        <f t="shared" ref="FC53:FL53" si="315">(FC2+FC3)/2</f>
        <v>11575.349999999999</v>
      </c>
      <c r="FD53" s="16">
        <f t="shared" si="315"/>
        <v>11622</v>
      </c>
      <c r="FE53" s="16">
        <f t="shared" si="315"/>
        <v>11678.9</v>
      </c>
      <c r="FF53" s="16">
        <f t="shared" si="315"/>
        <v>11629.775</v>
      </c>
      <c r="FG53" s="16">
        <f t="shared" si="315"/>
        <v>11519.825000000001</v>
      </c>
      <c r="FH53" s="16">
        <f t="shared" si="315"/>
        <v>11349.7</v>
      </c>
      <c r="FI53" s="16">
        <f t="shared" si="315"/>
        <v>11350.474999999999</v>
      </c>
      <c r="FJ53" s="16">
        <f t="shared" si="315"/>
        <v>11294.775</v>
      </c>
      <c r="FK53" s="16">
        <f t="shared" si="315"/>
        <v>11300.375</v>
      </c>
      <c r="FL53" s="16">
        <f t="shared" si="315"/>
        <v>11258.825000000001</v>
      </c>
      <c r="FM53" s="16">
        <f>(FM2+FM3)/2</f>
        <v>11231.674999999999</v>
      </c>
      <c r="FN53" s="16">
        <f t="shared" ref="FN53:FV53" si="316">(FN2+FN3)/2</f>
        <v>11170.05</v>
      </c>
      <c r="FO53" s="16">
        <f t="shared" si="316"/>
        <v>11072.349999999999</v>
      </c>
      <c r="FP53" s="16">
        <f t="shared" si="316"/>
        <v>10978.875</v>
      </c>
      <c r="FQ53" s="16">
        <f t="shared" si="316"/>
        <v>10964.55</v>
      </c>
      <c r="FR53" s="16">
        <f t="shared" si="316"/>
        <v>10839.2</v>
      </c>
      <c r="FS53" s="16">
        <f t="shared" si="316"/>
        <v>10916.174999999999</v>
      </c>
      <c r="FT53" s="16">
        <f t="shared" si="316"/>
        <v>10905.775</v>
      </c>
      <c r="FU53" s="16">
        <f t="shared" si="316"/>
        <v>10950.5</v>
      </c>
      <c r="FV53" s="16">
        <f t="shared" si="316"/>
        <v>11122.125</v>
      </c>
      <c r="FZ53" s="24"/>
      <c r="GA53" s="24"/>
      <c r="GB53" s="24"/>
      <c r="GC53" s="24">
        <v>10440.375300000002</v>
      </c>
      <c r="GD53" s="24"/>
      <c r="GE53" s="24"/>
      <c r="GF53" s="24"/>
      <c r="GG53" s="24"/>
      <c r="GH53" s="24"/>
      <c r="GI53" s="24"/>
      <c r="GJ53" s="24"/>
      <c r="GK53" s="24"/>
      <c r="GL53" s="24"/>
      <c r="GM53" s="24"/>
      <c r="GN53" s="24"/>
      <c r="GO53" s="24"/>
      <c r="GP53" s="24"/>
      <c r="GQ53" s="24"/>
      <c r="GR53" s="24"/>
      <c r="GS53" s="24"/>
      <c r="GT53" s="24"/>
      <c r="GU53" s="24"/>
      <c r="GV53" s="24"/>
      <c r="GW53" s="24"/>
      <c r="GX53" s="24"/>
      <c r="GY53" s="24"/>
      <c r="GZ53" s="24"/>
      <c r="HA53" s="24"/>
      <c r="HB53" s="24"/>
      <c r="HC53" s="24"/>
      <c r="HD53" s="24"/>
      <c r="HE53" s="24"/>
    </row>
    <row r="54" spans="1:213" ht="14.7" customHeight="1" x14ac:dyDescent="0.3">
      <c r="A54" s="12"/>
      <c r="B54" s="13"/>
      <c r="C54" s="13"/>
      <c r="D54" s="14" t="s">
        <v>12</v>
      </c>
      <c r="E54" s="49">
        <f t="shared" ref="E54:BB54" si="317">E55-E56+E55</f>
        <v>10886.924999999999</v>
      </c>
      <c r="F54" s="49">
        <f t="shared" si="317"/>
        <v>10867.05</v>
      </c>
      <c r="G54" s="49">
        <f t="shared" si="317"/>
        <v>10783.433333333334</v>
      </c>
      <c r="H54" s="49">
        <f t="shared" si="317"/>
        <v>10619.25</v>
      </c>
      <c r="I54" s="49">
        <f t="shared" si="317"/>
        <v>10679.783333333333</v>
      </c>
      <c r="J54" s="49">
        <f t="shared" si="317"/>
        <v>10497.933333333334</v>
      </c>
      <c r="K54" s="49">
        <f t="shared" si="317"/>
        <v>10516.266666666666</v>
      </c>
      <c r="L54" s="49">
        <f t="shared" si="317"/>
        <v>10710.566666666666</v>
      </c>
      <c r="M54" s="49">
        <f t="shared" si="317"/>
        <v>10792.383333333331</v>
      </c>
      <c r="N54" s="49">
        <f t="shared" si="317"/>
        <v>10798.275000000001</v>
      </c>
      <c r="O54" s="49">
        <f t="shared" si="317"/>
        <v>10883.1</v>
      </c>
      <c r="P54" s="49">
        <f t="shared" si="317"/>
        <v>10894.883333333335</v>
      </c>
      <c r="Q54" s="49">
        <f t="shared" si="317"/>
        <v>10963.724999999999</v>
      </c>
      <c r="R54" s="49">
        <f t="shared" si="317"/>
        <v>10941.566666666669</v>
      </c>
      <c r="S54" s="49">
        <f t="shared" si="317"/>
        <v>10786.383333333333</v>
      </c>
      <c r="T54" s="49">
        <f t="shared" si="317"/>
        <v>10680.925000000001</v>
      </c>
      <c r="U54" s="49">
        <f t="shared" si="317"/>
        <v>10700.241666666667</v>
      </c>
      <c r="V54" s="49">
        <f t="shared" si="317"/>
        <v>10786.308333333334</v>
      </c>
      <c r="W54" s="49">
        <f t="shared" si="317"/>
        <v>10858.391666666666</v>
      </c>
      <c r="X54" s="49">
        <f t="shared" si="317"/>
        <v>10871.158333333333</v>
      </c>
      <c r="Y54" s="49">
        <f t="shared" si="317"/>
        <v>10895.183333333336</v>
      </c>
      <c r="Z54" s="49">
        <f t="shared" si="317"/>
        <v>10800.066666666666</v>
      </c>
      <c r="AA54" s="49">
        <f t="shared" si="317"/>
        <v>10694.050000000001</v>
      </c>
      <c r="AB54" s="49">
        <f t="shared" si="317"/>
        <v>10713.183333333331</v>
      </c>
      <c r="AC54" s="16">
        <f t="shared" si="317"/>
        <v>10778.883333333331</v>
      </c>
      <c r="AD54" s="16">
        <f t="shared" si="317"/>
        <v>10793.383333333333</v>
      </c>
      <c r="AE54" s="16">
        <f t="shared" si="317"/>
        <v>10840.066666666664</v>
      </c>
      <c r="AF54" s="16">
        <f t="shared" si="317"/>
        <v>10824.591666666667</v>
      </c>
      <c r="AG54" s="16">
        <f t="shared" si="317"/>
        <v>10794.891666666668</v>
      </c>
      <c r="AH54" s="16">
        <f t="shared" si="317"/>
        <v>10741.791666666664</v>
      </c>
      <c r="AI54" s="16">
        <f t="shared" si="317"/>
        <v>10870.283333333333</v>
      </c>
      <c r="AJ54" s="16">
        <f t="shared" si="317"/>
        <v>10894.374999999998</v>
      </c>
      <c r="AK54" s="16">
        <f t="shared" si="317"/>
        <v>10899.35</v>
      </c>
      <c r="AL54" s="16">
        <f t="shared" si="317"/>
        <v>10901.366666666669</v>
      </c>
      <c r="AM54" s="16">
        <f t="shared" si="317"/>
        <v>10953.433333333336</v>
      </c>
      <c r="AN54" s="16">
        <f t="shared" si="317"/>
        <v>10917.491666666665</v>
      </c>
      <c r="AO54" s="16">
        <f t="shared" si="317"/>
        <v>10847.125</v>
      </c>
      <c r="AP54" s="16">
        <f t="shared" si="317"/>
        <v>10844.075000000001</v>
      </c>
      <c r="AQ54" s="16">
        <f t="shared" si="317"/>
        <v>10801.724999999999</v>
      </c>
      <c r="AR54" s="16">
        <f t="shared" si="317"/>
        <v>10794.866666666665</v>
      </c>
      <c r="AS54" s="16">
        <f t="shared" si="317"/>
        <v>10680.266666666666</v>
      </c>
      <c r="AT54" s="16">
        <f t="shared" si="317"/>
        <v>10647.133333333335</v>
      </c>
      <c r="AU54" s="16">
        <f t="shared" si="317"/>
        <v>10655.041666666668</v>
      </c>
      <c r="AV54" s="16">
        <f t="shared" si="317"/>
        <v>10806.733333333334</v>
      </c>
      <c r="AW54" s="50">
        <f t="shared" si="317"/>
        <v>10895.25</v>
      </c>
      <c r="AX54" s="16">
        <f t="shared" si="317"/>
        <v>10898.508333333333</v>
      </c>
      <c r="AY54" s="16">
        <f t="shared" si="317"/>
        <v>10930.133333333331</v>
      </c>
      <c r="AZ54" s="16">
        <f t="shared" si="317"/>
        <v>11047.516666666666</v>
      </c>
      <c r="BA54" s="16">
        <f t="shared" si="317"/>
        <v>11073.216666666665</v>
      </c>
      <c r="BB54" s="16">
        <f t="shared" si="317"/>
        <v>10956.841666666667</v>
      </c>
      <c r="BC54" s="16">
        <f t="shared" ref="BC54:BL54" si="318">BC55-BC56+BC55</f>
        <v>10890.533333333333</v>
      </c>
      <c r="BD54" s="16">
        <f t="shared" si="318"/>
        <v>10843.383333333335</v>
      </c>
      <c r="BE54" s="16">
        <f t="shared" si="318"/>
        <v>10806.391666666666</v>
      </c>
      <c r="BF54" s="16">
        <f t="shared" si="318"/>
        <v>10749.275</v>
      </c>
      <c r="BG54" s="16">
        <f t="shared" si="318"/>
        <v>10717.291666666668</v>
      </c>
      <c r="BH54" s="16">
        <f t="shared" si="318"/>
        <v>10658.683333333332</v>
      </c>
      <c r="BI54" s="16">
        <f t="shared" si="318"/>
        <v>10620.983333333334</v>
      </c>
      <c r="BJ54" s="16">
        <f t="shared" si="318"/>
        <v>10723.483333333334</v>
      </c>
      <c r="BK54" s="16">
        <f t="shared" si="318"/>
        <v>10781.625</v>
      </c>
      <c r="BL54" s="16">
        <f t="shared" si="318"/>
        <v>10787.758333333335</v>
      </c>
      <c r="BM54" s="16">
        <f t="shared" ref="BM54:CT54" si="319">BM55-BM56+BM55</f>
        <v>10865.924999999999</v>
      </c>
      <c r="BN54" s="16">
        <f t="shared" si="319"/>
        <v>10826.541666666666</v>
      </c>
      <c r="BO54" s="16">
        <f t="shared" si="319"/>
        <v>10819.583333333336</v>
      </c>
      <c r="BP54" s="16">
        <f t="shared" si="319"/>
        <v>10803.424999999999</v>
      </c>
      <c r="BQ54" s="16">
        <f t="shared" si="319"/>
        <v>10859.166666666668</v>
      </c>
      <c r="BR54" s="16">
        <f t="shared" si="319"/>
        <v>10815.816666666666</v>
      </c>
      <c r="BS54" s="16">
        <f t="shared" si="319"/>
        <v>10960.283333333336</v>
      </c>
      <c r="BT54" s="16">
        <f t="shared" si="319"/>
        <v>11045.525000000001</v>
      </c>
      <c r="BU54" s="16">
        <f t="shared" si="319"/>
        <v>11058.158333333336</v>
      </c>
      <c r="BV54" s="16">
        <f t="shared" si="319"/>
        <v>11033.258333333333</v>
      </c>
      <c r="BW54" s="16">
        <f t="shared" si="319"/>
        <v>11152.158333333336</v>
      </c>
      <c r="BX54" s="16">
        <f t="shared" si="319"/>
        <v>11292.033333333336</v>
      </c>
      <c r="BY54" s="16">
        <f t="shared" si="319"/>
        <v>11332.616666666669</v>
      </c>
      <c r="BZ54" s="16">
        <f t="shared" si="319"/>
        <v>11345.033333333331</v>
      </c>
      <c r="CA54" s="16">
        <f t="shared" si="319"/>
        <v>11427.533333333335</v>
      </c>
      <c r="CB54" s="16">
        <f t="shared" si="319"/>
        <v>11465.241666666669</v>
      </c>
      <c r="CC54" s="16">
        <f t="shared" si="319"/>
        <v>11520.783333333333</v>
      </c>
      <c r="CD54" s="16">
        <f t="shared" si="319"/>
        <v>11523.9</v>
      </c>
      <c r="CE54" s="16">
        <f t="shared" si="319"/>
        <v>11472.491666666669</v>
      </c>
      <c r="CF54" s="16">
        <f t="shared" si="319"/>
        <v>11354.041666666668</v>
      </c>
      <c r="CG54" s="16">
        <f t="shared" si="319"/>
        <v>11463.699999999999</v>
      </c>
      <c r="CH54" s="16">
        <f t="shared" si="319"/>
        <v>11456.566666666668</v>
      </c>
      <c r="CI54" s="16">
        <f t="shared" si="319"/>
        <v>11553.491666666663</v>
      </c>
      <c r="CJ54" s="16">
        <f t="shared" si="319"/>
        <v>11616.016666666666</v>
      </c>
      <c r="CK54" s="16">
        <f t="shared" si="319"/>
        <v>11676.575000000001</v>
      </c>
      <c r="CL54" s="16">
        <f t="shared" si="319"/>
        <v>11706.333333333334</v>
      </c>
      <c r="CM54" s="16">
        <f t="shared" si="319"/>
        <v>11660.991666666669</v>
      </c>
      <c r="CN54" s="16">
        <f t="shared" si="319"/>
        <v>11602.291666666668</v>
      </c>
      <c r="CO54" s="16">
        <f t="shared" si="319"/>
        <v>11660.491666666669</v>
      </c>
      <c r="CP54" s="16">
        <f t="shared" si="319"/>
        <v>11612.900000000001</v>
      </c>
      <c r="CQ54" s="16">
        <f t="shared" si="319"/>
        <v>11656.900000000001</v>
      </c>
      <c r="CR54" s="16">
        <f t="shared" si="319"/>
        <v>11598.166666666666</v>
      </c>
      <c r="CS54" s="16">
        <f t="shared" si="319"/>
        <v>11590.674999999999</v>
      </c>
      <c r="CT54" s="16">
        <f t="shared" si="319"/>
        <v>11634.991666666669</v>
      </c>
      <c r="CU54" s="16">
        <f>CU55-CU56+CU55</f>
        <v>11685.708333333332</v>
      </c>
      <c r="CV54" s="16">
        <f>CV55-CV56+CV55</f>
        <v>11781.850000000002</v>
      </c>
      <c r="CW54" s="16">
        <f>CW55-CW56+CW55</f>
        <v>11767.641666666663</v>
      </c>
      <c r="CX54" s="16">
        <f t="shared" ref="CX54:DB54" si="320">CX55-CX56+CX55</f>
        <v>11614.8</v>
      </c>
      <c r="CY54" s="16">
        <f t="shared" si="320"/>
        <v>11585.758333333331</v>
      </c>
      <c r="CZ54" s="16">
        <f t="shared" si="320"/>
        <v>11704.049999999997</v>
      </c>
      <c r="DA54" s="16">
        <f t="shared" si="320"/>
        <v>11664.708333333334</v>
      </c>
      <c r="DB54" s="16">
        <f t="shared" si="320"/>
        <v>11740.541666666668</v>
      </c>
      <c r="DC54" s="16">
        <f t="shared" ref="DC54:DH54" si="321">DC55-DC56+DC55</f>
        <v>11734.125</v>
      </c>
      <c r="DD54" s="16">
        <f t="shared" si="321"/>
        <v>11731.308333333334</v>
      </c>
      <c r="DE54" s="16">
        <f t="shared" si="321"/>
        <v>11719.875</v>
      </c>
      <c r="DF54" s="16">
        <f t="shared" si="321"/>
        <v>11599.483333333334</v>
      </c>
      <c r="DG54" s="16">
        <f t="shared" si="321"/>
        <v>11522.183333333334</v>
      </c>
      <c r="DH54" s="16">
        <f t="shared" si="321"/>
        <v>11377.308333333331</v>
      </c>
      <c r="DI54" s="16">
        <f t="shared" ref="DI54:EC54" si="322">DI55-DI56+DI55</f>
        <v>11303.308333333331</v>
      </c>
      <c r="DJ54" s="16">
        <f t="shared" si="322"/>
        <v>11285.408333333333</v>
      </c>
      <c r="DK54" s="16">
        <f t="shared" si="322"/>
        <v>11169.766666666666</v>
      </c>
      <c r="DL54" s="16">
        <f t="shared" si="322"/>
        <v>11215.208333333334</v>
      </c>
      <c r="DM54" s="16">
        <f t="shared" si="322"/>
        <v>11175.291666666668</v>
      </c>
      <c r="DN54" s="16">
        <f t="shared" si="322"/>
        <v>11242.216666666667</v>
      </c>
      <c r="DO54" s="16">
        <f t="shared" si="322"/>
        <v>11385.766666666666</v>
      </c>
      <c r="DP54" s="16">
        <f t="shared" si="322"/>
        <v>11791.650000000001</v>
      </c>
      <c r="DQ54" s="16">
        <f t="shared" si="322"/>
        <v>11733.791666666664</v>
      </c>
      <c r="DR54" s="16">
        <f t="shared" si="322"/>
        <v>11736.466666666667</v>
      </c>
      <c r="DS54" s="16">
        <f t="shared" si="322"/>
        <v>11713.974999999999</v>
      </c>
      <c r="DT54" s="16">
        <f t="shared" si="322"/>
        <v>11815.583333333332</v>
      </c>
      <c r="DU54" s="16">
        <f t="shared" si="322"/>
        <v>11911.425000000001</v>
      </c>
      <c r="DV54" s="16">
        <f t="shared" si="322"/>
        <v>11923.075000000001</v>
      </c>
      <c r="DW54" s="16">
        <f t="shared" si="322"/>
        <v>11868.849999999999</v>
      </c>
      <c r="DX54" s="16">
        <f t="shared" si="322"/>
        <v>11935.258333333335</v>
      </c>
      <c r="DY54" s="16">
        <f t="shared" si="322"/>
        <v>11926.65</v>
      </c>
      <c r="DZ54" s="16">
        <f t="shared" si="322"/>
        <v>12062.891666666663</v>
      </c>
      <c r="EA54" s="16">
        <f t="shared" si="322"/>
        <v>12031.275000000001</v>
      </c>
      <c r="EB54" s="16">
        <f t="shared" si="322"/>
        <v>11874.175000000001</v>
      </c>
      <c r="EC54" s="16">
        <f t="shared" si="322"/>
        <v>11858.266666666666</v>
      </c>
      <c r="ED54" s="16">
        <f t="shared" ref="ED54:EW54" si="323">ED55-ED56+ED55</f>
        <v>11922.933333333332</v>
      </c>
      <c r="EE54" s="16">
        <f t="shared" si="323"/>
        <v>11961.183333333336</v>
      </c>
      <c r="EF54" s="16">
        <f t="shared" si="323"/>
        <v>11908.933333333331</v>
      </c>
      <c r="EG54" s="16">
        <f t="shared" si="323"/>
        <v>11900.766666666663</v>
      </c>
      <c r="EH54" s="16">
        <f t="shared" si="323"/>
        <v>11833.791666666668</v>
      </c>
      <c r="EI54" s="16">
        <f t="shared" si="323"/>
        <v>11698.4</v>
      </c>
      <c r="EJ54" s="16">
        <f t="shared" si="323"/>
        <v>11689.058333333334</v>
      </c>
      <c r="EK54" s="16">
        <f t="shared" si="323"/>
        <v>11698.900000000001</v>
      </c>
      <c r="EL54" s="16">
        <f t="shared" si="323"/>
        <v>11800.925000000001</v>
      </c>
      <c r="EM54" s="16">
        <f t="shared" si="323"/>
        <v>11738.241666666665</v>
      </c>
      <c r="EN54" s="16">
        <f t="shared" si="323"/>
        <v>11703.799999999997</v>
      </c>
      <c r="EO54" s="16">
        <f t="shared" si="323"/>
        <v>11775.200000000004</v>
      </c>
      <c r="EP54" s="16">
        <f t="shared" si="323"/>
        <v>11836.599999999999</v>
      </c>
      <c r="EQ54" s="16">
        <f t="shared" si="323"/>
        <v>11849.733333333334</v>
      </c>
      <c r="ER54" s="16">
        <f t="shared" si="323"/>
        <v>11800.433333333336</v>
      </c>
      <c r="ES54" s="16">
        <f t="shared" si="323"/>
        <v>11862.974999999999</v>
      </c>
      <c r="ET54" s="16">
        <f t="shared" si="323"/>
        <v>11895.558333333331</v>
      </c>
      <c r="EU54" s="16">
        <f t="shared" si="323"/>
        <v>11916.541666666668</v>
      </c>
      <c r="EV54" s="16">
        <f t="shared" si="323"/>
        <v>11946.650000000001</v>
      </c>
      <c r="EW54" s="16">
        <f t="shared" si="323"/>
        <v>11837.375</v>
      </c>
      <c r="EX54" s="16">
        <f>EX55-EX56+EX55</f>
        <v>11588.266666666666</v>
      </c>
      <c r="EY54" s="16">
        <f>EY55-EY56+EY55</f>
        <v>11544.525</v>
      </c>
      <c r="EZ54" s="16">
        <f>EZ55-EZ56+EZ55</f>
        <v>11510.825000000001</v>
      </c>
      <c r="FA54" s="16">
        <f>FA55-FA56+FA55</f>
        <v>11575.016666666666</v>
      </c>
      <c r="FB54" s="16">
        <f>FB55-FB56+FB55</f>
        <v>11564.691666666666</v>
      </c>
      <c r="FC54" s="16">
        <f t="shared" ref="FC54:FV54" si="324">FC55-FC56+FC55</f>
        <v>11584.016666666666</v>
      </c>
      <c r="FD54" s="16">
        <f t="shared" si="324"/>
        <v>11649.066666666666</v>
      </c>
      <c r="FE54" s="16">
        <f t="shared" si="324"/>
        <v>11684.633333333337</v>
      </c>
      <c r="FF54" s="16">
        <f t="shared" si="324"/>
        <v>11607.858333333332</v>
      </c>
      <c r="FG54" s="16">
        <f t="shared" si="324"/>
        <v>11452.775000000001</v>
      </c>
      <c r="FH54" s="16">
        <f t="shared" si="324"/>
        <v>11347.366666666669</v>
      </c>
      <c r="FI54" s="16">
        <f t="shared" si="324"/>
        <v>11337.525000000001</v>
      </c>
      <c r="FJ54" s="16">
        <f t="shared" si="324"/>
        <v>11279.124999999998</v>
      </c>
      <c r="FK54" s="16">
        <f t="shared" si="324"/>
        <v>11268.225000000002</v>
      </c>
      <c r="FL54" s="16">
        <f t="shared" si="324"/>
        <v>11275.808333333331</v>
      </c>
      <c r="FM54" s="16">
        <f t="shared" si="324"/>
        <v>11203.358333333337</v>
      </c>
      <c r="FN54" s="16">
        <f t="shared" si="324"/>
        <v>11113.616666666669</v>
      </c>
      <c r="FO54" s="16">
        <f t="shared" si="324"/>
        <v>11102.783333333333</v>
      </c>
      <c r="FP54" s="16">
        <f t="shared" si="324"/>
        <v>10979.625</v>
      </c>
      <c r="FQ54" s="16">
        <f t="shared" si="324"/>
        <v>10986.416666666664</v>
      </c>
      <c r="FR54" s="16">
        <f t="shared" si="324"/>
        <v>10854.8</v>
      </c>
      <c r="FS54" s="16">
        <f t="shared" si="324"/>
        <v>10937.558333333334</v>
      </c>
      <c r="FT54" s="16">
        <f t="shared" si="324"/>
        <v>10872.258333333333</v>
      </c>
      <c r="FU54" s="16">
        <f t="shared" si="324"/>
        <v>11005.133333333331</v>
      </c>
      <c r="FV54" s="16">
        <f t="shared" si="324"/>
        <v>11113.808333333334</v>
      </c>
      <c r="FZ54" s="24"/>
      <c r="GA54" s="24"/>
      <c r="GB54" s="24"/>
      <c r="GC54" s="24"/>
      <c r="GD54" s="24"/>
      <c r="GE54" s="24"/>
      <c r="GF54" s="24"/>
      <c r="GG54" s="24"/>
      <c r="GH54" s="24"/>
      <c r="GI54" s="24"/>
      <c r="GJ54" s="24"/>
      <c r="GK54" s="24"/>
      <c r="GL54" s="24"/>
      <c r="GM54" s="24"/>
      <c r="GN54" s="24"/>
      <c r="GO54" s="24"/>
      <c r="GP54" s="24"/>
      <c r="GQ54" s="24"/>
      <c r="GR54" s="24"/>
      <c r="GS54" s="24"/>
      <c r="GT54" s="24"/>
      <c r="GU54" s="24"/>
      <c r="GV54" s="24"/>
      <c r="GW54" s="24"/>
      <c r="GX54" s="24"/>
      <c r="GY54" s="24"/>
      <c r="GZ54" s="24"/>
      <c r="HA54" s="24"/>
      <c r="HB54" s="24"/>
      <c r="HC54" s="24"/>
      <c r="HD54" s="24"/>
      <c r="HE54" s="24"/>
    </row>
    <row r="55" spans="1:213" ht="14.7" customHeight="1" x14ac:dyDescent="0.3">
      <c r="A55" s="12"/>
      <c r="B55" s="13"/>
      <c r="C55" s="13"/>
      <c r="D55" s="14" t="s">
        <v>50</v>
      </c>
      <c r="E55" s="49">
        <f t="shared" ref="E55:BB55" si="325">(E2+E3+E4)/3</f>
        <v>10890.1</v>
      </c>
      <c r="F55" s="49">
        <f t="shared" si="325"/>
        <v>10864.6</v>
      </c>
      <c r="G55" s="49">
        <f t="shared" si="325"/>
        <v>10783.966666666667</v>
      </c>
      <c r="H55" s="49">
        <f t="shared" si="325"/>
        <v>10637.35</v>
      </c>
      <c r="I55" s="49">
        <f t="shared" si="325"/>
        <v>10665.866666666667</v>
      </c>
      <c r="J55" s="49">
        <f t="shared" si="325"/>
        <v>10507.416666666668</v>
      </c>
      <c r="K55" s="49">
        <f t="shared" si="325"/>
        <v>10483.383333333333</v>
      </c>
      <c r="L55" s="49">
        <f t="shared" si="325"/>
        <v>10683.533333333333</v>
      </c>
      <c r="M55" s="49">
        <f t="shared" si="325"/>
        <v>10793.216666666665</v>
      </c>
      <c r="N55" s="49">
        <f t="shared" si="325"/>
        <v>10791.1</v>
      </c>
      <c r="O55" s="49">
        <f t="shared" si="325"/>
        <v>10877.85</v>
      </c>
      <c r="P55" s="49">
        <f t="shared" si="325"/>
        <v>10881.066666666668</v>
      </c>
      <c r="Q55" s="49">
        <f t="shared" si="325"/>
        <v>10960.15</v>
      </c>
      <c r="R55" s="49">
        <f t="shared" si="325"/>
        <v>10931.433333333334</v>
      </c>
      <c r="S55" s="49">
        <f t="shared" si="325"/>
        <v>10818.766666666666</v>
      </c>
      <c r="T55" s="49">
        <f t="shared" si="325"/>
        <v>10698.35</v>
      </c>
      <c r="U55" s="49">
        <f t="shared" si="325"/>
        <v>10670.633333333333</v>
      </c>
      <c r="V55" s="49">
        <f t="shared" si="325"/>
        <v>10792.816666666668</v>
      </c>
      <c r="W55" s="49">
        <f t="shared" si="325"/>
        <v>10856.883333333333</v>
      </c>
      <c r="X55" s="49">
        <f t="shared" si="325"/>
        <v>10879.766666666666</v>
      </c>
      <c r="Y55" s="49">
        <f t="shared" si="325"/>
        <v>10880.266666666668</v>
      </c>
      <c r="Z55" s="49">
        <f t="shared" si="325"/>
        <v>10807.633333333333</v>
      </c>
      <c r="AA55" s="49">
        <f t="shared" si="325"/>
        <v>10715.85</v>
      </c>
      <c r="AB55" s="49">
        <f t="shared" si="325"/>
        <v>10699.016666666665</v>
      </c>
      <c r="AC55" s="16">
        <f t="shared" si="325"/>
        <v>10785.966666666665</v>
      </c>
      <c r="AD55" s="16">
        <f t="shared" si="325"/>
        <v>10784.616666666667</v>
      </c>
      <c r="AE55" s="16">
        <f t="shared" si="325"/>
        <v>10824.983333333332</v>
      </c>
      <c r="AF55" s="16">
        <f t="shared" si="325"/>
        <v>10827.583333333334</v>
      </c>
      <c r="AG55" s="16">
        <f t="shared" si="325"/>
        <v>10794.833333333334</v>
      </c>
      <c r="AH55" s="16">
        <f t="shared" si="325"/>
        <v>10745.983333333332</v>
      </c>
      <c r="AI55" s="16">
        <f t="shared" si="325"/>
        <v>10853.766666666666</v>
      </c>
      <c r="AJ55" s="16">
        <f t="shared" si="325"/>
        <v>10898.449999999999</v>
      </c>
      <c r="AK55" s="16">
        <f t="shared" si="325"/>
        <v>10893.5</v>
      </c>
      <c r="AL55" s="16">
        <f t="shared" si="325"/>
        <v>10895.783333333335</v>
      </c>
      <c r="AM55" s="16">
        <f t="shared" si="325"/>
        <v>10945.016666666668</v>
      </c>
      <c r="AN55" s="16">
        <f t="shared" si="325"/>
        <v>10912.233333333332</v>
      </c>
      <c r="AO55" s="16">
        <f t="shared" si="325"/>
        <v>10862.75</v>
      </c>
      <c r="AP55" s="16">
        <f t="shared" si="325"/>
        <v>10838.35</v>
      </c>
      <c r="AQ55" s="16">
        <f t="shared" si="325"/>
        <v>10822.9</v>
      </c>
      <c r="AR55" s="16">
        <f t="shared" si="325"/>
        <v>10727.183333333332</v>
      </c>
      <c r="AS55" s="16">
        <f t="shared" si="325"/>
        <v>10698.983333333334</v>
      </c>
      <c r="AT55" s="16">
        <f t="shared" si="325"/>
        <v>10642.066666666668</v>
      </c>
      <c r="AU55" s="16">
        <f t="shared" si="325"/>
        <v>10658.283333333335</v>
      </c>
      <c r="AV55" s="16">
        <f t="shared" si="325"/>
        <v>10782.516666666666</v>
      </c>
      <c r="AW55" s="50">
        <f t="shared" si="325"/>
        <v>10896.85</v>
      </c>
      <c r="AX55" s="16">
        <f t="shared" si="325"/>
        <v>10884.766666666666</v>
      </c>
      <c r="AY55" s="16">
        <f t="shared" si="325"/>
        <v>10925.916666666666</v>
      </c>
      <c r="AZ55" s="16">
        <f t="shared" si="325"/>
        <v>11032.583333333334</v>
      </c>
      <c r="BA55" s="16">
        <f t="shared" si="325"/>
        <v>11077.033333333333</v>
      </c>
      <c r="BB55" s="16">
        <f t="shared" si="325"/>
        <v>10970.083333333334</v>
      </c>
      <c r="BC55" s="16">
        <f t="shared" ref="BC55:BL55" si="326">(BC2+BC3+BC4)/3</f>
        <v>10892.266666666666</v>
      </c>
      <c r="BD55" s="16">
        <f t="shared" si="326"/>
        <v>10855.366666666667</v>
      </c>
      <c r="BE55" s="16">
        <f t="shared" si="326"/>
        <v>10819.133333333333</v>
      </c>
      <c r="BF55" s="16">
        <f t="shared" si="326"/>
        <v>10752.5</v>
      </c>
      <c r="BG55" s="16">
        <f t="shared" si="326"/>
        <v>10710.183333333334</v>
      </c>
      <c r="BH55" s="16">
        <f t="shared" si="326"/>
        <v>10676.416666666666</v>
      </c>
      <c r="BI55" s="16">
        <f t="shared" si="326"/>
        <v>10637.616666666667</v>
      </c>
      <c r="BJ55" s="16">
        <f t="shared" si="326"/>
        <v>10711.516666666666</v>
      </c>
      <c r="BK55" s="16">
        <f t="shared" si="326"/>
        <v>10773.4</v>
      </c>
      <c r="BL55" s="16">
        <f t="shared" si="326"/>
        <v>10783.866666666667</v>
      </c>
      <c r="BM55" s="16">
        <f t="shared" ref="BM55:CT55" si="327">(BM2+BM3+BM4)/3</f>
        <v>10851.75</v>
      </c>
      <c r="BN55" s="16">
        <f t="shared" si="327"/>
        <v>10817.783333333333</v>
      </c>
      <c r="BO55" s="16">
        <f t="shared" si="327"/>
        <v>10832.516666666668</v>
      </c>
      <c r="BP55" s="16">
        <f t="shared" si="327"/>
        <v>10814.35</v>
      </c>
      <c r="BQ55" s="16">
        <f t="shared" si="327"/>
        <v>10854.833333333334</v>
      </c>
      <c r="BR55" s="16">
        <f t="shared" si="327"/>
        <v>10800.683333333332</v>
      </c>
      <c r="BS55" s="16">
        <f t="shared" si="327"/>
        <v>10933.116666666669</v>
      </c>
      <c r="BT55" s="16">
        <f t="shared" si="327"/>
        <v>11038.050000000001</v>
      </c>
      <c r="BU55" s="16">
        <f t="shared" si="327"/>
        <v>11058.116666666669</v>
      </c>
      <c r="BV55" s="16">
        <f t="shared" si="327"/>
        <v>11031.116666666667</v>
      </c>
      <c r="BW55" s="16">
        <f t="shared" si="327"/>
        <v>11136.266666666668</v>
      </c>
      <c r="BX55" s="16">
        <f t="shared" si="327"/>
        <v>11282.866666666669</v>
      </c>
      <c r="BY55" s="16">
        <f t="shared" si="327"/>
        <v>11323.533333333335</v>
      </c>
      <c r="BZ55" s="16">
        <f t="shared" si="327"/>
        <v>11346.816666666666</v>
      </c>
      <c r="CA55" s="16">
        <f t="shared" si="327"/>
        <v>11428.216666666667</v>
      </c>
      <c r="CB55" s="16">
        <f t="shared" si="327"/>
        <v>11468.283333333335</v>
      </c>
      <c r="CC55" s="16">
        <f t="shared" si="327"/>
        <v>11509.166666666666</v>
      </c>
      <c r="CD55" s="16">
        <f t="shared" si="327"/>
        <v>11526.75</v>
      </c>
      <c r="CE55" s="16">
        <f t="shared" si="327"/>
        <v>11488.083333333334</v>
      </c>
      <c r="CF55" s="16">
        <f t="shared" si="327"/>
        <v>11353.833333333334</v>
      </c>
      <c r="CG55" s="16">
        <f t="shared" si="327"/>
        <v>11444.15</v>
      </c>
      <c r="CH55" s="16">
        <f t="shared" si="327"/>
        <v>11468.083333333334</v>
      </c>
      <c r="CI55" s="16">
        <f t="shared" si="327"/>
        <v>11536.983333333332</v>
      </c>
      <c r="CJ55" s="16">
        <f t="shared" si="327"/>
        <v>11608.133333333333</v>
      </c>
      <c r="CK55" s="16">
        <f t="shared" si="327"/>
        <v>11684</v>
      </c>
      <c r="CL55" s="16">
        <f t="shared" si="327"/>
        <v>11699.466666666667</v>
      </c>
      <c r="CM55" s="16">
        <f t="shared" si="327"/>
        <v>11678.033333333335</v>
      </c>
      <c r="CN55" s="16">
        <f t="shared" si="327"/>
        <v>11606.583333333334</v>
      </c>
      <c r="CO55" s="16">
        <f t="shared" si="327"/>
        <v>11655.033333333335</v>
      </c>
      <c r="CP55" s="16">
        <f t="shared" si="327"/>
        <v>11621.300000000001</v>
      </c>
      <c r="CQ55" s="16">
        <f t="shared" si="327"/>
        <v>11641.85</v>
      </c>
      <c r="CR55" s="16">
        <f t="shared" si="327"/>
        <v>11612.033333333333</v>
      </c>
      <c r="CS55" s="16">
        <f t="shared" si="327"/>
        <v>11584.65</v>
      </c>
      <c r="CT55" s="16">
        <f t="shared" si="327"/>
        <v>11626.533333333335</v>
      </c>
      <c r="CU55" s="16">
        <f>(CU2+CU3+CU4)/3</f>
        <v>11681.066666666666</v>
      </c>
      <c r="CV55" s="16">
        <f>(CV2+CV3+CV4)/3</f>
        <v>11776.550000000001</v>
      </c>
      <c r="CW55" s="16">
        <f>(CW2+CW3+CW4)/3</f>
        <v>11782.483333333332</v>
      </c>
      <c r="CX55" s="16">
        <f t="shared" ref="CX55:DB55" si="328">(CX2+CX3+CX4)/3</f>
        <v>11635.15</v>
      </c>
      <c r="CY55" s="16">
        <f t="shared" si="328"/>
        <v>11595.566666666666</v>
      </c>
      <c r="CZ55" s="16">
        <f t="shared" si="328"/>
        <v>11681.949999999999</v>
      </c>
      <c r="DA55" s="16">
        <f t="shared" si="328"/>
        <v>11687.616666666667</v>
      </c>
      <c r="DB55" s="16">
        <f t="shared" si="328"/>
        <v>11726.433333333334</v>
      </c>
      <c r="DC55" s="16">
        <f t="shared" ref="DC55:DH55" si="329">(DC2+DC3+DC4)/3</f>
        <v>11720.1</v>
      </c>
      <c r="DD55" s="16">
        <f t="shared" si="329"/>
        <v>11737.866666666667</v>
      </c>
      <c r="DE55" s="16">
        <f t="shared" si="329"/>
        <v>11727.5</v>
      </c>
      <c r="DF55" s="16">
        <f t="shared" si="329"/>
        <v>11600.716666666667</v>
      </c>
      <c r="DG55" s="16">
        <f t="shared" si="329"/>
        <v>11546.466666666667</v>
      </c>
      <c r="DH55" s="16">
        <f t="shared" si="329"/>
        <v>11395.166666666666</v>
      </c>
      <c r="DI55" s="16">
        <f t="shared" ref="DI55:EC55" si="330">(DI2+DI3+DI4)/3</f>
        <v>11304.816666666666</v>
      </c>
      <c r="DJ55" s="16">
        <f t="shared" si="330"/>
        <v>11291.916666666666</v>
      </c>
      <c r="DK55" s="16">
        <f t="shared" si="330"/>
        <v>11191.333333333334</v>
      </c>
      <c r="DL55" s="16">
        <f t="shared" si="330"/>
        <v>11208.366666666667</v>
      </c>
      <c r="DM55" s="16">
        <f t="shared" si="330"/>
        <v>11193.583333333334</v>
      </c>
      <c r="DN55" s="16">
        <f t="shared" si="330"/>
        <v>11227.333333333334</v>
      </c>
      <c r="DO55" s="16">
        <f t="shared" si="330"/>
        <v>11364.383333333333</v>
      </c>
      <c r="DP55" s="16">
        <f t="shared" si="330"/>
        <v>11755.050000000001</v>
      </c>
      <c r="DQ55" s="16">
        <f t="shared" si="330"/>
        <v>11758.483333333332</v>
      </c>
      <c r="DR55" s="16">
        <f t="shared" si="330"/>
        <v>11735.033333333333</v>
      </c>
      <c r="DS55" s="16">
        <f t="shared" si="330"/>
        <v>11770.9</v>
      </c>
      <c r="DT55" s="16">
        <f t="shared" si="330"/>
        <v>11787.066666666666</v>
      </c>
      <c r="DU55" s="16">
        <f t="shared" si="330"/>
        <v>11898.1</v>
      </c>
      <c r="DV55" s="16">
        <f t="shared" si="330"/>
        <v>11917.4</v>
      </c>
      <c r="DW55" s="16">
        <f t="shared" si="330"/>
        <v>11876.599999999999</v>
      </c>
      <c r="DX55" s="16">
        <f t="shared" si="330"/>
        <v>11924.616666666667</v>
      </c>
      <c r="DY55" s="16">
        <f t="shared" si="330"/>
        <v>11930.5</v>
      </c>
      <c r="DZ55" s="16">
        <f t="shared" si="330"/>
        <v>12037.233333333332</v>
      </c>
      <c r="EA55" s="16">
        <f t="shared" si="330"/>
        <v>12040.900000000001</v>
      </c>
      <c r="EB55" s="16">
        <f t="shared" si="330"/>
        <v>11904.6</v>
      </c>
      <c r="EC55" s="16">
        <f t="shared" si="330"/>
        <v>11845.883333333333</v>
      </c>
      <c r="ED55" s="16">
        <f t="shared" ref="ED55:EW55" si="331">(ED2+ED3+ED4)/3</f>
        <v>11923.166666666666</v>
      </c>
      <c r="EE55" s="16">
        <f t="shared" si="331"/>
        <v>11956.766666666668</v>
      </c>
      <c r="EF55" s="16">
        <f t="shared" si="331"/>
        <v>11911.666666666666</v>
      </c>
      <c r="EG55" s="16">
        <f t="shared" si="331"/>
        <v>11887.483333333332</v>
      </c>
      <c r="EH55" s="16">
        <f t="shared" si="331"/>
        <v>11844.283333333335</v>
      </c>
      <c r="EI55" s="16">
        <f t="shared" si="331"/>
        <v>11724.65</v>
      </c>
      <c r="EJ55" s="16">
        <f t="shared" si="331"/>
        <v>11686.616666666667</v>
      </c>
      <c r="EK55" s="16">
        <f t="shared" si="331"/>
        <v>11706.35</v>
      </c>
      <c r="EL55" s="16">
        <f t="shared" si="331"/>
        <v>11770.1</v>
      </c>
      <c r="EM55" s="16">
        <f t="shared" si="331"/>
        <v>11752.383333333333</v>
      </c>
      <c r="EN55" s="16">
        <f t="shared" si="331"/>
        <v>11707.949999999999</v>
      </c>
      <c r="EO55" s="16">
        <f t="shared" si="331"/>
        <v>11753.950000000003</v>
      </c>
      <c r="EP55" s="16">
        <f t="shared" si="331"/>
        <v>11825.65</v>
      </c>
      <c r="EQ55" s="16">
        <f t="shared" si="331"/>
        <v>11857.916666666666</v>
      </c>
      <c r="ER55" s="16">
        <f t="shared" si="331"/>
        <v>11812.016666666668</v>
      </c>
      <c r="ES55" s="16">
        <f t="shared" si="331"/>
        <v>11860.349999999999</v>
      </c>
      <c r="ET55" s="16">
        <f t="shared" si="331"/>
        <v>11880.816666666666</v>
      </c>
      <c r="EU55" s="16">
        <f t="shared" si="331"/>
        <v>11916.333333333334</v>
      </c>
      <c r="EV55" s="16">
        <f t="shared" si="331"/>
        <v>11946.550000000001</v>
      </c>
      <c r="EW55" s="16">
        <f t="shared" si="331"/>
        <v>11863.6</v>
      </c>
      <c r="EX55" s="16">
        <f>(EX2+EX3+EX4)/3</f>
        <v>11617.933333333332</v>
      </c>
      <c r="EY55" s="16">
        <f>(EY2+EY3+EY4)/3</f>
        <v>11533.15</v>
      </c>
      <c r="EZ55" s="16">
        <f>(EZ2+EZ3+EZ4)/3</f>
        <v>11522.75</v>
      </c>
      <c r="FA55" s="16">
        <f>(FA2+FA3+FA4)/3</f>
        <v>11567.133333333333</v>
      </c>
      <c r="FB55" s="16">
        <f>(FB2+FB3+FB4)/3</f>
        <v>11576.883333333333</v>
      </c>
      <c r="FC55" s="16">
        <f t="shared" ref="FC55:FL55" si="332">(FC2+FC3+FC4)/3</f>
        <v>11579.683333333332</v>
      </c>
      <c r="FD55" s="16">
        <f t="shared" si="332"/>
        <v>11635.533333333333</v>
      </c>
      <c r="FE55" s="16">
        <f t="shared" si="332"/>
        <v>11681.766666666668</v>
      </c>
      <c r="FF55" s="16">
        <f t="shared" si="332"/>
        <v>11618.816666666666</v>
      </c>
      <c r="FG55" s="16">
        <f t="shared" si="332"/>
        <v>11486.300000000001</v>
      </c>
      <c r="FH55" s="16">
        <f t="shared" si="332"/>
        <v>11348.533333333335</v>
      </c>
      <c r="FI55" s="16">
        <f t="shared" si="332"/>
        <v>11344</v>
      </c>
      <c r="FJ55" s="16">
        <f t="shared" si="332"/>
        <v>11286.949999999999</v>
      </c>
      <c r="FK55" s="16">
        <f t="shared" si="332"/>
        <v>11284.300000000001</v>
      </c>
      <c r="FL55" s="16">
        <f t="shared" si="332"/>
        <v>11267.316666666666</v>
      </c>
      <c r="FM55" s="16">
        <f>(FM2+FM3+FM4)/3</f>
        <v>11217.516666666668</v>
      </c>
      <c r="FN55" s="16">
        <f t="shared" ref="FN55:FV55" si="333">(FN2+FN3+FN4)/3</f>
        <v>11141.833333333334</v>
      </c>
      <c r="FO55" s="16">
        <f t="shared" si="333"/>
        <v>11087.566666666666</v>
      </c>
      <c r="FP55" s="16">
        <f t="shared" si="333"/>
        <v>10979.25</v>
      </c>
      <c r="FQ55" s="16">
        <f t="shared" si="333"/>
        <v>10975.483333333332</v>
      </c>
      <c r="FR55" s="16">
        <f t="shared" si="333"/>
        <v>10847</v>
      </c>
      <c r="FS55" s="16">
        <f t="shared" si="333"/>
        <v>10926.866666666667</v>
      </c>
      <c r="FT55" s="16">
        <f t="shared" si="333"/>
        <v>10889.016666666666</v>
      </c>
      <c r="FU55" s="16">
        <f t="shared" si="333"/>
        <v>10977.816666666666</v>
      </c>
      <c r="FV55" s="16">
        <f t="shared" si="333"/>
        <v>11117.966666666667</v>
      </c>
      <c r="FZ55" s="25"/>
      <c r="GA55" s="25"/>
      <c r="GB55" s="25"/>
      <c r="GC55" s="25"/>
      <c r="GD55" s="25"/>
      <c r="GE55" s="25"/>
      <c r="GF55" s="25"/>
      <c r="GG55" s="25"/>
      <c r="GH55" s="25"/>
      <c r="GI55" s="25"/>
      <c r="GJ55" s="25"/>
      <c r="GK55" s="25"/>
      <c r="GL55" s="25"/>
      <c r="GM55" s="25"/>
      <c r="GN55" s="25"/>
      <c r="GO55" s="25"/>
      <c r="GP55" s="25"/>
      <c r="GQ55" s="25"/>
      <c r="GR55" s="25"/>
      <c r="GS55" s="25"/>
      <c r="GT55" s="25"/>
      <c r="GU55" s="25"/>
      <c r="GV55" s="25"/>
      <c r="GW55" s="25"/>
      <c r="GX55" s="25"/>
      <c r="GY55" s="25"/>
      <c r="GZ55" s="25"/>
      <c r="HA55" s="25"/>
      <c r="HB55" s="25"/>
      <c r="HC55" s="25"/>
      <c r="HD55" s="25"/>
      <c r="HE55" s="25"/>
    </row>
    <row r="56" spans="1:213" ht="14.7" customHeight="1" x14ac:dyDescent="0.3">
      <c r="A56" s="12"/>
      <c r="B56" s="13"/>
      <c r="C56" s="13"/>
      <c r="D56" s="14" t="s">
        <v>14</v>
      </c>
      <c r="E56" s="49">
        <f t="shared" ref="E56:BB56" si="334">E53</f>
        <v>10893.275000000001</v>
      </c>
      <c r="F56" s="49">
        <f t="shared" si="334"/>
        <v>10862.150000000001</v>
      </c>
      <c r="G56" s="49">
        <f t="shared" si="334"/>
        <v>10784.5</v>
      </c>
      <c r="H56" s="49">
        <f t="shared" si="334"/>
        <v>10655.45</v>
      </c>
      <c r="I56" s="49">
        <f t="shared" si="334"/>
        <v>10651.95</v>
      </c>
      <c r="J56" s="49">
        <f t="shared" si="334"/>
        <v>10516.900000000001</v>
      </c>
      <c r="K56" s="49">
        <f t="shared" si="334"/>
        <v>10450.5</v>
      </c>
      <c r="L56" s="49">
        <f t="shared" si="334"/>
        <v>10656.5</v>
      </c>
      <c r="M56" s="49">
        <f t="shared" si="334"/>
        <v>10794.05</v>
      </c>
      <c r="N56" s="49">
        <f t="shared" si="334"/>
        <v>10783.924999999999</v>
      </c>
      <c r="O56" s="49">
        <f t="shared" si="334"/>
        <v>10872.6</v>
      </c>
      <c r="P56" s="49">
        <f t="shared" si="334"/>
        <v>10867.25</v>
      </c>
      <c r="Q56" s="49">
        <f t="shared" si="334"/>
        <v>10956.575000000001</v>
      </c>
      <c r="R56" s="49">
        <f t="shared" si="334"/>
        <v>10921.3</v>
      </c>
      <c r="S56" s="49">
        <f t="shared" si="334"/>
        <v>10851.15</v>
      </c>
      <c r="T56" s="49">
        <f t="shared" si="334"/>
        <v>10715.775</v>
      </c>
      <c r="U56" s="49">
        <f t="shared" si="334"/>
        <v>10641.025</v>
      </c>
      <c r="V56" s="49">
        <f t="shared" si="334"/>
        <v>10799.325000000001</v>
      </c>
      <c r="W56" s="49">
        <f t="shared" si="334"/>
        <v>10855.375</v>
      </c>
      <c r="X56" s="49">
        <f t="shared" si="334"/>
        <v>10888.375</v>
      </c>
      <c r="Y56" s="49">
        <f t="shared" si="334"/>
        <v>10865.35</v>
      </c>
      <c r="Z56" s="49">
        <f t="shared" si="334"/>
        <v>10815.2</v>
      </c>
      <c r="AA56" s="49">
        <f t="shared" si="334"/>
        <v>10737.65</v>
      </c>
      <c r="AB56" s="49">
        <f t="shared" si="334"/>
        <v>10684.849999999999</v>
      </c>
      <c r="AC56" s="16">
        <f t="shared" si="334"/>
        <v>10793.05</v>
      </c>
      <c r="AD56" s="16">
        <f t="shared" si="334"/>
        <v>10775.85</v>
      </c>
      <c r="AE56" s="16">
        <f t="shared" si="334"/>
        <v>10809.9</v>
      </c>
      <c r="AF56" s="16">
        <f t="shared" si="334"/>
        <v>10830.575000000001</v>
      </c>
      <c r="AG56" s="16">
        <f t="shared" si="334"/>
        <v>10794.775</v>
      </c>
      <c r="AH56" s="16">
        <f t="shared" si="334"/>
        <v>10750.174999999999</v>
      </c>
      <c r="AI56" s="16">
        <f t="shared" si="334"/>
        <v>10837.25</v>
      </c>
      <c r="AJ56" s="16">
        <f t="shared" si="334"/>
        <v>10902.525</v>
      </c>
      <c r="AK56" s="16">
        <f t="shared" si="334"/>
        <v>10887.65</v>
      </c>
      <c r="AL56" s="16">
        <f t="shared" si="334"/>
        <v>10890.2</v>
      </c>
      <c r="AM56" s="16">
        <f t="shared" si="334"/>
        <v>10936.6</v>
      </c>
      <c r="AN56" s="16">
        <f t="shared" si="334"/>
        <v>10906.974999999999</v>
      </c>
      <c r="AO56" s="16">
        <f t="shared" si="334"/>
        <v>10878.375</v>
      </c>
      <c r="AP56" s="16">
        <f t="shared" si="334"/>
        <v>10832.625</v>
      </c>
      <c r="AQ56" s="16">
        <f t="shared" si="334"/>
        <v>10844.075000000001</v>
      </c>
      <c r="AR56" s="16">
        <f t="shared" si="334"/>
        <v>10659.5</v>
      </c>
      <c r="AS56" s="16">
        <f t="shared" si="334"/>
        <v>10717.7</v>
      </c>
      <c r="AT56" s="16">
        <f t="shared" si="334"/>
        <v>10637</v>
      </c>
      <c r="AU56" s="16">
        <f t="shared" si="334"/>
        <v>10661.525000000001</v>
      </c>
      <c r="AV56" s="16">
        <f t="shared" si="334"/>
        <v>10758.3</v>
      </c>
      <c r="AW56" s="50">
        <f t="shared" si="334"/>
        <v>10898.45</v>
      </c>
      <c r="AX56" s="16">
        <f t="shared" si="334"/>
        <v>10871.025</v>
      </c>
      <c r="AY56" s="16">
        <f t="shared" si="334"/>
        <v>10921.7</v>
      </c>
      <c r="AZ56" s="16">
        <f t="shared" si="334"/>
        <v>11017.650000000001</v>
      </c>
      <c r="BA56" s="16">
        <f t="shared" si="334"/>
        <v>11080.85</v>
      </c>
      <c r="BB56" s="16">
        <f t="shared" si="334"/>
        <v>10983.325000000001</v>
      </c>
      <c r="BC56" s="16">
        <f t="shared" ref="BC56:BL56" si="335">BC53</f>
        <v>10894</v>
      </c>
      <c r="BD56" s="16">
        <f t="shared" si="335"/>
        <v>10867.349999999999</v>
      </c>
      <c r="BE56" s="16">
        <f t="shared" si="335"/>
        <v>10831.875</v>
      </c>
      <c r="BF56" s="16">
        <f t="shared" si="335"/>
        <v>10755.725</v>
      </c>
      <c r="BG56" s="16">
        <f t="shared" si="335"/>
        <v>10703.075000000001</v>
      </c>
      <c r="BH56" s="16">
        <f t="shared" si="335"/>
        <v>10694.15</v>
      </c>
      <c r="BI56" s="16">
        <f t="shared" si="335"/>
        <v>10654.25</v>
      </c>
      <c r="BJ56" s="16">
        <f t="shared" si="335"/>
        <v>10699.55</v>
      </c>
      <c r="BK56" s="16">
        <f t="shared" si="335"/>
        <v>10765.174999999999</v>
      </c>
      <c r="BL56" s="16">
        <f t="shared" si="335"/>
        <v>10779.974999999999</v>
      </c>
      <c r="BM56" s="16">
        <f t="shared" ref="BM56:CT56" si="336">BM53</f>
        <v>10837.575000000001</v>
      </c>
      <c r="BN56" s="16">
        <f t="shared" si="336"/>
        <v>10809.025</v>
      </c>
      <c r="BO56" s="16">
        <f t="shared" si="336"/>
        <v>10845.45</v>
      </c>
      <c r="BP56" s="16">
        <f t="shared" si="336"/>
        <v>10825.275000000001</v>
      </c>
      <c r="BQ56" s="16">
        <f t="shared" si="336"/>
        <v>10850.5</v>
      </c>
      <c r="BR56" s="16">
        <f t="shared" si="336"/>
        <v>10785.55</v>
      </c>
      <c r="BS56" s="16">
        <f t="shared" si="336"/>
        <v>10905.95</v>
      </c>
      <c r="BT56" s="16">
        <f t="shared" si="336"/>
        <v>11030.575000000001</v>
      </c>
      <c r="BU56" s="16">
        <f t="shared" si="336"/>
        <v>11058.075000000001</v>
      </c>
      <c r="BV56" s="16">
        <f t="shared" si="336"/>
        <v>11028.975</v>
      </c>
      <c r="BW56" s="16">
        <f t="shared" si="336"/>
        <v>11120.375</v>
      </c>
      <c r="BX56" s="16">
        <f t="shared" si="336"/>
        <v>11273.7</v>
      </c>
      <c r="BY56" s="16">
        <f t="shared" si="336"/>
        <v>11314.45</v>
      </c>
      <c r="BZ56" s="16">
        <f t="shared" si="336"/>
        <v>11348.6</v>
      </c>
      <c r="CA56" s="16">
        <f t="shared" si="336"/>
        <v>11428.9</v>
      </c>
      <c r="CB56" s="16">
        <f t="shared" si="336"/>
        <v>11471.325000000001</v>
      </c>
      <c r="CC56" s="16">
        <f t="shared" si="336"/>
        <v>11497.55</v>
      </c>
      <c r="CD56" s="16">
        <f t="shared" si="336"/>
        <v>11529.6</v>
      </c>
      <c r="CE56" s="16">
        <f t="shared" si="336"/>
        <v>11503.674999999999</v>
      </c>
      <c r="CF56" s="16">
        <f t="shared" si="336"/>
        <v>11353.625</v>
      </c>
      <c r="CG56" s="16">
        <f t="shared" si="336"/>
        <v>11424.6</v>
      </c>
      <c r="CH56" s="16">
        <f t="shared" si="336"/>
        <v>11479.6</v>
      </c>
      <c r="CI56" s="16">
        <f t="shared" si="336"/>
        <v>11520.475</v>
      </c>
      <c r="CJ56" s="16">
        <f t="shared" si="336"/>
        <v>11600.25</v>
      </c>
      <c r="CK56" s="16">
        <f t="shared" si="336"/>
        <v>11691.424999999999</v>
      </c>
      <c r="CL56" s="16">
        <f t="shared" si="336"/>
        <v>11692.6</v>
      </c>
      <c r="CM56" s="16">
        <f t="shared" si="336"/>
        <v>11695.075000000001</v>
      </c>
      <c r="CN56" s="16">
        <f t="shared" si="336"/>
        <v>11610.875</v>
      </c>
      <c r="CO56" s="16">
        <f t="shared" si="336"/>
        <v>11649.575000000001</v>
      </c>
      <c r="CP56" s="16">
        <f t="shared" si="336"/>
        <v>11629.7</v>
      </c>
      <c r="CQ56" s="16">
        <f t="shared" si="336"/>
        <v>11626.8</v>
      </c>
      <c r="CR56" s="16">
        <f t="shared" si="336"/>
        <v>11625.9</v>
      </c>
      <c r="CS56" s="16">
        <f t="shared" si="336"/>
        <v>11578.625</v>
      </c>
      <c r="CT56" s="16">
        <f t="shared" si="336"/>
        <v>11618.075000000001</v>
      </c>
      <c r="CU56" s="16">
        <f>CU53</f>
        <v>11676.424999999999</v>
      </c>
      <c r="CV56" s="16">
        <f>CV53</f>
        <v>11771.25</v>
      </c>
      <c r="CW56" s="16">
        <f>CW53</f>
        <v>11797.325000000001</v>
      </c>
      <c r="CX56" s="16">
        <f t="shared" ref="CX56:DB56" si="337">CX53</f>
        <v>11655.5</v>
      </c>
      <c r="CY56" s="16">
        <f t="shared" si="337"/>
        <v>11605.375</v>
      </c>
      <c r="CZ56" s="16">
        <f t="shared" si="337"/>
        <v>11659.85</v>
      </c>
      <c r="DA56" s="16">
        <f t="shared" si="337"/>
        <v>11710.525</v>
      </c>
      <c r="DB56" s="16">
        <f t="shared" si="337"/>
        <v>11712.325000000001</v>
      </c>
      <c r="DC56" s="16">
        <f t="shared" ref="DC56:DH56" si="338">DC53</f>
        <v>11706.075000000001</v>
      </c>
      <c r="DD56" s="16">
        <f t="shared" si="338"/>
        <v>11744.424999999999</v>
      </c>
      <c r="DE56" s="16">
        <f t="shared" si="338"/>
        <v>11735.125</v>
      </c>
      <c r="DF56" s="16">
        <f t="shared" si="338"/>
        <v>11601.95</v>
      </c>
      <c r="DG56" s="16">
        <f t="shared" si="338"/>
        <v>11570.75</v>
      </c>
      <c r="DH56" s="16">
        <f t="shared" si="338"/>
        <v>11413.025000000001</v>
      </c>
      <c r="DI56" s="16">
        <f t="shared" ref="DI56:EC56" si="339">DI53</f>
        <v>11306.325000000001</v>
      </c>
      <c r="DJ56" s="16">
        <f t="shared" si="339"/>
        <v>11298.424999999999</v>
      </c>
      <c r="DK56" s="16">
        <f t="shared" si="339"/>
        <v>11212.900000000001</v>
      </c>
      <c r="DL56" s="16">
        <f t="shared" si="339"/>
        <v>11201.525</v>
      </c>
      <c r="DM56" s="16">
        <f t="shared" si="339"/>
        <v>11211.875</v>
      </c>
      <c r="DN56" s="16">
        <f t="shared" si="339"/>
        <v>11212.45</v>
      </c>
      <c r="DO56" s="16">
        <f t="shared" si="339"/>
        <v>11343</v>
      </c>
      <c r="DP56" s="16">
        <f t="shared" si="339"/>
        <v>11718.45</v>
      </c>
      <c r="DQ56" s="16">
        <f t="shared" si="339"/>
        <v>11783.174999999999</v>
      </c>
      <c r="DR56" s="16">
        <f t="shared" si="339"/>
        <v>11733.599999999999</v>
      </c>
      <c r="DS56" s="16">
        <f t="shared" si="339"/>
        <v>11827.825000000001</v>
      </c>
      <c r="DT56" s="16">
        <f t="shared" si="339"/>
        <v>11758.55</v>
      </c>
      <c r="DU56" s="16">
        <f t="shared" si="339"/>
        <v>11884.775</v>
      </c>
      <c r="DV56" s="16">
        <f t="shared" si="339"/>
        <v>11911.724999999999</v>
      </c>
      <c r="DW56" s="16">
        <f t="shared" si="339"/>
        <v>11884.349999999999</v>
      </c>
      <c r="DX56" s="16">
        <f t="shared" si="339"/>
        <v>11913.974999999999</v>
      </c>
      <c r="DY56" s="16">
        <f t="shared" si="339"/>
        <v>11934.35</v>
      </c>
      <c r="DZ56" s="16">
        <f t="shared" si="339"/>
        <v>12011.575000000001</v>
      </c>
      <c r="EA56" s="16">
        <f t="shared" si="339"/>
        <v>12050.525000000001</v>
      </c>
      <c r="EB56" s="16">
        <f t="shared" si="339"/>
        <v>11935.025</v>
      </c>
      <c r="EC56" s="16">
        <f t="shared" si="339"/>
        <v>11833.5</v>
      </c>
      <c r="ED56" s="16">
        <f t="shared" ref="ED56:EW56" si="340">ED53</f>
        <v>11923.4</v>
      </c>
      <c r="EE56" s="16">
        <f t="shared" si="340"/>
        <v>11952.35</v>
      </c>
      <c r="EF56" s="16">
        <f t="shared" si="340"/>
        <v>11914.400000000001</v>
      </c>
      <c r="EG56" s="16">
        <f t="shared" si="340"/>
        <v>11874.2</v>
      </c>
      <c r="EH56" s="16">
        <f t="shared" si="340"/>
        <v>11854.775000000001</v>
      </c>
      <c r="EI56" s="16">
        <f t="shared" si="340"/>
        <v>11750.9</v>
      </c>
      <c r="EJ56" s="16">
        <f t="shared" si="340"/>
        <v>11684.174999999999</v>
      </c>
      <c r="EK56" s="16">
        <f t="shared" si="340"/>
        <v>11713.8</v>
      </c>
      <c r="EL56" s="16">
        <f t="shared" si="340"/>
        <v>11739.275</v>
      </c>
      <c r="EM56" s="16">
        <f t="shared" si="340"/>
        <v>11766.525000000001</v>
      </c>
      <c r="EN56" s="16">
        <f t="shared" si="340"/>
        <v>11712.1</v>
      </c>
      <c r="EO56" s="16">
        <f t="shared" si="340"/>
        <v>11732.7</v>
      </c>
      <c r="EP56" s="16">
        <f t="shared" si="340"/>
        <v>11814.7</v>
      </c>
      <c r="EQ56" s="16">
        <f t="shared" si="340"/>
        <v>11866.099999999999</v>
      </c>
      <c r="ER56" s="16">
        <f t="shared" si="340"/>
        <v>11823.6</v>
      </c>
      <c r="ES56" s="16">
        <f t="shared" si="340"/>
        <v>11857.724999999999</v>
      </c>
      <c r="ET56" s="16">
        <f t="shared" si="340"/>
        <v>11866.075000000001</v>
      </c>
      <c r="EU56" s="16">
        <f t="shared" si="340"/>
        <v>11916.125</v>
      </c>
      <c r="EV56" s="16">
        <f t="shared" si="340"/>
        <v>11946.45</v>
      </c>
      <c r="EW56" s="16">
        <f t="shared" si="340"/>
        <v>11889.825000000001</v>
      </c>
      <c r="EX56" s="16">
        <f>EX53</f>
        <v>11647.599999999999</v>
      </c>
      <c r="EY56" s="16">
        <f>EY53</f>
        <v>11521.775</v>
      </c>
      <c r="EZ56" s="16">
        <f>EZ53</f>
        <v>11534.674999999999</v>
      </c>
      <c r="FA56" s="16">
        <f>FA53</f>
        <v>11559.25</v>
      </c>
      <c r="FB56" s="16">
        <f>FB53</f>
        <v>11589.075000000001</v>
      </c>
      <c r="FC56" s="16">
        <f t="shared" ref="FC56:FV56" si="341">FC53</f>
        <v>11575.349999999999</v>
      </c>
      <c r="FD56" s="16">
        <f t="shared" si="341"/>
        <v>11622</v>
      </c>
      <c r="FE56" s="16">
        <f t="shared" si="341"/>
        <v>11678.9</v>
      </c>
      <c r="FF56" s="16">
        <f t="shared" si="341"/>
        <v>11629.775</v>
      </c>
      <c r="FG56" s="16">
        <f t="shared" si="341"/>
        <v>11519.825000000001</v>
      </c>
      <c r="FH56" s="16">
        <f t="shared" si="341"/>
        <v>11349.7</v>
      </c>
      <c r="FI56" s="16">
        <f t="shared" si="341"/>
        <v>11350.474999999999</v>
      </c>
      <c r="FJ56" s="16">
        <f t="shared" si="341"/>
        <v>11294.775</v>
      </c>
      <c r="FK56" s="16">
        <f t="shared" si="341"/>
        <v>11300.375</v>
      </c>
      <c r="FL56" s="16">
        <f t="shared" si="341"/>
        <v>11258.825000000001</v>
      </c>
      <c r="FM56" s="16">
        <f t="shared" si="341"/>
        <v>11231.674999999999</v>
      </c>
      <c r="FN56" s="16">
        <f t="shared" si="341"/>
        <v>11170.05</v>
      </c>
      <c r="FO56" s="16">
        <f t="shared" si="341"/>
        <v>11072.349999999999</v>
      </c>
      <c r="FP56" s="16">
        <f t="shared" si="341"/>
        <v>10978.875</v>
      </c>
      <c r="FQ56" s="16">
        <f t="shared" si="341"/>
        <v>10964.55</v>
      </c>
      <c r="FR56" s="16">
        <f t="shared" si="341"/>
        <v>10839.2</v>
      </c>
      <c r="FS56" s="16">
        <f t="shared" si="341"/>
        <v>10916.174999999999</v>
      </c>
      <c r="FT56" s="16">
        <f t="shared" si="341"/>
        <v>10905.775</v>
      </c>
      <c r="FU56" s="16">
        <f t="shared" si="341"/>
        <v>10950.5</v>
      </c>
      <c r="FV56" s="16">
        <f t="shared" si="341"/>
        <v>11122.125</v>
      </c>
      <c r="FZ56" s="16">
        <f t="shared" ref="FZ56:GH56" si="342">ABS(FZ2-FZ3)</f>
        <v>109.04999999999927</v>
      </c>
      <c r="GA56" s="16">
        <f t="shared" si="342"/>
        <v>91</v>
      </c>
      <c r="GB56" s="16">
        <f t="shared" si="342"/>
        <v>127.55000000000109</v>
      </c>
      <c r="GC56" s="16">
        <f t="shared" si="342"/>
        <v>189.95000000000073</v>
      </c>
      <c r="GD56" s="16">
        <f t="shared" si="342"/>
        <v>225.39999999999964</v>
      </c>
      <c r="GE56" s="16">
        <f t="shared" si="342"/>
        <v>313.75</v>
      </c>
      <c r="GF56" s="16">
        <f t="shared" si="342"/>
        <v>92.25</v>
      </c>
      <c r="GG56" s="16">
        <f t="shared" si="342"/>
        <v>142</v>
      </c>
      <c r="GH56" s="16">
        <f t="shared" si="342"/>
        <v>98.700000000000728</v>
      </c>
      <c r="GI56" s="16"/>
      <c r="GJ56" s="16">
        <f t="shared" ref="GJ56:HE56" si="343">ABS(GJ2-GJ3)</f>
        <v>194.79999999999927</v>
      </c>
      <c r="GK56" s="16">
        <f t="shared" si="343"/>
        <v>112.39999999999964</v>
      </c>
      <c r="GL56" s="16">
        <f t="shared" si="343"/>
        <v>104.10000000000036</v>
      </c>
      <c r="GM56" s="16">
        <f t="shared" si="343"/>
        <v>89.599999999998545</v>
      </c>
      <c r="GN56" s="16">
        <f t="shared" si="343"/>
        <v>139.05000000000109</v>
      </c>
      <c r="GO56" s="16">
        <f t="shared" si="343"/>
        <v>43.149999999999636</v>
      </c>
      <c r="GP56" s="16">
        <f t="shared" si="343"/>
        <v>116.79999999999927</v>
      </c>
      <c r="GQ56" s="16">
        <f t="shared" si="343"/>
        <v>138.70000000000073</v>
      </c>
      <c r="GR56" s="16">
        <f t="shared" si="343"/>
        <v>84.5</v>
      </c>
      <c r="GS56" s="16">
        <f t="shared" si="343"/>
        <v>203.60000000000036</v>
      </c>
      <c r="GT56" s="16">
        <f t="shared" si="343"/>
        <v>80.299999999999272</v>
      </c>
      <c r="GU56" s="16">
        <f t="shared" si="343"/>
        <v>174.95000000000073</v>
      </c>
      <c r="GV56" s="16">
        <f t="shared" si="343"/>
        <v>690.89999999999964</v>
      </c>
      <c r="GW56" s="16">
        <f t="shared" si="343"/>
        <v>223.5</v>
      </c>
      <c r="GX56" s="16">
        <f t="shared" si="343"/>
        <v>115.84999999999854</v>
      </c>
      <c r="GY56" s="16">
        <f t="shared" si="343"/>
        <v>148.85000000000036</v>
      </c>
      <c r="GZ56" s="16">
        <f t="shared" si="343"/>
        <v>144.5</v>
      </c>
      <c r="HA56" s="16">
        <f t="shared" si="343"/>
        <v>93.850000000000364</v>
      </c>
      <c r="HB56" s="16">
        <f t="shared" si="343"/>
        <v>117.45000000000073</v>
      </c>
      <c r="HC56" s="16">
        <f t="shared" si="343"/>
        <v>306.30000000000109</v>
      </c>
      <c r="HD56" s="16">
        <f t="shared" si="343"/>
        <v>113.04999999999927</v>
      </c>
      <c r="HE56" s="16">
        <f t="shared" si="343"/>
        <v>241.94999999999891</v>
      </c>
    </row>
    <row r="57" spans="1:213" ht="14.7" customHeight="1" x14ac:dyDescent="0.3">
      <c r="A57" s="12"/>
      <c r="B57" s="13"/>
      <c r="C57" s="13"/>
      <c r="D57" s="14" t="s">
        <v>51</v>
      </c>
      <c r="E57" s="89">
        <f t="shared" ref="E57:AQ57" si="344">ABS(E54-E56)</f>
        <v>6.3500000000021828</v>
      </c>
      <c r="F57" s="89">
        <f t="shared" si="344"/>
        <v>4.8999999999978172</v>
      </c>
      <c r="G57" s="89">
        <f t="shared" si="344"/>
        <v>1.0666666666656965</v>
      </c>
      <c r="H57" s="89">
        <f t="shared" si="344"/>
        <v>36.200000000000728</v>
      </c>
      <c r="I57" s="89">
        <f t="shared" si="344"/>
        <v>27.833333333332121</v>
      </c>
      <c r="J57" s="89">
        <f t="shared" si="344"/>
        <v>18.966666666667152</v>
      </c>
      <c r="K57" s="89">
        <f t="shared" si="344"/>
        <v>65.766666666666424</v>
      </c>
      <c r="L57" s="89">
        <f t="shared" si="344"/>
        <v>54.066666666665697</v>
      </c>
      <c r="M57" s="89">
        <f t="shared" si="344"/>
        <v>1.6666666666678793</v>
      </c>
      <c r="N57" s="89">
        <f t="shared" si="344"/>
        <v>14.350000000002183</v>
      </c>
      <c r="O57" s="89">
        <f t="shared" si="344"/>
        <v>10.5</v>
      </c>
      <c r="P57" s="89">
        <f t="shared" si="344"/>
        <v>27.633333333335031</v>
      </c>
      <c r="Q57" s="89">
        <f t="shared" si="344"/>
        <v>7.1499999999978172</v>
      </c>
      <c r="R57" s="89">
        <f t="shared" si="344"/>
        <v>20.266666666670062</v>
      </c>
      <c r="S57" s="89">
        <f t="shared" si="344"/>
        <v>64.766666666666424</v>
      </c>
      <c r="T57" s="89">
        <f t="shared" si="344"/>
        <v>34.849999999998545</v>
      </c>
      <c r="U57" s="89">
        <f t="shared" si="344"/>
        <v>59.216666666667152</v>
      </c>
      <c r="V57" s="89">
        <f t="shared" si="344"/>
        <v>13.016666666666424</v>
      </c>
      <c r="W57" s="89">
        <f t="shared" si="344"/>
        <v>3.0166666666664241</v>
      </c>
      <c r="X57" s="89">
        <f t="shared" si="344"/>
        <v>17.216666666667152</v>
      </c>
      <c r="Y57" s="89">
        <f t="shared" si="344"/>
        <v>29.833333333335759</v>
      </c>
      <c r="Z57" s="89">
        <f t="shared" si="344"/>
        <v>15.133333333335031</v>
      </c>
      <c r="AA57" s="89">
        <f t="shared" si="344"/>
        <v>43.599999999998545</v>
      </c>
      <c r="AB57" s="89">
        <f t="shared" si="344"/>
        <v>28.333333333332121</v>
      </c>
      <c r="AC57" s="31">
        <f t="shared" si="344"/>
        <v>14.166666666667879</v>
      </c>
      <c r="AD57" s="31">
        <f t="shared" si="344"/>
        <v>17.533333333332848</v>
      </c>
      <c r="AE57" s="31">
        <f t="shared" si="344"/>
        <v>30.166666666664241</v>
      </c>
      <c r="AF57" s="31">
        <f t="shared" si="344"/>
        <v>5.9833333333335759</v>
      </c>
      <c r="AG57" s="31">
        <f t="shared" si="344"/>
        <v>0.11666666666860692</v>
      </c>
      <c r="AH57" s="31">
        <f t="shared" si="344"/>
        <v>8.3833333333350311</v>
      </c>
      <c r="AI57" s="31">
        <f t="shared" si="344"/>
        <v>33.033333333332848</v>
      </c>
      <c r="AJ57" s="31">
        <f t="shared" si="344"/>
        <v>8.1500000000014552</v>
      </c>
      <c r="AK57" s="31">
        <f t="shared" si="344"/>
        <v>11.700000000000728</v>
      </c>
      <c r="AL57" s="31">
        <f t="shared" si="344"/>
        <v>11.166666666667879</v>
      </c>
      <c r="AM57" s="31">
        <f t="shared" si="344"/>
        <v>16.833333333335759</v>
      </c>
      <c r="AN57" s="31">
        <f t="shared" si="344"/>
        <v>10.516666666666424</v>
      </c>
      <c r="AO57" s="31">
        <f t="shared" si="344"/>
        <v>31.25</v>
      </c>
      <c r="AP57" s="31">
        <f t="shared" si="344"/>
        <v>11.450000000000728</v>
      </c>
      <c r="AQ57" s="31">
        <f t="shared" si="344"/>
        <v>42.350000000002183</v>
      </c>
      <c r="AR57" s="31">
        <f>(AR54-AR56)</f>
        <v>135.36666666666497</v>
      </c>
      <c r="AS57" s="31">
        <f t="shared" ref="AS57:BB57" si="345">ABS(AS54-AS56)</f>
        <v>37.433333333334303</v>
      </c>
      <c r="AT57" s="31">
        <f t="shared" si="345"/>
        <v>10.133333333335031</v>
      </c>
      <c r="AU57" s="31">
        <f t="shared" si="345"/>
        <v>6.4833333333335759</v>
      </c>
      <c r="AV57" s="31">
        <f t="shared" si="345"/>
        <v>48.433333333334303</v>
      </c>
      <c r="AW57" s="90">
        <f t="shared" si="345"/>
        <v>3.2000000000007276</v>
      </c>
      <c r="AX57" s="31">
        <f t="shared" si="345"/>
        <v>27.483333333333576</v>
      </c>
      <c r="AY57" s="31">
        <f t="shared" si="345"/>
        <v>8.4333333333306655</v>
      </c>
      <c r="AZ57" s="31">
        <f t="shared" si="345"/>
        <v>29.866666666664969</v>
      </c>
      <c r="BA57" s="31">
        <f t="shared" si="345"/>
        <v>7.6333333333350311</v>
      </c>
      <c r="BB57" s="31">
        <f t="shared" si="345"/>
        <v>26.483333333333576</v>
      </c>
      <c r="BC57" s="31">
        <f t="shared" ref="BC57:BL57" si="346">ABS(BC54-BC56)</f>
        <v>3.4666666666671517</v>
      </c>
      <c r="BD57" s="31">
        <f t="shared" si="346"/>
        <v>23.966666666663514</v>
      </c>
      <c r="BE57" s="31">
        <f t="shared" si="346"/>
        <v>25.483333333333576</v>
      </c>
      <c r="BF57" s="31">
        <f t="shared" si="346"/>
        <v>6.4500000000007276</v>
      </c>
      <c r="BG57" s="31">
        <f t="shared" si="346"/>
        <v>14.216666666667152</v>
      </c>
      <c r="BH57" s="31">
        <f t="shared" si="346"/>
        <v>35.466666666667152</v>
      </c>
      <c r="BI57" s="31">
        <f t="shared" si="346"/>
        <v>33.266666666666424</v>
      </c>
      <c r="BJ57" s="31">
        <f t="shared" si="346"/>
        <v>23.933333333334303</v>
      </c>
      <c r="BK57" s="31">
        <f t="shared" si="346"/>
        <v>16.450000000000728</v>
      </c>
      <c r="BL57" s="31">
        <f t="shared" si="346"/>
        <v>7.7833333333364862</v>
      </c>
      <c r="BM57" s="31">
        <f>ABS(BM54-BM56)</f>
        <v>28.349999999998545</v>
      </c>
      <c r="BN57" s="31">
        <f>ABS(BN54-BN56)</f>
        <v>17.516666666666424</v>
      </c>
      <c r="BO57" s="31">
        <f>ABS(BO54-BO56)</f>
        <v>25.866666666664969</v>
      </c>
      <c r="BP57" s="31">
        <f>ABS(BP54-BP56)</f>
        <v>21.850000000002183</v>
      </c>
      <c r="BQ57" s="31">
        <f>ABS(BQ54-BQ56)</f>
        <v>8.6666666666678793</v>
      </c>
      <c r="BR57" s="31">
        <f>(BR54-BR56)</f>
        <v>30.266666666666424</v>
      </c>
      <c r="BS57" s="31">
        <f>ABS(BS54-BS56)</f>
        <v>54.333333333335759</v>
      </c>
      <c r="BT57" s="31">
        <f>ABS(BT54-BT56)</f>
        <v>14.950000000000728</v>
      </c>
      <c r="BU57" s="31">
        <f>ABS(BU54-BU56)</f>
        <v>8.3333333335758653E-2</v>
      </c>
      <c r="BV57" s="31">
        <f>ABS(BV54-BV56)</f>
        <v>4.2833333333328483</v>
      </c>
      <c r="BW57" s="31">
        <f t="shared" ref="BW57:CT57" si="347">ABS(BW54-BW56)</f>
        <v>31.783333333336486</v>
      </c>
      <c r="BX57" s="31">
        <f t="shared" si="347"/>
        <v>18.333333333335759</v>
      </c>
      <c r="BY57" s="31">
        <f t="shared" si="347"/>
        <v>18.166666666667879</v>
      </c>
      <c r="BZ57" s="31">
        <f t="shared" si="347"/>
        <v>3.5666666666693345</v>
      </c>
      <c r="CA57" s="31">
        <f t="shared" si="347"/>
        <v>1.3666666666649689</v>
      </c>
      <c r="CB57" s="31">
        <f t="shared" si="347"/>
        <v>6.0833333333321207</v>
      </c>
      <c r="CC57" s="31">
        <f t="shared" si="347"/>
        <v>23.233333333333576</v>
      </c>
      <c r="CD57" s="31">
        <f t="shared" si="347"/>
        <v>5.7000000000007276</v>
      </c>
      <c r="CE57" s="31">
        <f t="shared" si="347"/>
        <v>31.183333333330665</v>
      </c>
      <c r="CF57" s="31">
        <f t="shared" si="347"/>
        <v>0.41666666666787933</v>
      </c>
      <c r="CG57" s="31">
        <f t="shared" si="347"/>
        <v>39.099999999998545</v>
      </c>
      <c r="CH57" s="31">
        <f t="shared" si="347"/>
        <v>23.033333333332848</v>
      </c>
      <c r="CI57" s="31">
        <f t="shared" si="347"/>
        <v>33.016666666662786</v>
      </c>
      <c r="CJ57" s="31">
        <f t="shared" si="347"/>
        <v>15.766666666666424</v>
      </c>
      <c r="CK57" s="31">
        <f t="shared" si="347"/>
        <v>14.849999999998545</v>
      </c>
      <c r="CL57" s="31">
        <f t="shared" si="347"/>
        <v>13.733333333333576</v>
      </c>
      <c r="CM57" s="31">
        <f t="shared" si="347"/>
        <v>34.083333333332121</v>
      </c>
      <c r="CN57" s="31">
        <f t="shared" si="347"/>
        <v>8.5833333333321207</v>
      </c>
      <c r="CO57" s="31">
        <f t="shared" si="347"/>
        <v>10.916666666667879</v>
      </c>
      <c r="CP57" s="31">
        <f t="shared" si="347"/>
        <v>16.799999999999272</v>
      </c>
      <c r="CQ57" s="31">
        <f t="shared" si="347"/>
        <v>30.100000000002183</v>
      </c>
      <c r="CR57" s="31">
        <f t="shared" si="347"/>
        <v>27.733333333333576</v>
      </c>
      <c r="CS57" s="31">
        <f t="shared" si="347"/>
        <v>12.049999999999272</v>
      </c>
      <c r="CT57" s="31">
        <f t="shared" si="347"/>
        <v>16.916666666667879</v>
      </c>
      <c r="CU57" s="31">
        <f t="shared" ref="CU57:DB57" si="348">ABS(CU54-CU56)</f>
        <v>9.2833333333328483</v>
      </c>
      <c r="CV57" s="31">
        <f t="shared" si="348"/>
        <v>10.600000000002183</v>
      </c>
      <c r="CW57" s="31">
        <f t="shared" si="348"/>
        <v>29.683333333337941</v>
      </c>
      <c r="CX57" s="31">
        <f t="shared" si="348"/>
        <v>40.700000000000728</v>
      </c>
      <c r="CY57" s="31">
        <f t="shared" si="348"/>
        <v>19.616666666668607</v>
      </c>
      <c r="CZ57" s="31">
        <f t="shared" si="348"/>
        <v>44.19999999999709</v>
      </c>
      <c r="DA57" s="31">
        <f t="shared" si="348"/>
        <v>45.816666666665697</v>
      </c>
      <c r="DB57" s="31">
        <f t="shared" si="348"/>
        <v>28.216666666667152</v>
      </c>
      <c r="DC57" s="31">
        <f t="shared" ref="DC57:DH57" si="349">ABS(DC54-DC56)</f>
        <v>28.049999999999272</v>
      </c>
      <c r="DD57" s="31">
        <f t="shared" si="349"/>
        <v>13.116666666664969</v>
      </c>
      <c r="DE57" s="31">
        <f t="shared" si="349"/>
        <v>15.25</v>
      </c>
      <c r="DF57" s="31">
        <f t="shared" si="349"/>
        <v>2.4666666666671517</v>
      </c>
      <c r="DG57" s="31">
        <f t="shared" si="349"/>
        <v>48.566666666665697</v>
      </c>
      <c r="DH57" s="31">
        <f t="shared" si="349"/>
        <v>35.71666666667079</v>
      </c>
      <c r="DI57" s="31">
        <f t="shared" ref="DI57:EC57" si="350">ABS(DI54-DI56)</f>
        <v>3.0166666666700621</v>
      </c>
      <c r="DJ57" s="31">
        <f t="shared" si="350"/>
        <v>13.016666666666424</v>
      </c>
      <c r="DK57" s="31">
        <f t="shared" si="350"/>
        <v>43.133333333335031</v>
      </c>
      <c r="DL57" s="31">
        <f t="shared" si="350"/>
        <v>13.683333333334303</v>
      </c>
      <c r="DM57" s="31">
        <f t="shared" si="350"/>
        <v>36.583333333332121</v>
      </c>
      <c r="DN57" s="31">
        <f t="shared" si="350"/>
        <v>29.766666666666424</v>
      </c>
      <c r="DO57" s="31">
        <f t="shared" si="350"/>
        <v>42.766666666666424</v>
      </c>
      <c r="DP57" s="31">
        <f t="shared" si="350"/>
        <v>73.200000000000728</v>
      </c>
      <c r="DQ57" s="31">
        <f t="shared" si="350"/>
        <v>49.383333333335031</v>
      </c>
      <c r="DR57" s="31">
        <f t="shared" si="350"/>
        <v>2.8666666666686069</v>
      </c>
      <c r="DS57" s="31">
        <f t="shared" si="350"/>
        <v>113.85000000000218</v>
      </c>
      <c r="DT57" s="31">
        <f t="shared" si="350"/>
        <v>57.033333333332848</v>
      </c>
      <c r="DU57" s="31">
        <f t="shared" si="350"/>
        <v>26.650000000001455</v>
      </c>
      <c r="DV57" s="31">
        <f t="shared" si="350"/>
        <v>11.350000000002183</v>
      </c>
      <c r="DW57" s="31">
        <f t="shared" si="350"/>
        <v>15.5</v>
      </c>
      <c r="DX57" s="31">
        <f t="shared" si="350"/>
        <v>21.283333333336486</v>
      </c>
      <c r="DY57" s="31">
        <f t="shared" si="350"/>
        <v>7.7000000000007276</v>
      </c>
      <c r="DZ57" s="31">
        <f t="shared" si="350"/>
        <v>51.316666666662059</v>
      </c>
      <c r="EA57" s="31">
        <f t="shared" si="350"/>
        <v>19.25</v>
      </c>
      <c r="EB57" s="31">
        <f t="shared" si="350"/>
        <v>60.849999999998545</v>
      </c>
      <c r="EC57" s="31">
        <f t="shared" si="350"/>
        <v>24.766666666666424</v>
      </c>
      <c r="ED57" s="31">
        <f t="shared" ref="ED57:EM57" si="351">ABS(ED54-ED56)</f>
        <v>0.46666666666715173</v>
      </c>
      <c r="EE57" s="31">
        <f t="shared" si="351"/>
        <v>8.8333333333357587</v>
      </c>
      <c r="EF57" s="31">
        <f t="shared" si="351"/>
        <v>5.4666666666707897</v>
      </c>
      <c r="EG57" s="31">
        <f t="shared" si="351"/>
        <v>26.566666666662059</v>
      </c>
      <c r="EH57" s="31">
        <f t="shared" si="351"/>
        <v>20.983333333333576</v>
      </c>
      <c r="EI57" s="31">
        <f t="shared" si="351"/>
        <v>52.5</v>
      </c>
      <c r="EJ57" s="31">
        <f t="shared" si="351"/>
        <v>4.8833333333350311</v>
      </c>
      <c r="EK57" s="31">
        <f t="shared" si="351"/>
        <v>14.899999999997817</v>
      </c>
      <c r="EL57" s="31">
        <f t="shared" si="351"/>
        <v>61.650000000001455</v>
      </c>
      <c r="EM57" s="31">
        <f t="shared" si="351"/>
        <v>28.283333333336486</v>
      </c>
      <c r="EN57" s="31">
        <f t="shared" ref="EN57:EW57" si="352">ABS(EN54-EN56)</f>
        <v>8.3000000000029104</v>
      </c>
      <c r="EO57" s="31">
        <f t="shared" si="352"/>
        <v>42.500000000003638</v>
      </c>
      <c r="EP57" s="31">
        <f t="shared" si="352"/>
        <v>21.899999999997817</v>
      </c>
      <c r="EQ57" s="31">
        <f t="shared" si="352"/>
        <v>16.366666666664969</v>
      </c>
      <c r="ER57" s="31">
        <f t="shared" si="352"/>
        <v>23.166666666664241</v>
      </c>
      <c r="ES57" s="31">
        <f t="shared" si="352"/>
        <v>5.25</v>
      </c>
      <c r="ET57" s="31">
        <f t="shared" si="352"/>
        <v>29.483333333329938</v>
      </c>
      <c r="EU57" s="31">
        <f t="shared" si="352"/>
        <v>0.41666666666787933</v>
      </c>
      <c r="EV57" s="31">
        <f t="shared" si="352"/>
        <v>0.2000000000007276</v>
      </c>
      <c r="EW57" s="31">
        <f t="shared" si="352"/>
        <v>52.450000000000728</v>
      </c>
      <c r="EX57" s="31">
        <f>ABS(EX54-EX56)</f>
        <v>59.333333333332121</v>
      </c>
      <c r="EY57" s="31">
        <f>ABS(EY54-EY56)</f>
        <v>22.75</v>
      </c>
      <c r="EZ57" s="31">
        <f>ABS(EZ54-EZ56)</f>
        <v>23.849999999998545</v>
      </c>
      <c r="FA57" s="31">
        <f>ABS(FA54-FA56)</f>
        <v>15.766666666666424</v>
      </c>
      <c r="FB57" s="31">
        <f>ABS(FB54-FB56)</f>
        <v>24.383333333335031</v>
      </c>
      <c r="FC57" s="31">
        <f t="shared" ref="FC57:FV57" si="353">ABS(FC54-FC56)</f>
        <v>8.6666666666678793</v>
      </c>
      <c r="FD57" s="31">
        <f t="shared" si="353"/>
        <v>27.066666666665697</v>
      </c>
      <c r="FE57" s="31">
        <f t="shared" si="353"/>
        <v>5.7333333333372138</v>
      </c>
      <c r="FF57" s="31">
        <f t="shared" si="353"/>
        <v>21.916666666667879</v>
      </c>
      <c r="FG57" s="31">
        <f t="shared" si="353"/>
        <v>67.049999999999272</v>
      </c>
      <c r="FH57" s="31">
        <f t="shared" si="353"/>
        <v>2.3333333333321207</v>
      </c>
      <c r="FI57" s="31">
        <f t="shared" si="353"/>
        <v>12.94999999999709</v>
      </c>
      <c r="FJ57" s="31">
        <f t="shared" si="353"/>
        <v>15.650000000001455</v>
      </c>
      <c r="FK57" s="31">
        <f t="shared" si="353"/>
        <v>32.149999999997817</v>
      </c>
      <c r="FL57" s="31">
        <f t="shared" si="353"/>
        <v>16.983333333329938</v>
      </c>
      <c r="FM57" s="31">
        <f t="shared" si="353"/>
        <v>28.316666666662059</v>
      </c>
      <c r="FN57" s="31">
        <f t="shared" si="353"/>
        <v>56.433333333330665</v>
      </c>
      <c r="FO57" s="31">
        <f t="shared" si="353"/>
        <v>30.433333333334303</v>
      </c>
      <c r="FP57" s="31">
        <f t="shared" si="353"/>
        <v>0.75</v>
      </c>
      <c r="FQ57" s="31">
        <f t="shared" si="353"/>
        <v>21.866666666664969</v>
      </c>
      <c r="FR57" s="31">
        <f t="shared" si="353"/>
        <v>15.599999999998545</v>
      </c>
      <c r="FS57" s="31">
        <f t="shared" si="353"/>
        <v>21.383333333335031</v>
      </c>
      <c r="FT57" s="31">
        <f t="shared" si="353"/>
        <v>33.516666666666424</v>
      </c>
      <c r="FU57" s="31">
        <f t="shared" si="353"/>
        <v>54.633333333331393</v>
      </c>
      <c r="FV57" s="31">
        <f t="shared" si="353"/>
        <v>8.3166666666656965</v>
      </c>
      <c r="FW57" s="25"/>
      <c r="FX57" s="25"/>
      <c r="FY57" s="25"/>
      <c r="FZ57" s="16">
        <f t="shared" ref="FZ57:GH57" si="354">FZ56*1.1</f>
        <v>119.9549999999992</v>
      </c>
      <c r="GA57" s="16">
        <f t="shared" si="354"/>
        <v>100.10000000000001</v>
      </c>
      <c r="GB57" s="16">
        <f t="shared" si="354"/>
        <v>140.3050000000012</v>
      </c>
      <c r="GC57" s="16">
        <f t="shared" si="354"/>
        <v>208.94500000000082</v>
      </c>
      <c r="GD57" s="16">
        <f t="shared" si="354"/>
        <v>247.93999999999963</v>
      </c>
      <c r="GE57" s="16">
        <f t="shared" si="354"/>
        <v>345.125</v>
      </c>
      <c r="GF57" s="16">
        <f t="shared" si="354"/>
        <v>101.47500000000001</v>
      </c>
      <c r="GG57" s="16">
        <f t="shared" si="354"/>
        <v>156.20000000000002</v>
      </c>
      <c r="GH57" s="16">
        <f t="shared" si="354"/>
        <v>108.5700000000008</v>
      </c>
      <c r="GI57" s="16"/>
      <c r="GJ57" s="16">
        <f t="shared" ref="GJ57:HE57" si="355">GJ56*1.1</f>
        <v>214.27999999999921</v>
      </c>
      <c r="GK57" s="16">
        <f t="shared" si="355"/>
        <v>123.63999999999962</v>
      </c>
      <c r="GL57" s="16">
        <f t="shared" si="355"/>
        <v>114.5100000000004</v>
      </c>
      <c r="GM57" s="16">
        <f t="shared" si="355"/>
        <v>98.559999999998411</v>
      </c>
      <c r="GN57" s="16">
        <f t="shared" si="355"/>
        <v>152.95500000000121</v>
      </c>
      <c r="GO57" s="16">
        <f t="shared" si="355"/>
        <v>47.464999999999606</v>
      </c>
      <c r="GP57" s="16">
        <f t="shared" si="355"/>
        <v>128.47999999999922</v>
      </c>
      <c r="GQ57" s="16">
        <f t="shared" si="355"/>
        <v>152.57000000000082</v>
      </c>
      <c r="GR57" s="16">
        <f t="shared" si="355"/>
        <v>92.95</v>
      </c>
      <c r="GS57" s="16">
        <f t="shared" si="355"/>
        <v>223.96000000000041</v>
      </c>
      <c r="GT57" s="16">
        <f t="shared" si="355"/>
        <v>88.329999999999202</v>
      </c>
      <c r="GU57" s="16">
        <f t="shared" si="355"/>
        <v>192.44500000000082</v>
      </c>
      <c r="GV57" s="16">
        <f t="shared" si="355"/>
        <v>759.98999999999967</v>
      </c>
      <c r="GW57" s="16">
        <f t="shared" si="355"/>
        <v>245.85000000000002</v>
      </c>
      <c r="GX57" s="16">
        <f t="shared" si="355"/>
        <v>127.43499999999841</v>
      </c>
      <c r="GY57" s="16">
        <f t="shared" si="355"/>
        <v>163.73500000000041</v>
      </c>
      <c r="GZ57" s="16">
        <f t="shared" si="355"/>
        <v>158.95000000000002</v>
      </c>
      <c r="HA57" s="16">
        <f t="shared" si="355"/>
        <v>103.23500000000041</v>
      </c>
      <c r="HB57" s="16">
        <f t="shared" si="355"/>
        <v>129.19500000000082</v>
      </c>
      <c r="HC57" s="16">
        <f t="shared" si="355"/>
        <v>336.9300000000012</v>
      </c>
      <c r="HD57" s="16">
        <f t="shared" si="355"/>
        <v>124.35499999999921</v>
      </c>
      <c r="HE57" s="16">
        <f t="shared" si="355"/>
        <v>266.14499999999884</v>
      </c>
    </row>
    <row r="58" spans="1:213" ht="14.7" customHeight="1" x14ac:dyDescent="0.3">
      <c r="A58" s="32"/>
      <c r="B58" s="28"/>
      <c r="C58" s="28"/>
      <c r="D58" s="28"/>
      <c r="E58" s="28"/>
      <c r="F58" s="28"/>
      <c r="G58" s="28"/>
      <c r="H58" s="28"/>
      <c r="I58" s="28"/>
      <c r="J58" s="28"/>
      <c r="K58" s="28"/>
      <c r="L58" s="28"/>
      <c r="M58" s="28"/>
      <c r="N58" s="28"/>
      <c r="O58" s="28"/>
      <c r="P58" s="28"/>
      <c r="Q58" s="28"/>
      <c r="R58" s="28"/>
      <c r="S58" s="28"/>
      <c r="T58" s="28"/>
      <c r="U58" s="28"/>
      <c r="V58" s="28"/>
      <c r="W58" s="28"/>
      <c r="X58" s="28"/>
      <c r="Y58" s="28"/>
      <c r="Z58" s="28"/>
      <c r="AA58" s="28"/>
      <c r="AB58" s="28"/>
      <c r="AC58" s="28"/>
      <c r="AD58" s="28"/>
      <c r="AE58" s="28"/>
      <c r="AF58" s="28"/>
      <c r="AG58" s="28"/>
      <c r="AH58" s="28"/>
      <c r="AI58" s="28"/>
      <c r="AJ58" s="28"/>
      <c r="AK58" s="28"/>
      <c r="AL58" s="28"/>
      <c r="AM58" s="28"/>
      <c r="AN58" s="28"/>
      <c r="AO58" s="28"/>
      <c r="AP58" s="28"/>
      <c r="AQ58" s="28"/>
      <c r="AR58" s="28"/>
      <c r="AS58" s="28"/>
      <c r="AT58" s="28"/>
      <c r="AU58" s="28"/>
      <c r="AV58" s="28"/>
      <c r="AW58" s="29"/>
      <c r="FW58" s="16">
        <f t="shared" ref="FW58:FY58" si="356">ABS(FW2-FW3)</f>
        <v>244.29999999999927</v>
      </c>
      <c r="FX58" s="16">
        <f t="shared" si="356"/>
        <v>142.54999999999927</v>
      </c>
      <c r="FY58" s="16">
        <f t="shared" si="356"/>
        <v>144.35000000000036</v>
      </c>
      <c r="FZ58" s="16">
        <f t="shared" ref="FZ58:GH58" si="357">(FZ2+FZ3)</f>
        <v>22184.75</v>
      </c>
      <c r="GA58" s="16">
        <f t="shared" si="357"/>
        <v>22061.599999999999</v>
      </c>
      <c r="GB58" s="16">
        <f t="shared" si="357"/>
        <v>21940.85</v>
      </c>
      <c r="GC58" s="16">
        <f t="shared" si="357"/>
        <v>21626.55</v>
      </c>
      <c r="GD58" s="16">
        <f t="shared" si="357"/>
        <v>21499.699999999997</v>
      </c>
      <c r="GE58" s="16">
        <f t="shared" si="357"/>
        <v>21826.85</v>
      </c>
      <c r="GF58" s="16">
        <f t="shared" si="357"/>
        <v>22191.25</v>
      </c>
      <c r="GG58" s="16">
        <f t="shared" si="357"/>
        <v>22117.3</v>
      </c>
      <c r="GH58" s="16">
        <f t="shared" si="357"/>
        <v>21943.5</v>
      </c>
      <c r="GI58" s="16"/>
      <c r="GJ58" s="16">
        <f t="shared" ref="GJ58:HE58" si="358">(GJ2+GJ3)</f>
        <v>21740.2</v>
      </c>
      <c r="GK58" s="16">
        <f t="shared" si="358"/>
        <v>21605.1</v>
      </c>
      <c r="GL58" s="16">
        <f t="shared" si="358"/>
        <v>21736.1</v>
      </c>
      <c r="GM58" s="16">
        <f t="shared" si="358"/>
        <v>21824.5</v>
      </c>
      <c r="GN58" s="16">
        <f t="shared" si="358"/>
        <v>21918.65</v>
      </c>
      <c r="GO58" s="16">
        <f t="shared" si="358"/>
        <v>22066.449999999997</v>
      </c>
      <c r="GP58" s="16">
        <f t="shared" si="358"/>
        <v>22046.7</v>
      </c>
      <c r="GQ58" s="16">
        <f t="shared" si="358"/>
        <v>22030.2</v>
      </c>
      <c r="GR58" s="16">
        <f t="shared" si="358"/>
        <v>22020.9</v>
      </c>
      <c r="GS58" s="16">
        <f t="shared" si="358"/>
        <v>21796.6</v>
      </c>
      <c r="GT58" s="16">
        <f t="shared" si="358"/>
        <v>21690</v>
      </c>
      <c r="GU58" s="16">
        <f t="shared" si="358"/>
        <v>21515.45</v>
      </c>
      <c r="GV58" s="16">
        <f t="shared" si="358"/>
        <v>22072.9</v>
      </c>
      <c r="GW58" s="16">
        <f t="shared" si="358"/>
        <v>23166.2</v>
      </c>
      <c r="GX58" s="16">
        <f t="shared" si="358"/>
        <v>23194.25</v>
      </c>
      <c r="GY58" s="16">
        <f t="shared" si="358"/>
        <v>22981.050000000003</v>
      </c>
      <c r="GZ58" s="16">
        <f t="shared" si="358"/>
        <v>23077.200000000001</v>
      </c>
      <c r="HA58" s="16">
        <f t="shared" si="358"/>
        <v>23093.35</v>
      </c>
      <c r="HB58" s="16">
        <f t="shared" si="358"/>
        <v>22899.05</v>
      </c>
      <c r="HC58" s="16">
        <f t="shared" si="358"/>
        <v>22802.1</v>
      </c>
      <c r="HD58" s="16">
        <f t="shared" si="358"/>
        <v>22627.75</v>
      </c>
      <c r="HE58" s="16">
        <f t="shared" si="358"/>
        <v>22558.65</v>
      </c>
    </row>
    <row r="59" spans="1:213" ht="14.7" customHeight="1" x14ac:dyDescent="0.3">
      <c r="A59" s="32"/>
      <c r="B59" s="28"/>
      <c r="C59" s="28"/>
      <c r="D59" s="28"/>
      <c r="E59" s="28"/>
      <c r="F59" s="28"/>
      <c r="G59" s="28"/>
      <c r="H59" s="28"/>
      <c r="I59" s="28"/>
      <c r="J59" s="28"/>
      <c r="K59" s="28"/>
      <c r="L59" s="28"/>
      <c r="M59" s="28"/>
      <c r="N59" s="28"/>
      <c r="O59" s="28"/>
      <c r="P59" s="28"/>
      <c r="Q59" s="28"/>
      <c r="R59" s="28"/>
      <c r="S59" s="28"/>
      <c r="T59" s="28"/>
      <c r="U59" s="28"/>
      <c r="V59" s="28"/>
      <c r="W59" s="28"/>
      <c r="X59" s="28"/>
      <c r="Y59" s="28"/>
      <c r="Z59" s="28"/>
      <c r="AA59" s="28"/>
      <c r="AB59" s="28"/>
      <c r="AC59" s="28"/>
      <c r="AD59" s="28"/>
      <c r="AE59" s="28"/>
      <c r="AF59" s="28"/>
      <c r="AG59" s="28"/>
      <c r="AH59" s="28"/>
      <c r="AI59" s="28"/>
      <c r="AJ59" s="28"/>
      <c r="AK59" s="28"/>
      <c r="AL59" s="28"/>
      <c r="AM59" s="28"/>
      <c r="AN59" s="28"/>
      <c r="AO59" s="28"/>
      <c r="AP59" s="28"/>
      <c r="AQ59" s="28"/>
      <c r="AR59" s="28"/>
      <c r="AS59" s="28"/>
      <c r="AT59" s="28"/>
      <c r="AU59" s="28"/>
      <c r="AV59" s="28"/>
      <c r="AW59" s="29"/>
      <c r="FW59" s="16">
        <f t="shared" ref="FW59:FY59" si="359">FW58*1.1</f>
        <v>268.72999999999922</v>
      </c>
      <c r="FX59" s="16">
        <f t="shared" si="359"/>
        <v>156.80499999999921</v>
      </c>
      <c r="FY59" s="16">
        <f t="shared" si="359"/>
        <v>158.78500000000042</v>
      </c>
      <c r="FZ59" s="16">
        <f t="shared" ref="FZ59:GH59" si="360">(FZ2+FZ3)/2</f>
        <v>11092.375</v>
      </c>
      <c r="GA59" s="16">
        <f t="shared" si="360"/>
        <v>11030.8</v>
      </c>
      <c r="GB59" s="16">
        <f t="shared" si="360"/>
        <v>10970.424999999999</v>
      </c>
      <c r="GC59" s="16">
        <f t="shared" si="360"/>
        <v>10813.275</v>
      </c>
      <c r="GD59" s="16">
        <f t="shared" si="360"/>
        <v>10749.849999999999</v>
      </c>
      <c r="GE59" s="16">
        <f t="shared" si="360"/>
        <v>10913.424999999999</v>
      </c>
      <c r="GF59" s="16">
        <f t="shared" si="360"/>
        <v>11095.625</v>
      </c>
      <c r="GG59" s="16">
        <f t="shared" si="360"/>
        <v>11058.65</v>
      </c>
      <c r="GH59" s="16">
        <f t="shared" si="360"/>
        <v>10971.75</v>
      </c>
      <c r="GI59" s="16"/>
      <c r="GJ59" s="16">
        <f t="shared" ref="GJ59:HE59" si="361">(GJ2+GJ3)/2</f>
        <v>10870.1</v>
      </c>
      <c r="GK59" s="16">
        <f t="shared" si="361"/>
        <v>10802.55</v>
      </c>
      <c r="GL59" s="16">
        <f t="shared" si="361"/>
        <v>10868.05</v>
      </c>
      <c r="GM59" s="16">
        <f t="shared" si="361"/>
        <v>10912.25</v>
      </c>
      <c r="GN59" s="16">
        <f t="shared" si="361"/>
        <v>10959.325000000001</v>
      </c>
      <c r="GO59" s="16">
        <f t="shared" si="361"/>
        <v>11033.224999999999</v>
      </c>
      <c r="GP59" s="16">
        <f t="shared" si="361"/>
        <v>11023.35</v>
      </c>
      <c r="GQ59" s="16">
        <f t="shared" si="361"/>
        <v>11015.1</v>
      </c>
      <c r="GR59" s="16">
        <f t="shared" si="361"/>
        <v>11010.45</v>
      </c>
      <c r="GS59" s="16">
        <f t="shared" si="361"/>
        <v>10898.3</v>
      </c>
      <c r="GT59" s="16">
        <f t="shared" si="361"/>
        <v>10845</v>
      </c>
      <c r="GU59" s="16">
        <f t="shared" si="361"/>
        <v>10757.725</v>
      </c>
      <c r="GV59" s="16">
        <f t="shared" si="361"/>
        <v>11036.45</v>
      </c>
      <c r="GW59" s="16">
        <f t="shared" si="361"/>
        <v>11583.1</v>
      </c>
      <c r="GX59" s="16">
        <f t="shared" si="361"/>
        <v>11597.125</v>
      </c>
      <c r="GY59" s="16">
        <f t="shared" si="361"/>
        <v>11490.525000000001</v>
      </c>
      <c r="GZ59" s="16">
        <f t="shared" si="361"/>
        <v>11538.6</v>
      </c>
      <c r="HA59" s="16">
        <f t="shared" si="361"/>
        <v>11546.674999999999</v>
      </c>
      <c r="HB59" s="16">
        <f t="shared" si="361"/>
        <v>11449.525</v>
      </c>
      <c r="HC59" s="16">
        <f t="shared" si="361"/>
        <v>11401.05</v>
      </c>
      <c r="HD59" s="16">
        <f t="shared" si="361"/>
        <v>11313.875</v>
      </c>
      <c r="HE59" s="16">
        <f t="shared" si="361"/>
        <v>11279.325000000001</v>
      </c>
    </row>
    <row r="60" spans="1:213" ht="14.7" customHeight="1" x14ac:dyDescent="0.3">
      <c r="A60" s="32"/>
      <c r="B60" s="28"/>
      <c r="C60" s="28"/>
      <c r="D60" s="28"/>
      <c r="E60" s="28"/>
      <c r="F60" s="28"/>
      <c r="G60" s="28"/>
      <c r="H60" s="28"/>
      <c r="I60" s="28"/>
      <c r="J60" s="28"/>
      <c r="K60" s="28"/>
      <c r="L60" s="28"/>
      <c r="M60" s="28"/>
      <c r="N60" s="28"/>
      <c r="O60" s="28"/>
      <c r="P60" s="28"/>
      <c r="Q60" s="28"/>
      <c r="R60" s="28"/>
      <c r="S60" s="28"/>
      <c r="T60" s="28"/>
      <c r="U60" s="28"/>
      <c r="V60" s="28"/>
      <c r="W60" s="28"/>
      <c r="X60" s="28"/>
      <c r="Y60" s="28"/>
      <c r="Z60" s="28"/>
      <c r="AA60" s="28"/>
      <c r="AB60" s="28"/>
      <c r="AC60" s="28"/>
      <c r="AD60" s="28"/>
      <c r="AE60" s="28"/>
      <c r="AF60" s="28"/>
      <c r="AG60" s="28"/>
      <c r="AH60" s="28"/>
      <c r="AI60" s="28"/>
      <c r="AJ60" s="28"/>
      <c r="AK60" s="28"/>
      <c r="AL60" s="28"/>
      <c r="AM60" s="28"/>
      <c r="AN60" s="28"/>
      <c r="AO60" s="28"/>
      <c r="AP60" s="28"/>
      <c r="AQ60" s="28"/>
      <c r="AR60" s="28"/>
      <c r="AS60" s="28"/>
      <c r="AT60" s="28"/>
      <c r="AU60" s="28"/>
      <c r="AV60" s="28"/>
      <c r="AW60" s="29"/>
      <c r="FW60" s="16">
        <f t="shared" ref="FW60:FY60" si="362">(FW2+FW3)</f>
        <v>22047.5</v>
      </c>
      <c r="FX60" s="16">
        <f t="shared" si="362"/>
        <v>22013.75</v>
      </c>
      <c r="FY60" s="16">
        <f t="shared" si="362"/>
        <v>21992.949999999997</v>
      </c>
      <c r="FZ60" s="16">
        <f t="shared" ref="FZ60:GH60" si="363">FZ61-FZ62+FZ61</f>
        <v>11066.725000000002</v>
      </c>
      <c r="GA60" s="16">
        <f t="shared" si="363"/>
        <v>11021.599999999999</v>
      </c>
      <c r="GB60" s="16">
        <f t="shared" si="363"/>
        <v>10935.941666666669</v>
      </c>
      <c r="GC60" s="16">
        <f t="shared" si="363"/>
        <v>10765.325000000003</v>
      </c>
      <c r="GD60" s="16">
        <f t="shared" si="363"/>
        <v>10802.849999999999</v>
      </c>
      <c r="GE60" s="16">
        <f t="shared" si="363"/>
        <v>11009.708333333332</v>
      </c>
      <c r="GF60" s="16">
        <f t="shared" si="363"/>
        <v>11102.108333333334</v>
      </c>
      <c r="GG60" s="16">
        <f t="shared" si="363"/>
        <v>11050.283333333335</v>
      </c>
      <c r="GH60" s="16">
        <f t="shared" si="363"/>
        <v>10956.116666666669</v>
      </c>
      <c r="GI60" s="16"/>
      <c r="GJ60" s="16">
        <f t="shared" ref="GJ60:HE60" si="364">GJ61-GJ62+GJ61</f>
        <v>10821.966666666665</v>
      </c>
      <c r="GK60" s="16">
        <f t="shared" si="364"/>
        <v>10830.616666666669</v>
      </c>
      <c r="GL60" s="16">
        <f t="shared" si="364"/>
        <v>10854.616666666669</v>
      </c>
      <c r="GM60" s="16">
        <f t="shared" si="364"/>
        <v>10934.883333333331</v>
      </c>
      <c r="GN60" s="16">
        <f t="shared" si="364"/>
        <v>10988.474999999999</v>
      </c>
      <c r="GO60" s="16">
        <f t="shared" si="364"/>
        <v>11034.874999999996</v>
      </c>
      <c r="GP60" s="16">
        <f t="shared" si="364"/>
        <v>10996.316666666668</v>
      </c>
      <c r="GQ60" s="16">
        <f t="shared" si="364"/>
        <v>11055.633333333333</v>
      </c>
      <c r="GR60" s="16">
        <f t="shared" si="364"/>
        <v>11005.816666666666</v>
      </c>
      <c r="GS60" s="16">
        <f t="shared" si="364"/>
        <v>10844.5</v>
      </c>
      <c r="GT60" s="16">
        <f t="shared" si="364"/>
        <v>10842.100000000002</v>
      </c>
      <c r="GU60" s="16">
        <f t="shared" si="364"/>
        <v>10722.441666666668</v>
      </c>
      <c r="GV60" s="16">
        <f t="shared" si="364"/>
        <v>11194.950000000004</v>
      </c>
      <c r="GW60" s="16">
        <f t="shared" si="364"/>
        <v>11594.500000000002</v>
      </c>
      <c r="GX60" s="16">
        <f t="shared" si="364"/>
        <v>11591.174999999999</v>
      </c>
      <c r="GY60" s="16">
        <f t="shared" si="364"/>
        <v>11456.974999999999</v>
      </c>
      <c r="GZ60" s="16">
        <f t="shared" si="364"/>
        <v>11560.333333333334</v>
      </c>
      <c r="HA60" s="16">
        <f t="shared" si="364"/>
        <v>11523.825000000001</v>
      </c>
      <c r="HB60" s="16">
        <f t="shared" si="364"/>
        <v>11466.141666666668</v>
      </c>
      <c r="HC60" s="16">
        <f t="shared" si="364"/>
        <v>11373.616666666669</v>
      </c>
      <c r="HD60" s="16">
        <f t="shared" si="364"/>
        <v>11313.958333333332</v>
      </c>
      <c r="HE60" s="16">
        <f t="shared" si="364"/>
        <v>11209.608333333334</v>
      </c>
    </row>
    <row r="61" spans="1:213" ht="14.7" customHeight="1" x14ac:dyDescent="0.3">
      <c r="A61" s="32"/>
      <c r="B61" s="28"/>
      <c r="C61" s="28"/>
      <c r="D61" s="28"/>
      <c r="E61" s="28"/>
      <c r="F61" s="28"/>
      <c r="G61" s="28"/>
      <c r="H61" s="28"/>
      <c r="I61" s="28"/>
      <c r="J61" s="28"/>
      <c r="K61" s="28"/>
      <c r="L61" s="28"/>
      <c r="M61" s="28"/>
      <c r="N61" s="28"/>
      <c r="O61" s="28"/>
      <c r="P61" s="28"/>
      <c r="Q61" s="28"/>
      <c r="R61" s="28"/>
      <c r="S61" s="28"/>
      <c r="T61" s="28"/>
      <c r="U61" s="28"/>
      <c r="V61" s="28"/>
      <c r="W61" s="28"/>
      <c r="X61" s="28"/>
      <c r="Y61" s="28"/>
      <c r="Z61" s="28"/>
      <c r="AA61" s="28"/>
      <c r="AB61" s="28"/>
      <c r="AC61" s="28"/>
      <c r="AD61" s="28"/>
      <c r="AE61" s="28"/>
      <c r="AF61" s="28"/>
      <c r="AG61" s="28"/>
      <c r="AH61" s="28"/>
      <c r="AI61" s="28"/>
      <c r="AJ61" s="28"/>
      <c r="AK61" s="28"/>
      <c r="AL61" s="28"/>
      <c r="AM61" s="28"/>
      <c r="AN61" s="28"/>
      <c r="AO61" s="28"/>
      <c r="AP61" s="28"/>
      <c r="AQ61" s="28"/>
      <c r="AR61" s="28"/>
      <c r="AS61" s="28"/>
      <c r="AT61" s="28"/>
      <c r="AU61" s="28"/>
      <c r="AV61" s="28"/>
      <c r="AW61" s="29"/>
      <c r="FW61" s="16">
        <f t="shared" ref="FW61:FY61" si="365">(FW2+FW3)/2</f>
        <v>11023.75</v>
      </c>
      <c r="FX61" s="16">
        <f t="shared" si="365"/>
        <v>11006.875</v>
      </c>
      <c r="FY61" s="16">
        <f t="shared" si="365"/>
        <v>10996.474999999999</v>
      </c>
      <c r="FZ61" s="16">
        <f t="shared" ref="FZ61:GH61" si="366">(FZ2+FZ3+FZ4)/3</f>
        <v>11079.550000000001</v>
      </c>
      <c r="GA61" s="16">
        <f t="shared" si="366"/>
        <v>11026.199999999999</v>
      </c>
      <c r="GB61" s="16">
        <f t="shared" si="366"/>
        <v>10953.183333333334</v>
      </c>
      <c r="GC61" s="16">
        <f t="shared" si="366"/>
        <v>10789.300000000001</v>
      </c>
      <c r="GD61" s="16">
        <f t="shared" si="366"/>
        <v>10776.349999999999</v>
      </c>
      <c r="GE61" s="16">
        <f t="shared" si="366"/>
        <v>10961.566666666666</v>
      </c>
      <c r="GF61" s="16">
        <f t="shared" si="366"/>
        <v>11098.866666666667</v>
      </c>
      <c r="GG61" s="16">
        <f t="shared" si="366"/>
        <v>11054.466666666667</v>
      </c>
      <c r="GH61" s="16">
        <f t="shared" si="366"/>
        <v>10963.933333333334</v>
      </c>
      <c r="GI61" s="16"/>
      <c r="GJ61" s="16">
        <f t="shared" ref="GJ61:HE61" si="367">(GJ2+GJ3+GJ4)/3</f>
        <v>10846.033333333333</v>
      </c>
      <c r="GK61" s="16">
        <f t="shared" si="367"/>
        <v>10816.583333333334</v>
      </c>
      <c r="GL61" s="16">
        <f t="shared" si="367"/>
        <v>10861.333333333334</v>
      </c>
      <c r="GM61" s="16">
        <f t="shared" si="367"/>
        <v>10923.566666666666</v>
      </c>
      <c r="GN61" s="16">
        <f t="shared" si="367"/>
        <v>10973.9</v>
      </c>
      <c r="GO61" s="16">
        <f t="shared" si="367"/>
        <v>11034.049999999997</v>
      </c>
      <c r="GP61" s="16">
        <f t="shared" si="367"/>
        <v>11009.833333333334</v>
      </c>
      <c r="GQ61" s="16">
        <f t="shared" si="367"/>
        <v>11035.366666666667</v>
      </c>
      <c r="GR61" s="16">
        <f t="shared" si="367"/>
        <v>11008.133333333333</v>
      </c>
      <c r="GS61" s="16">
        <f t="shared" si="367"/>
        <v>10871.4</v>
      </c>
      <c r="GT61" s="16">
        <f t="shared" si="367"/>
        <v>10843.550000000001</v>
      </c>
      <c r="GU61" s="16">
        <f t="shared" si="367"/>
        <v>10740.083333333334</v>
      </c>
      <c r="GV61" s="16">
        <f t="shared" si="367"/>
        <v>11115.700000000003</v>
      </c>
      <c r="GW61" s="16">
        <f t="shared" si="367"/>
        <v>11588.800000000001</v>
      </c>
      <c r="GX61" s="16">
        <f t="shared" si="367"/>
        <v>11594.15</v>
      </c>
      <c r="GY61" s="16">
        <f t="shared" si="367"/>
        <v>11473.75</v>
      </c>
      <c r="GZ61" s="16">
        <f t="shared" si="367"/>
        <v>11549.466666666667</v>
      </c>
      <c r="HA61" s="16">
        <f t="shared" si="367"/>
        <v>11535.25</v>
      </c>
      <c r="HB61" s="16">
        <f t="shared" si="367"/>
        <v>11457.833333333334</v>
      </c>
      <c r="HC61" s="16">
        <f t="shared" si="367"/>
        <v>11387.333333333334</v>
      </c>
      <c r="HD61" s="16">
        <f t="shared" si="367"/>
        <v>11313.916666666666</v>
      </c>
      <c r="HE61" s="16">
        <f t="shared" si="367"/>
        <v>11244.466666666667</v>
      </c>
    </row>
    <row r="62" spans="1:213" ht="14.7" customHeight="1" x14ac:dyDescent="0.3">
      <c r="A62" s="32"/>
      <c r="B62" s="28"/>
      <c r="C62" s="28"/>
      <c r="D62" s="28"/>
      <c r="E62" s="28"/>
      <c r="F62" s="28"/>
      <c r="G62" s="28"/>
      <c r="H62" s="28"/>
      <c r="I62" s="28"/>
      <c r="J62" s="28"/>
      <c r="K62" s="28"/>
      <c r="L62" s="28"/>
      <c r="M62" s="28"/>
      <c r="N62" s="28"/>
      <c r="O62" s="28"/>
      <c r="P62" s="28"/>
      <c r="Q62" s="28"/>
      <c r="R62" s="28"/>
      <c r="S62" s="28"/>
      <c r="T62" s="28"/>
      <c r="U62" s="28"/>
      <c r="V62" s="28"/>
      <c r="W62" s="28"/>
      <c r="X62" s="28"/>
      <c r="Y62" s="28"/>
      <c r="Z62" s="28"/>
      <c r="AA62" s="28"/>
      <c r="AB62" s="28"/>
      <c r="AC62" s="28"/>
      <c r="AD62" s="28"/>
      <c r="AE62" s="28"/>
      <c r="AF62" s="28"/>
      <c r="AG62" s="28"/>
      <c r="AH62" s="28"/>
      <c r="AI62" s="28"/>
      <c r="AJ62" s="28"/>
      <c r="AK62" s="28"/>
      <c r="AL62" s="28"/>
      <c r="AM62" s="28"/>
      <c r="AN62" s="28"/>
      <c r="AO62" s="28"/>
      <c r="AP62" s="28"/>
      <c r="AQ62" s="28"/>
      <c r="AR62" s="28"/>
      <c r="AS62" s="28"/>
      <c r="AT62" s="28"/>
      <c r="AU62" s="28"/>
      <c r="AV62" s="28"/>
      <c r="AW62" s="29"/>
      <c r="FW62" s="16">
        <f t="shared" ref="FW62:FY62" si="368">FW63-FW64+FW63</f>
        <v>10958.483333333334</v>
      </c>
      <c r="FX62" s="16">
        <f t="shared" si="368"/>
        <v>11021.891666666666</v>
      </c>
      <c r="FY62" s="16">
        <f t="shared" si="368"/>
        <v>11030.691666666669</v>
      </c>
      <c r="FZ62" s="16">
        <f t="shared" ref="FZ62:GH62" si="369">FZ59</f>
        <v>11092.375</v>
      </c>
      <c r="GA62" s="16">
        <f t="shared" si="369"/>
        <v>11030.8</v>
      </c>
      <c r="GB62" s="16">
        <f t="shared" si="369"/>
        <v>10970.424999999999</v>
      </c>
      <c r="GC62" s="16">
        <f t="shared" si="369"/>
        <v>10813.275</v>
      </c>
      <c r="GD62" s="16">
        <f t="shared" si="369"/>
        <v>10749.849999999999</v>
      </c>
      <c r="GE62" s="16">
        <f t="shared" si="369"/>
        <v>10913.424999999999</v>
      </c>
      <c r="GF62" s="16">
        <f t="shared" si="369"/>
        <v>11095.625</v>
      </c>
      <c r="GG62" s="16">
        <f t="shared" si="369"/>
        <v>11058.65</v>
      </c>
      <c r="GH62" s="16">
        <f t="shared" si="369"/>
        <v>10971.75</v>
      </c>
      <c r="GI62" s="16"/>
      <c r="GJ62" s="16">
        <f t="shared" ref="GJ62:HE62" si="370">GJ59</f>
        <v>10870.1</v>
      </c>
      <c r="GK62" s="16">
        <f t="shared" si="370"/>
        <v>10802.55</v>
      </c>
      <c r="GL62" s="16">
        <f t="shared" si="370"/>
        <v>10868.05</v>
      </c>
      <c r="GM62" s="16">
        <f t="shared" si="370"/>
        <v>10912.25</v>
      </c>
      <c r="GN62" s="16">
        <f t="shared" si="370"/>
        <v>10959.325000000001</v>
      </c>
      <c r="GO62" s="16">
        <f t="shared" si="370"/>
        <v>11033.224999999999</v>
      </c>
      <c r="GP62" s="16">
        <f t="shared" si="370"/>
        <v>11023.35</v>
      </c>
      <c r="GQ62" s="16">
        <f t="shared" si="370"/>
        <v>11015.1</v>
      </c>
      <c r="GR62" s="16">
        <f t="shared" si="370"/>
        <v>11010.45</v>
      </c>
      <c r="GS62" s="16">
        <f t="shared" si="370"/>
        <v>10898.3</v>
      </c>
      <c r="GT62" s="16">
        <f t="shared" si="370"/>
        <v>10845</v>
      </c>
      <c r="GU62" s="16">
        <f t="shared" si="370"/>
        <v>10757.725</v>
      </c>
      <c r="GV62" s="16">
        <f t="shared" si="370"/>
        <v>11036.45</v>
      </c>
      <c r="GW62" s="16">
        <f t="shared" si="370"/>
        <v>11583.1</v>
      </c>
      <c r="GX62" s="16">
        <f t="shared" si="370"/>
        <v>11597.125</v>
      </c>
      <c r="GY62" s="16">
        <f t="shared" si="370"/>
        <v>11490.525000000001</v>
      </c>
      <c r="GZ62" s="16">
        <f t="shared" si="370"/>
        <v>11538.6</v>
      </c>
      <c r="HA62" s="16">
        <f t="shared" si="370"/>
        <v>11546.674999999999</v>
      </c>
      <c r="HB62" s="16">
        <f t="shared" si="370"/>
        <v>11449.525</v>
      </c>
      <c r="HC62" s="16">
        <f t="shared" si="370"/>
        <v>11401.05</v>
      </c>
      <c r="HD62" s="16">
        <f t="shared" si="370"/>
        <v>11313.875</v>
      </c>
      <c r="HE62" s="16">
        <f t="shared" si="370"/>
        <v>11279.325000000001</v>
      </c>
    </row>
    <row r="63" spans="1:213" ht="14.7" customHeight="1" x14ac:dyDescent="0.3">
      <c r="A63" s="32"/>
      <c r="B63" s="28"/>
      <c r="C63" s="28"/>
      <c r="D63" s="28"/>
      <c r="E63" s="28"/>
      <c r="F63" s="28"/>
      <c r="G63" s="28"/>
      <c r="H63" s="28"/>
      <c r="I63" s="28"/>
      <c r="J63" s="28"/>
      <c r="K63" s="28"/>
      <c r="L63" s="28"/>
      <c r="M63" s="28"/>
      <c r="N63" s="28"/>
      <c r="O63" s="28"/>
      <c r="P63" s="28"/>
      <c r="Q63" s="28"/>
      <c r="R63" s="28"/>
      <c r="S63" s="28"/>
      <c r="T63" s="28"/>
      <c r="U63" s="28"/>
      <c r="V63" s="28"/>
      <c r="W63" s="28"/>
      <c r="X63" s="28"/>
      <c r="Y63" s="28"/>
      <c r="Z63" s="28"/>
      <c r="AA63" s="28"/>
      <c r="AB63" s="28"/>
      <c r="AC63" s="28"/>
      <c r="AD63" s="28"/>
      <c r="AE63" s="28"/>
      <c r="AF63" s="28"/>
      <c r="AG63" s="28"/>
      <c r="AH63" s="28"/>
      <c r="AI63" s="28"/>
      <c r="AJ63" s="28"/>
      <c r="AK63" s="28"/>
      <c r="AL63" s="28"/>
      <c r="AM63" s="28"/>
      <c r="AN63" s="28"/>
      <c r="AO63" s="28"/>
      <c r="AP63" s="28"/>
      <c r="AQ63" s="28"/>
      <c r="AR63" s="28"/>
      <c r="AS63" s="28"/>
      <c r="AT63" s="28"/>
      <c r="AU63" s="28"/>
      <c r="AV63" s="28"/>
      <c r="AW63" s="29"/>
      <c r="FW63" s="16">
        <f t="shared" ref="FW63:FY63" si="371">(FW2+FW3+FW4)/3</f>
        <v>10991.116666666667</v>
      </c>
      <c r="FX63" s="16">
        <f t="shared" si="371"/>
        <v>11014.383333333333</v>
      </c>
      <c r="FY63" s="16">
        <f t="shared" si="371"/>
        <v>11013.583333333334</v>
      </c>
      <c r="FZ63" s="31">
        <f t="shared" ref="FZ63:GH63" si="372">ABS(FZ60-FZ62)</f>
        <v>25.649999999997817</v>
      </c>
      <c r="GA63" s="31">
        <f t="shared" si="372"/>
        <v>9.2000000000007276</v>
      </c>
      <c r="GB63" s="31">
        <f t="shared" si="372"/>
        <v>34.483333333329938</v>
      </c>
      <c r="GC63" s="31">
        <f t="shared" si="372"/>
        <v>47.94999999999709</v>
      </c>
      <c r="GD63" s="31">
        <f t="shared" si="372"/>
        <v>53</v>
      </c>
      <c r="GE63" s="31">
        <f t="shared" si="372"/>
        <v>96.283333333332848</v>
      </c>
      <c r="GF63" s="31">
        <f t="shared" si="372"/>
        <v>6.4833333333335759</v>
      </c>
      <c r="GG63" s="31">
        <f t="shared" si="372"/>
        <v>8.3666666666649689</v>
      </c>
      <c r="GH63" s="31">
        <f t="shared" si="372"/>
        <v>15.633333333331393</v>
      </c>
      <c r="GI63" s="31"/>
      <c r="GJ63" s="31">
        <f t="shared" ref="GJ63:HE63" si="373">ABS(GJ60-GJ62)</f>
        <v>48.133333333335031</v>
      </c>
      <c r="GK63" s="31">
        <f t="shared" si="373"/>
        <v>28.066666666669335</v>
      </c>
      <c r="GL63" s="31">
        <f t="shared" si="373"/>
        <v>13.433333333330665</v>
      </c>
      <c r="GM63" s="31">
        <f t="shared" si="373"/>
        <v>22.633333333331393</v>
      </c>
      <c r="GN63" s="31">
        <f t="shared" si="373"/>
        <v>29.149999999997817</v>
      </c>
      <c r="GO63" s="31">
        <f t="shared" si="373"/>
        <v>1.6499999999978172</v>
      </c>
      <c r="GP63" s="31">
        <f t="shared" si="373"/>
        <v>27.033333333332848</v>
      </c>
      <c r="GQ63" s="31">
        <f t="shared" si="373"/>
        <v>40.533333333332848</v>
      </c>
      <c r="GR63" s="31">
        <f t="shared" si="373"/>
        <v>4.6333333333350311</v>
      </c>
      <c r="GS63" s="31">
        <f t="shared" si="373"/>
        <v>53.799999999999272</v>
      </c>
      <c r="GT63" s="31">
        <f t="shared" si="373"/>
        <v>2.8999999999978172</v>
      </c>
      <c r="GU63" s="31">
        <f t="shared" si="373"/>
        <v>35.283333333332848</v>
      </c>
      <c r="GV63" s="31">
        <f t="shared" si="373"/>
        <v>158.50000000000364</v>
      </c>
      <c r="GW63" s="31">
        <f t="shared" si="373"/>
        <v>11.400000000001455</v>
      </c>
      <c r="GX63" s="31">
        <f t="shared" si="373"/>
        <v>5.9500000000007276</v>
      </c>
      <c r="GY63" s="31">
        <f t="shared" si="373"/>
        <v>33.55000000000291</v>
      </c>
      <c r="GZ63" s="31">
        <f t="shared" si="373"/>
        <v>21.733333333333576</v>
      </c>
      <c r="HA63" s="31">
        <f t="shared" si="373"/>
        <v>22.849999999998545</v>
      </c>
      <c r="HB63" s="31">
        <f t="shared" si="373"/>
        <v>16.616666666668607</v>
      </c>
      <c r="HC63" s="31">
        <f t="shared" si="373"/>
        <v>27.433333333330665</v>
      </c>
      <c r="HD63" s="31">
        <f t="shared" si="373"/>
        <v>8.3333333332120674E-2</v>
      </c>
      <c r="HE63" s="31">
        <f t="shared" si="373"/>
        <v>69.716666666667152</v>
      </c>
    </row>
    <row r="64" spans="1:213" ht="14.7" customHeight="1" x14ac:dyDescent="0.3">
      <c r="A64" s="32"/>
      <c r="B64" s="28"/>
      <c r="C64" s="28"/>
      <c r="D64" s="28"/>
      <c r="E64" s="28"/>
      <c r="F64" s="28"/>
      <c r="G64" s="28"/>
      <c r="H64" s="28"/>
      <c r="I64" s="28"/>
      <c r="J64" s="28"/>
      <c r="K64" s="28"/>
      <c r="L64" s="28"/>
      <c r="M64" s="28"/>
      <c r="N64" s="28"/>
      <c r="O64" s="28"/>
      <c r="P64" s="28"/>
      <c r="Q64" s="28"/>
      <c r="R64" s="28"/>
      <c r="S64" s="28"/>
      <c r="T64" s="28"/>
      <c r="U64" s="28"/>
      <c r="V64" s="28"/>
      <c r="W64" s="28"/>
      <c r="X64" s="28"/>
      <c r="Y64" s="28"/>
      <c r="Z64" s="28"/>
      <c r="AA64" s="28"/>
      <c r="AB64" s="28"/>
      <c r="AC64" s="28"/>
      <c r="AD64" s="28"/>
      <c r="AE64" s="28"/>
      <c r="AF64" s="28"/>
      <c r="AG64" s="28"/>
      <c r="AH64" s="28"/>
      <c r="AI64" s="28"/>
      <c r="AJ64" s="28"/>
      <c r="AK64" s="28"/>
      <c r="AL64" s="28"/>
      <c r="AM64" s="28"/>
      <c r="AN64" s="28"/>
      <c r="AO64" s="28"/>
      <c r="AP64" s="28"/>
      <c r="AQ64" s="28"/>
      <c r="AR64" s="28"/>
      <c r="AS64" s="28"/>
      <c r="AT64" s="28"/>
      <c r="AU64" s="28"/>
      <c r="AV64" s="28"/>
      <c r="AW64" s="29"/>
      <c r="FW64" s="16">
        <f t="shared" ref="FW64:FY64" si="374">FW61</f>
        <v>11023.75</v>
      </c>
      <c r="FX64" s="16">
        <f t="shared" si="374"/>
        <v>11006.875</v>
      </c>
      <c r="FY64" s="16">
        <f t="shared" si="374"/>
        <v>10996.474999999999</v>
      </c>
    </row>
    <row r="65" spans="1:181" ht="14.7" customHeight="1" x14ac:dyDescent="0.3">
      <c r="A65" s="32"/>
      <c r="B65" s="28"/>
      <c r="C65" s="28"/>
      <c r="D65" s="28"/>
      <c r="E65" s="28"/>
      <c r="F65" s="28"/>
      <c r="G65" s="28"/>
      <c r="H65" s="28"/>
      <c r="I65" s="28"/>
      <c r="J65" s="28"/>
      <c r="K65" s="28"/>
      <c r="L65" s="28"/>
      <c r="M65" s="28"/>
      <c r="N65" s="28"/>
      <c r="O65" s="28"/>
      <c r="P65" s="28"/>
      <c r="Q65" s="28"/>
      <c r="R65" s="28"/>
      <c r="S65" s="28"/>
      <c r="T65" s="28"/>
      <c r="U65" s="28"/>
      <c r="V65" s="28"/>
      <c r="W65" s="28"/>
      <c r="X65" s="28"/>
      <c r="Y65" s="28"/>
      <c r="Z65" s="28"/>
      <c r="AA65" s="28"/>
      <c r="AB65" s="28"/>
      <c r="AC65" s="28"/>
      <c r="AD65" s="28"/>
      <c r="AE65" s="28"/>
      <c r="AF65" s="28"/>
      <c r="AG65" s="28"/>
      <c r="AH65" s="28"/>
      <c r="AI65" s="28"/>
      <c r="AJ65" s="28"/>
      <c r="AK65" s="28"/>
      <c r="AL65" s="28"/>
      <c r="AM65" s="28"/>
      <c r="AN65" s="28"/>
      <c r="AO65" s="28"/>
      <c r="AP65" s="28"/>
      <c r="AQ65" s="28"/>
      <c r="AR65" s="28"/>
      <c r="AS65" s="28"/>
      <c r="AT65" s="28"/>
      <c r="AU65" s="28"/>
      <c r="AV65" s="28"/>
      <c r="AW65" s="29"/>
      <c r="FW65" s="31">
        <f t="shared" ref="FW65:FY65" si="375">ABS(FW62-FW64)</f>
        <v>65.266666666666424</v>
      </c>
      <c r="FX65" s="31">
        <f t="shared" si="375"/>
        <v>15.016666666666424</v>
      </c>
      <c r="FY65" s="31">
        <f t="shared" si="375"/>
        <v>34.21666666667079</v>
      </c>
    </row>
    <row r="66" spans="1:181" ht="14.7" customHeight="1" x14ac:dyDescent="0.3">
      <c r="A66" s="32"/>
      <c r="B66" s="28"/>
      <c r="C66" s="28"/>
      <c r="D66" s="28"/>
      <c r="E66" s="28"/>
      <c r="F66" s="28"/>
      <c r="G66" s="28"/>
      <c r="H66" s="28"/>
      <c r="I66" s="28"/>
      <c r="J66" s="28"/>
      <c r="K66" s="28"/>
      <c r="L66" s="28"/>
      <c r="M66" s="28"/>
      <c r="N66" s="28"/>
      <c r="O66" s="28"/>
      <c r="P66" s="28"/>
      <c r="Q66" s="28"/>
      <c r="R66" s="28"/>
      <c r="S66" s="28"/>
      <c r="T66" s="28"/>
      <c r="U66" s="28"/>
      <c r="V66" s="28"/>
      <c r="W66" s="28"/>
      <c r="X66" s="28"/>
      <c r="Y66" s="28"/>
      <c r="Z66" s="28"/>
      <c r="AA66" s="28"/>
      <c r="AB66" s="28"/>
      <c r="AC66" s="28"/>
      <c r="AD66" s="28"/>
      <c r="AE66" s="28"/>
      <c r="AF66" s="28"/>
      <c r="AG66" s="28"/>
      <c r="AH66" s="28"/>
      <c r="AI66" s="28"/>
      <c r="AJ66" s="28"/>
      <c r="AK66" s="28"/>
      <c r="AL66" s="28"/>
      <c r="AM66" s="28"/>
      <c r="AN66" s="28"/>
      <c r="AO66" s="28"/>
      <c r="AP66" s="28"/>
      <c r="AQ66" s="28"/>
      <c r="AR66" s="28"/>
      <c r="AS66" s="28"/>
      <c r="AT66" s="28"/>
      <c r="AU66" s="28"/>
      <c r="AV66" s="28"/>
      <c r="AW66" s="29"/>
    </row>
    <row r="67" spans="1:181" ht="14.7" customHeight="1" x14ac:dyDescent="0.3">
      <c r="A67" s="32"/>
      <c r="B67" s="28"/>
      <c r="C67" s="28"/>
      <c r="D67" s="28"/>
      <c r="E67" s="28"/>
      <c r="F67" s="28"/>
      <c r="G67" s="28"/>
      <c r="H67" s="28"/>
      <c r="I67" s="28"/>
      <c r="J67" s="28"/>
      <c r="K67" s="28"/>
      <c r="L67" s="28"/>
      <c r="M67" s="28"/>
      <c r="N67" s="28"/>
      <c r="O67" s="28"/>
      <c r="P67" s="28"/>
      <c r="Q67" s="28"/>
      <c r="R67" s="28"/>
      <c r="S67" s="28"/>
      <c r="T67" s="28"/>
      <c r="U67" s="28"/>
      <c r="V67" s="28"/>
      <c r="W67" s="28"/>
      <c r="X67" s="28"/>
      <c r="Y67" s="28"/>
      <c r="Z67" s="28"/>
      <c r="AA67" s="28"/>
      <c r="AB67" s="28"/>
      <c r="AC67" s="28"/>
      <c r="AD67" s="28"/>
      <c r="AE67" s="28"/>
      <c r="AF67" s="28"/>
      <c r="AG67" s="28"/>
      <c r="AH67" s="28"/>
      <c r="AI67" s="28"/>
      <c r="AJ67" s="28"/>
      <c r="AK67" s="28"/>
      <c r="AL67" s="28"/>
      <c r="AM67" s="28"/>
      <c r="AN67" s="28"/>
      <c r="AO67" s="28"/>
      <c r="AP67" s="28"/>
      <c r="AQ67" s="28"/>
      <c r="AR67" s="28"/>
      <c r="AS67" s="28"/>
      <c r="AT67" s="28"/>
      <c r="AU67" s="28"/>
      <c r="AV67" s="28"/>
      <c r="AW67" s="29"/>
    </row>
    <row r="68" spans="1:181" ht="14.7" customHeight="1" x14ac:dyDescent="0.3">
      <c r="A68" s="32"/>
      <c r="B68" s="28"/>
      <c r="C68" s="28"/>
      <c r="D68" s="28"/>
      <c r="E68" s="28"/>
      <c r="F68" s="28"/>
      <c r="G68" s="28"/>
      <c r="H68" s="28"/>
      <c r="I68" s="28"/>
      <c r="J68" s="28"/>
      <c r="K68" s="28"/>
      <c r="L68" s="28"/>
      <c r="M68" s="28"/>
      <c r="N68" s="28"/>
      <c r="O68" s="28"/>
      <c r="P68" s="28"/>
      <c r="Q68" s="28"/>
      <c r="R68" s="28"/>
      <c r="S68" s="28"/>
      <c r="T68" s="28"/>
      <c r="U68" s="28"/>
      <c r="V68" s="28"/>
      <c r="W68" s="28"/>
      <c r="X68" s="28"/>
      <c r="Y68" s="28"/>
      <c r="Z68" s="28"/>
      <c r="AA68" s="28"/>
      <c r="AB68" s="28"/>
      <c r="AC68" s="28"/>
      <c r="AD68" s="28"/>
      <c r="AE68" s="28"/>
      <c r="AF68" s="28"/>
      <c r="AG68" s="28"/>
      <c r="AH68" s="28"/>
      <c r="AI68" s="28"/>
      <c r="AJ68" s="28"/>
      <c r="AK68" s="28"/>
      <c r="AL68" s="28"/>
      <c r="AM68" s="28"/>
      <c r="AN68" s="28"/>
      <c r="AO68" s="28"/>
      <c r="AP68" s="28"/>
      <c r="AQ68" s="28"/>
      <c r="AR68" s="28"/>
      <c r="AS68" s="28"/>
      <c r="AT68" s="28"/>
      <c r="AU68" s="28"/>
      <c r="AV68" s="28"/>
      <c r="AW68" s="29"/>
    </row>
    <row r="69" spans="1:181" ht="14.7" customHeight="1" x14ac:dyDescent="0.3">
      <c r="A69" s="32"/>
      <c r="B69" s="28"/>
      <c r="C69" s="28"/>
      <c r="D69" s="28"/>
      <c r="E69" s="28"/>
      <c r="F69" s="28"/>
      <c r="G69" s="28"/>
      <c r="H69" s="28"/>
      <c r="I69" s="28"/>
      <c r="J69" s="28"/>
      <c r="K69" s="28"/>
      <c r="L69" s="28"/>
      <c r="M69" s="28"/>
      <c r="N69" s="28"/>
      <c r="O69" s="28"/>
      <c r="P69" s="28"/>
      <c r="Q69" s="28"/>
      <c r="R69" s="28"/>
      <c r="S69" s="28"/>
      <c r="T69" s="28"/>
      <c r="U69" s="28"/>
      <c r="V69" s="28"/>
      <c r="W69" s="28"/>
      <c r="X69" s="28"/>
      <c r="Y69" s="28"/>
      <c r="Z69" s="28"/>
      <c r="AA69" s="28"/>
      <c r="AB69" s="28"/>
      <c r="AC69" s="28"/>
      <c r="AD69" s="28"/>
      <c r="AE69" s="28"/>
      <c r="AF69" s="28"/>
      <c r="AG69" s="28"/>
      <c r="AH69" s="28"/>
      <c r="AI69" s="28"/>
      <c r="AJ69" s="28"/>
      <c r="AK69" s="28"/>
      <c r="AL69" s="28"/>
      <c r="AM69" s="28"/>
      <c r="AN69" s="28"/>
      <c r="AO69" s="28"/>
      <c r="AP69" s="28"/>
      <c r="AQ69" s="28"/>
      <c r="AR69" s="28"/>
      <c r="AS69" s="28"/>
      <c r="AT69" s="28"/>
      <c r="AU69" s="28"/>
      <c r="AV69" s="28"/>
      <c r="AW69" s="29"/>
    </row>
    <row r="70" spans="1:181" ht="14.7" customHeight="1" x14ac:dyDescent="0.3">
      <c r="A70" s="32"/>
      <c r="B70" s="28"/>
      <c r="C70" s="28"/>
      <c r="D70" s="28"/>
      <c r="E70" s="28"/>
      <c r="F70" s="28"/>
      <c r="G70" s="28"/>
      <c r="H70" s="28"/>
      <c r="I70" s="28"/>
      <c r="J70" s="28"/>
      <c r="K70" s="28"/>
      <c r="L70" s="28"/>
      <c r="M70" s="28"/>
      <c r="N70" s="28"/>
      <c r="O70" s="28"/>
      <c r="P70" s="28"/>
      <c r="Q70" s="28"/>
      <c r="R70" s="28"/>
      <c r="S70" s="28"/>
      <c r="T70" s="28"/>
      <c r="U70" s="28"/>
      <c r="V70" s="28"/>
      <c r="W70" s="28"/>
      <c r="X70" s="28"/>
      <c r="Y70" s="28"/>
      <c r="Z70" s="28"/>
      <c r="AA70" s="28"/>
      <c r="AB70" s="28"/>
      <c r="AC70" s="28"/>
      <c r="AD70" s="28"/>
      <c r="AE70" s="28"/>
      <c r="AF70" s="28"/>
      <c r="AG70" s="28"/>
      <c r="AH70" s="28"/>
      <c r="AI70" s="28"/>
      <c r="AJ70" s="28"/>
      <c r="AK70" s="28"/>
      <c r="AL70" s="28"/>
      <c r="AM70" s="28"/>
      <c r="AN70" s="28"/>
      <c r="AO70" s="28"/>
      <c r="AP70" s="28"/>
      <c r="AQ70" s="28"/>
      <c r="AR70" s="28"/>
      <c r="AS70" s="28"/>
      <c r="AT70" s="28"/>
      <c r="AU70" s="28"/>
      <c r="AV70" s="28"/>
      <c r="AW70" s="29"/>
    </row>
    <row r="71" spans="1:181" ht="14.7" customHeight="1" x14ac:dyDescent="0.3">
      <c r="A71" s="32"/>
      <c r="B71" s="28"/>
      <c r="C71" s="28"/>
      <c r="D71" s="28"/>
      <c r="E71" s="28"/>
      <c r="F71" s="28"/>
      <c r="G71" s="28"/>
      <c r="H71" s="28"/>
      <c r="I71" s="28"/>
      <c r="J71" s="28"/>
      <c r="K71" s="28"/>
      <c r="L71" s="28"/>
      <c r="M71" s="28"/>
      <c r="N71" s="28"/>
      <c r="O71" s="28"/>
      <c r="P71" s="28"/>
      <c r="Q71" s="28"/>
      <c r="R71" s="28"/>
      <c r="S71" s="28"/>
      <c r="T71" s="28"/>
      <c r="U71" s="28"/>
      <c r="V71" s="28"/>
      <c r="W71" s="28"/>
      <c r="X71" s="28"/>
      <c r="Y71" s="28"/>
      <c r="Z71" s="28"/>
      <c r="AA71" s="28"/>
      <c r="AB71" s="28"/>
      <c r="AC71" s="28"/>
      <c r="AD71" s="28"/>
      <c r="AE71" s="28"/>
      <c r="AF71" s="28"/>
      <c r="AG71" s="28"/>
      <c r="AH71" s="28"/>
      <c r="AI71" s="28"/>
      <c r="AJ71" s="28"/>
      <c r="AK71" s="28"/>
      <c r="AL71" s="28"/>
      <c r="AM71" s="28"/>
      <c r="AN71" s="28"/>
      <c r="AO71" s="28"/>
      <c r="AP71" s="28"/>
      <c r="AQ71" s="28"/>
      <c r="AR71" s="28"/>
      <c r="AS71" s="28"/>
      <c r="AT71" s="28"/>
      <c r="AU71" s="28"/>
      <c r="AV71" s="28"/>
      <c r="AW71" s="29"/>
    </row>
    <row r="72" spans="1:181" ht="14.7" customHeight="1" x14ac:dyDescent="0.3">
      <c r="A72" s="32"/>
      <c r="B72" s="28"/>
      <c r="C72" s="28"/>
      <c r="D72" s="28"/>
      <c r="E72" s="28"/>
      <c r="F72" s="28"/>
      <c r="G72" s="28"/>
      <c r="H72" s="28"/>
      <c r="I72" s="28"/>
      <c r="J72" s="28"/>
      <c r="K72" s="28"/>
      <c r="L72" s="28"/>
      <c r="M72" s="28"/>
      <c r="N72" s="28"/>
      <c r="O72" s="28"/>
      <c r="P72" s="28"/>
      <c r="Q72" s="28"/>
      <c r="R72" s="28"/>
      <c r="S72" s="28"/>
      <c r="T72" s="28"/>
      <c r="U72" s="28"/>
      <c r="V72" s="28"/>
      <c r="W72" s="28"/>
      <c r="X72" s="28"/>
      <c r="Y72" s="28"/>
      <c r="Z72" s="28"/>
      <c r="AA72" s="28"/>
      <c r="AB72" s="28"/>
      <c r="AC72" s="28"/>
      <c r="AD72" s="28"/>
      <c r="AE72" s="28"/>
      <c r="AF72" s="28"/>
      <c r="AG72" s="28"/>
      <c r="AH72" s="28"/>
      <c r="AI72" s="28"/>
      <c r="AJ72" s="28"/>
      <c r="AK72" s="28"/>
      <c r="AL72" s="28"/>
      <c r="AM72" s="28"/>
      <c r="AN72" s="28"/>
      <c r="AO72" s="28"/>
      <c r="AP72" s="28"/>
      <c r="AQ72" s="28"/>
      <c r="AR72" s="28"/>
      <c r="AS72" s="28"/>
      <c r="AT72" s="28"/>
      <c r="AU72" s="28"/>
      <c r="AV72" s="28"/>
      <c r="AW72" s="29"/>
    </row>
    <row r="73" spans="1:181" ht="14.7" customHeight="1" x14ac:dyDescent="0.3">
      <c r="A73" s="32"/>
      <c r="B73" s="28"/>
      <c r="C73" s="28"/>
      <c r="D73" s="28"/>
      <c r="E73" s="28"/>
      <c r="F73" s="28"/>
      <c r="G73" s="28"/>
      <c r="H73" s="28"/>
      <c r="I73" s="28"/>
      <c r="J73" s="28"/>
      <c r="K73" s="28"/>
      <c r="L73" s="28"/>
      <c r="M73" s="28"/>
      <c r="N73" s="28"/>
      <c r="O73" s="28"/>
      <c r="P73" s="28"/>
      <c r="Q73" s="28"/>
      <c r="R73" s="28"/>
      <c r="S73" s="28"/>
      <c r="T73" s="28"/>
      <c r="U73" s="28"/>
      <c r="V73" s="28"/>
      <c r="W73" s="28"/>
      <c r="X73" s="28"/>
      <c r="Y73" s="28"/>
      <c r="Z73" s="28"/>
      <c r="AA73" s="28"/>
      <c r="AB73" s="28"/>
      <c r="AC73" s="28"/>
      <c r="AD73" s="28"/>
      <c r="AE73" s="28"/>
      <c r="AF73" s="28"/>
      <c r="AG73" s="28"/>
      <c r="AH73" s="28"/>
      <c r="AI73" s="28"/>
      <c r="AJ73" s="28"/>
      <c r="AK73" s="28"/>
      <c r="AL73" s="28"/>
      <c r="AM73" s="28"/>
      <c r="AN73" s="28"/>
      <c r="AO73" s="28"/>
      <c r="AP73" s="28"/>
      <c r="AQ73" s="28"/>
      <c r="AR73" s="28"/>
      <c r="AS73" s="28"/>
      <c r="AT73" s="28"/>
      <c r="AU73" s="28"/>
      <c r="AV73" s="28"/>
      <c r="AW73" s="29"/>
    </row>
    <row r="74" spans="1:181" ht="14.7" customHeight="1" x14ac:dyDescent="0.3">
      <c r="A74" s="32"/>
      <c r="B74" s="28"/>
      <c r="C74" s="28"/>
      <c r="D74" s="28"/>
      <c r="E74" s="28"/>
      <c r="F74" s="28"/>
      <c r="G74" s="28"/>
      <c r="H74" s="28"/>
      <c r="I74" s="28"/>
      <c r="J74" s="28"/>
      <c r="K74" s="28"/>
      <c r="L74" s="28"/>
      <c r="M74" s="28"/>
      <c r="N74" s="28"/>
      <c r="O74" s="28"/>
      <c r="P74" s="28"/>
      <c r="Q74" s="28"/>
      <c r="R74" s="28"/>
      <c r="S74" s="28"/>
      <c r="T74" s="28"/>
      <c r="U74" s="28"/>
      <c r="V74" s="28"/>
      <c r="W74" s="28"/>
      <c r="X74" s="28"/>
      <c r="Y74" s="28"/>
      <c r="Z74" s="28"/>
      <c r="AA74" s="28"/>
      <c r="AB74" s="28"/>
      <c r="AC74" s="28"/>
      <c r="AD74" s="28"/>
      <c r="AE74" s="28"/>
      <c r="AF74" s="28"/>
      <c r="AG74" s="28"/>
      <c r="AH74" s="28"/>
      <c r="AI74" s="28"/>
      <c r="AJ74" s="28"/>
      <c r="AK74" s="28"/>
      <c r="AL74" s="28"/>
      <c r="AM74" s="28"/>
      <c r="AN74" s="28"/>
      <c r="AO74" s="28"/>
      <c r="AP74" s="28"/>
      <c r="AQ74" s="28"/>
      <c r="AR74" s="28"/>
      <c r="AS74" s="28"/>
      <c r="AT74" s="28"/>
      <c r="AU74" s="28"/>
      <c r="AV74" s="28"/>
      <c r="AW74" s="29"/>
    </row>
    <row r="75" spans="1:181" ht="14.7" customHeight="1" x14ac:dyDescent="0.3">
      <c r="A75" s="32"/>
      <c r="B75" s="28"/>
      <c r="C75" s="28"/>
      <c r="D75" s="28"/>
      <c r="E75" s="28"/>
      <c r="F75" s="28"/>
      <c r="G75" s="28"/>
      <c r="H75" s="28"/>
      <c r="I75" s="28"/>
      <c r="J75" s="28"/>
      <c r="K75" s="28"/>
      <c r="L75" s="28"/>
      <c r="M75" s="28"/>
      <c r="N75" s="28"/>
      <c r="O75" s="28"/>
      <c r="P75" s="28"/>
      <c r="Q75" s="28"/>
      <c r="R75" s="28"/>
      <c r="S75" s="28"/>
      <c r="T75" s="28"/>
      <c r="U75" s="28"/>
      <c r="V75" s="28"/>
      <c r="W75" s="28"/>
      <c r="X75" s="28"/>
      <c r="Y75" s="28"/>
      <c r="Z75" s="28"/>
      <c r="AA75" s="28"/>
      <c r="AB75" s="28"/>
      <c r="AC75" s="28"/>
      <c r="AD75" s="28"/>
      <c r="AE75" s="28"/>
      <c r="AF75" s="28"/>
      <c r="AG75" s="28"/>
      <c r="AH75" s="28"/>
      <c r="AI75" s="28"/>
      <c r="AJ75" s="28"/>
      <c r="AK75" s="28"/>
      <c r="AL75" s="28"/>
      <c r="AM75" s="28"/>
      <c r="AN75" s="28"/>
      <c r="AO75" s="28"/>
      <c r="AP75" s="28"/>
      <c r="AQ75" s="28"/>
      <c r="AR75" s="28"/>
      <c r="AS75" s="28"/>
      <c r="AT75" s="28"/>
      <c r="AU75" s="28"/>
      <c r="AV75" s="28"/>
      <c r="AW75" s="29"/>
    </row>
  </sheetData>
  <mergeCells count="5">
    <mergeCell ref="A1:D1"/>
    <mergeCell ref="A5:D5"/>
    <mergeCell ref="A23:D23"/>
    <mergeCell ref="A37:D37"/>
    <mergeCell ref="A49:D49"/>
  </mergeCells>
  <pageMargins left="0.7" right="0.7" top="0.75" bottom="0.75" header="0.3" footer="0.3"/>
  <pageSetup orientation="portrait" r:id="rId1"/>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Nifty</vt:lpstr>
      <vt:lpstr>EW38</vt:lpstr>
      <vt:lpstr>Emeter</vt:lpstr>
      <vt:lpstr>Elliot-Lar</vt:lpstr>
      <vt:lpstr>Elliot </vt:lpstr>
      <vt:lpstr>Elliot-Ret</vt:lpstr>
      <vt:lpstr>Archives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Rebecca</dc:creator>
  <cp:lastModifiedBy>Rebecca</cp:lastModifiedBy>
  <dcterms:created xsi:type="dcterms:W3CDTF">2019-03-17T19:12:04Z</dcterms:created>
  <dcterms:modified xsi:type="dcterms:W3CDTF">2019-10-13T18:00:15Z</dcterms:modified>
</cp:coreProperties>
</file>