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46" i="1"/>
  <c r="J45" i="1"/>
  <c r="J43" i="1"/>
  <c r="J44" i="1" s="1"/>
  <c r="J25" i="1"/>
  <c r="J19" i="1"/>
  <c r="J31" i="1" s="1"/>
  <c r="J11" i="1"/>
  <c r="J7" i="1" s="1"/>
  <c r="J29" i="1" l="1"/>
  <c r="J26" i="1"/>
  <c r="J22" i="1"/>
  <c r="J16" i="1"/>
  <c r="J15" i="1"/>
  <c r="J17" i="1" s="1"/>
  <c r="J8" i="1"/>
  <c r="J6" i="1" s="1"/>
  <c r="J13" i="1"/>
  <c r="J12" i="1" s="1"/>
  <c r="J23" i="1"/>
  <c r="J27" i="1"/>
  <c r="J24" i="1"/>
  <c r="J28" i="1"/>
  <c r="J21" i="1"/>
  <c r="J20" i="1" s="1"/>
  <c r="K37" i="1"/>
  <c r="L37" i="1"/>
  <c r="M37" i="1"/>
  <c r="N37" i="1"/>
  <c r="H37" i="1"/>
  <c r="I37" i="1"/>
  <c r="G37" i="1"/>
  <c r="I46" i="1"/>
  <c r="I13" i="1" s="1"/>
  <c r="I10" i="1" s="1"/>
  <c r="I45" i="1"/>
  <c r="I43" i="1"/>
  <c r="I44" i="1" s="1"/>
  <c r="I25" i="1"/>
  <c r="I19" i="1"/>
  <c r="I31" i="1" s="1"/>
  <c r="I15" i="1"/>
  <c r="I17" i="1" s="1"/>
  <c r="I11" i="1"/>
  <c r="I8" i="1"/>
  <c r="I6" i="1" s="1"/>
  <c r="J30" i="1" l="1"/>
  <c r="J10" i="1"/>
  <c r="I26" i="1"/>
  <c r="I22" i="1"/>
  <c r="I28" i="1"/>
  <c r="I24" i="1"/>
  <c r="I29" i="1"/>
  <c r="I21" i="1"/>
  <c r="I20" i="1" s="1"/>
  <c r="I27" i="1"/>
  <c r="I23" i="1"/>
  <c r="I12" i="1"/>
  <c r="I16" i="1"/>
  <c r="I7" i="1"/>
  <c r="H25" i="1"/>
  <c r="H46" i="1"/>
  <c r="H45" i="1"/>
  <c r="H43" i="1"/>
  <c r="H44" i="1" s="1"/>
  <c r="H19" i="1"/>
  <c r="H31" i="1" s="1"/>
  <c r="H15" i="1"/>
  <c r="H17" i="1" s="1"/>
  <c r="H11" i="1"/>
  <c r="H13" i="1" s="1"/>
  <c r="H10" i="1" s="1"/>
  <c r="E46" i="3"/>
  <c r="E45" i="3"/>
  <c r="E43" i="3"/>
  <c r="E44" i="3" s="1"/>
  <c r="E37" i="3"/>
  <c r="E25" i="3"/>
  <c r="E19" i="3"/>
  <c r="E31" i="3" s="1"/>
  <c r="E11" i="3"/>
  <c r="E16" i="3" s="1"/>
  <c r="I30" i="1" l="1"/>
  <c r="H27" i="1"/>
  <c r="H23" i="1"/>
  <c r="H21" i="1"/>
  <c r="H20" i="1" s="1"/>
  <c r="H26" i="1"/>
  <c r="H22" i="1"/>
  <c r="H29" i="1"/>
  <c r="H28" i="1"/>
  <c r="H24" i="1"/>
  <c r="H16" i="1"/>
  <c r="H7" i="1"/>
  <c r="H12" i="1"/>
  <c r="H8" i="1"/>
  <c r="H6" i="1" s="1"/>
  <c r="E29" i="3"/>
  <c r="E30" i="3" s="1"/>
  <c r="E28" i="3"/>
  <c r="E27" i="3"/>
  <c r="E26" i="3"/>
  <c r="E24" i="3"/>
  <c r="E23" i="3"/>
  <c r="E22" i="3"/>
  <c r="E21" i="3"/>
  <c r="E20" i="3" s="1"/>
  <c r="E8" i="3"/>
  <c r="E6" i="3" s="1"/>
  <c r="E7" i="3"/>
  <c r="E15" i="3"/>
  <c r="E17" i="3" s="1"/>
  <c r="E13" i="3"/>
  <c r="E10" i="3" s="1"/>
  <c r="E46" i="1"/>
  <c r="E45" i="1"/>
  <c r="E43" i="1"/>
  <c r="E44" i="1" s="1"/>
  <c r="E25" i="1"/>
  <c r="E19" i="1"/>
  <c r="E31" i="1" s="1"/>
  <c r="E11" i="1"/>
  <c r="E15" i="1" s="1"/>
  <c r="E17" i="1" s="1"/>
  <c r="F46" i="1"/>
  <c r="F45" i="1"/>
  <c r="F43" i="1"/>
  <c r="F25" i="1"/>
  <c r="F19" i="1"/>
  <c r="F31" i="1" s="1"/>
  <c r="F11" i="1"/>
  <c r="F13" i="1" s="1"/>
  <c r="H30" i="1" l="1"/>
  <c r="F7" i="1"/>
  <c r="F15" i="1"/>
  <c r="F17" i="1" s="1"/>
  <c r="E12" i="3"/>
  <c r="E8" i="1"/>
  <c r="E6" i="1" s="1"/>
  <c r="E13" i="1"/>
  <c r="E10" i="1" s="1"/>
  <c r="E27" i="1"/>
  <c r="E23" i="1"/>
  <c r="E26" i="1"/>
  <c r="E22" i="1"/>
  <c r="E28" i="1"/>
  <c r="E24" i="1"/>
  <c r="E29" i="1"/>
  <c r="E21" i="1"/>
  <c r="E20" i="1" s="1"/>
  <c r="E16" i="1"/>
  <c r="E7" i="1"/>
  <c r="F12" i="1"/>
  <c r="F10" i="1"/>
  <c r="F16" i="1"/>
  <c r="F44" i="1"/>
  <c r="F8" i="1"/>
  <c r="F6" i="1" s="1"/>
  <c r="G46" i="1"/>
  <c r="G45" i="1"/>
  <c r="G43" i="1"/>
  <c r="G44" i="1" s="1"/>
  <c r="G25" i="1"/>
  <c r="G19" i="1"/>
  <c r="G31" i="1" s="1"/>
  <c r="G11" i="1"/>
  <c r="G15" i="1" s="1"/>
  <c r="G8" i="1" l="1"/>
  <c r="G6" i="1" s="1"/>
  <c r="E12" i="1"/>
  <c r="E30" i="1"/>
  <c r="F27" i="1"/>
  <c r="F23" i="1"/>
  <c r="F26" i="1"/>
  <c r="F22" i="1"/>
  <c r="F28" i="1"/>
  <c r="F24" i="1"/>
  <c r="F29" i="1"/>
  <c r="F21" i="1"/>
  <c r="F20" i="1" s="1"/>
  <c r="G29" i="1"/>
  <c r="G30" i="1" s="1"/>
  <c r="G21" i="1"/>
  <c r="G20" i="1" s="1"/>
  <c r="G28" i="1"/>
  <c r="G24" i="1"/>
  <c r="G27" i="1"/>
  <c r="G23" i="1"/>
  <c r="G26" i="1"/>
  <c r="G22" i="1"/>
  <c r="G17" i="1"/>
  <c r="G13" i="1"/>
  <c r="G10" i="1" s="1"/>
  <c r="G16" i="1"/>
  <c r="G7" i="1"/>
  <c r="F30" i="1" l="1"/>
  <c r="G12" i="1"/>
</calcChain>
</file>

<file path=xl/sharedStrings.xml><?xml version="1.0" encoding="utf-8"?>
<sst xmlns="http://schemas.openxmlformats.org/spreadsheetml/2006/main" count="86" uniqueCount="41">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</sst>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115" zoomScaleNormal="115" workbookViewId="0">
      <selection activeCell="M31" sqref="M3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9" width="10.6640625" style="1" customWidth="1"/>
    <col min="20" max="16384" width="8.88671875" style="1"/>
  </cols>
  <sheetData>
    <row r="1" spans="1:19" ht="15" thickBot="1" x14ac:dyDescent="0.35">
      <c r="E1" s="13" t="s">
        <v>39</v>
      </c>
      <c r="F1" s="37" t="s">
        <v>40</v>
      </c>
      <c r="G1" s="13">
        <v>43374</v>
      </c>
      <c r="H1" s="13">
        <v>43376</v>
      </c>
      <c r="I1" s="13">
        <v>43377</v>
      </c>
      <c r="J1" s="13">
        <v>43378</v>
      </c>
      <c r="K1" s="13">
        <v>43379</v>
      </c>
      <c r="L1" s="13">
        <v>43380</v>
      </c>
      <c r="M1" s="13">
        <v>43381</v>
      </c>
      <c r="N1" s="13">
        <v>43382</v>
      </c>
      <c r="O1" s="13">
        <v>43383</v>
      </c>
      <c r="P1" s="13">
        <v>43384</v>
      </c>
      <c r="Q1" s="13">
        <v>43385</v>
      </c>
      <c r="R1" s="13">
        <v>43386</v>
      </c>
      <c r="S1" s="13">
        <v>43387</v>
      </c>
    </row>
    <row r="2" spans="1:19" x14ac:dyDescent="0.3">
      <c r="A2" s="31"/>
      <c r="B2" s="31"/>
      <c r="C2" s="31"/>
      <c r="D2" s="32" t="s">
        <v>2</v>
      </c>
      <c r="E2" s="4">
        <v>11170</v>
      </c>
      <c r="F2" s="4">
        <v>11035.65</v>
      </c>
      <c r="G2" s="4">
        <v>11035.65</v>
      </c>
      <c r="H2" s="4">
        <v>10989.05</v>
      </c>
      <c r="I2" s="4">
        <v>10754.7</v>
      </c>
      <c r="J2" s="4">
        <v>10540.65</v>
      </c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31"/>
      <c r="B3" s="32"/>
      <c r="C3" s="33"/>
      <c r="D3" s="32" t="s">
        <v>1</v>
      </c>
      <c r="E3" s="2">
        <v>10850</v>
      </c>
      <c r="F3" s="2">
        <v>10547.25</v>
      </c>
      <c r="G3" s="2">
        <v>10821.55</v>
      </c>
      <c r="H3" s="2">
        <v>10843.75</v>
      </c>
      <c r="I3" s="2">
        <v>10547.25</v>
      </c>
      <c r="J3" s="2">
        <v>10261.9</v>
      </c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31"/>
      <c r="B4" s="32"/>
      <c r="C4" s="33"/>
      <c r="D4" s="32" t="s">
        <v>0</v>
      </c>
      <c r="E4" s="3">
        <v>10930</v>
      </c>
      <c r="F4" s="3">
        <v>10599.25</v>
      </c>
      <c r="G4" s="3">
        <v>11008.3</v>
      </c>
      <c r="H4" s="3">
        <v>10858.25</v>
      </c>
      <c r="I4" s="3">
        <v>10599.25</v>
      </c>
      <c r="J4" s="3">
        <v>10316.450000000001</v>
      </c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s="45" t="s">
        <v>25</v>
      </c>
      <c r="B5" s="45"/>
      <c r="C5" s="45"/>
      <c r="D5" s="45"/>
      <c r="E5" s="16"/>
      <c r="F5" s="16"/>
    </row>
    <row r="6" spans="1:19" x14ac:dyDescent="0.3">
      <c r="A6" s="19"/>
      <c r="B6" s="19"/>
      <c r="C6" s="19"/>
      <c r="D6" s="20" t="s">
        <v>7</v>
      </c>
      <c r="E6" s="9">
        <f>E8+E43</f>
        <v>11436.666666666668</v>
      </c>
      <c r="F6" s="9">
        <f>F8+F43</f>
        <v>11395.916666666666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  <c r="J6" s="9">
        <f>J8+J43</f>
        <v>10762.85</v>
      </c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19"/>
      <c r="B7" s="19"/>
      <c r="C7" s="19"/>
      <c r="D7" s="20" t="s">
        <v>27</v>
      </c>
      <c r="E7" s="7">
        <f>E11+E43</f>
        <v>11303.333333333334</v>
      </c>
      <c r="F7" s="7">
        <f>F11+F43</f>
        <v>11215.783333333333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  <c r="J7" s="7">
        <f>J11+J43</f>
        <v>10651.75</v>
      </c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19"/>
      <c r="B8" s="19"/>
      <c r="C8" s="19"/>
      <c r="D8" s="20" t="s">
        <v>28</v>
      </c>
      <c r="E8" s="11">
        <f>(2*E11)-E3</f>
        <v>11116.666666666668</v>
      </c>
      <c r="F8" s="11">
        <f>(2*F11)-F3</f>
        <v>10907.516666666666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  <c r="J8" s="11">
        <f>(2*J11)-J3</f>
        <v>10484.1</v>
      </c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19"/>
      <c r="B9" s="19"/>
      <c r="C9" s="19"/>
      <c r="D9" s="20"/>
      <c r="E9" s="16"/>
      <c r="F9" s="16"/>
      <c r="G9" s="16"/>
      <c r="H9" s="16"/>
      <c r="I9" s="16"/>
      <c r="J9" s="16"/>
    </row>
    <row r="10" spans="1:19" x14ac:dyDescent="0.3">
      <c r="A10" s="19"/>
      <c r="B10" s="19"/>
      <c r="C10" s="19"/>
      <c r="D10" s="20" t="s">
        <v>4</v>
      </c>
      <c r="E10" s="17">
        <f>E11+E13/2</f>
        <v>11010</v>
      </c>
      <c r="F10" s="17">
        <f>F11+F13/2</f>
        <v>10791.45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  <c r="J10" s="17">
        <f>J11+J13/2</f>
        <v>10401.275</v>
      </c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">
      <c r="A11" s="19"/>
      <c r="B11" s="19"/>
      <c r="C11" s="19"/>
      <c r="D11" s="20" t="s">
        <v>29</v>
      </c>
      <c r="E11" s="36">
        <f>(E2+E3+E4)/3</f>
        <v>10983.333333333334</v>
      </c>
      <c r="F11" s="36">
        <f>(F2+F3+F4)/3</f>
        <v>10727.383333333333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  <c r="J11" s="36">
        <f>(J2+J3+J4)/3</f>
        <v>10373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3">
      <c r="A12" s="19"/>
      <c r="B12" s="19"/>
      <c r="C12" s="19"/>
      <c r="D12" s="20" t="s">
        <v>3</v>
      </c>
      <c r="E12" s="18">
        <f>E11-E13/2</f>
        <v>10956.666666666668</v>
      </c>
      <c r="F12" s="18">
        <f>F11-F13/2</f>
        <v>10663.316666666666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  <c r="J12" s="18">
        <f>J11-J13/2</f>
        <v>10344.725</v>
      </c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3">
      <c r="A13" s="19"/>
      <c r="B13" s="19"/>
      <c r="C13" s="19"/>
      <c r="D13" s="20" t="s">
        <v>5</v>
      </c>
      <c r="E13" s="35">
        <f>ABS((E11-E46)*2)</f>
        <v>53.333333333332121</v>
      </c>
      <c r="F13" s="35">
        <f>ABS((F11-F46)*2)</f>
        <v>128.13333333333503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  <c r="J13" s="35">
        <f>ABS((J11-J46)*2)</f>
        <v>56.549999999999272</v>
      </c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">
      <c r="A14" s="21"/>
      <c r="B14" s="21"/>
      <c r="C14" s="21"/>
      <c r="D14" s="22"/>
      <c r="E14" s="16"/>
      <c r="F14" s="16"/>
      <c r="G14" s="16"/>
      <c r="H14" s="16"/>
      <c r="I14" s="16"/>
      <c r="J14" s="16"/>
    </row>
    <row r="15" spans="1:19" x14ac:dyDescent="0.3">
      <c r="A15" s="19"/>
      <c r="B15" s="19"/>
      <c r="C15" s="19"/>
      <c r="D15" s="20" t="s">
        <v>30</v>
      </c>
      <c r="E15" s="10">
        <f>2*E11-E2</f>
        <v>10796.666666666668</v>
      </c>
      <c r="F15" s="10">
        <f>2*F11-F2</f>
        <v>10419.116666666667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  <c r="J15" s="10">
        <f>2*J11-J2</f>
        <v>10205.35</v>
      </c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19"/>
      <c r="B16" s="19"/>
      <c r="C16" s="19"/>
      <c r="D16" s="20" t="s">
        <v>31</v>
      </c>
      <c r="E16" s="8">
        <f>E11-E43</f>
        <v>10663.333333333334</v>
      </c>
      <c r="F16" s="8">
        <f>F11-F43</f>
        <v>10238.983333333334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  <c r="J16" s="8">
        <f>J11-J43</f>
        <v>10094.25</v>
      </c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19"/>
      <c r="B17" s="19"/>
      <c r="C17" s="19"/>
      <c r="D17" s="20" t="s">
        <v>8</v>
      </c>
      <c r="E17" s="6">
        <f>E15-E43</f>
        <v>10476.666666666668</v>
      </c>
      <c r="F17" s="6">
        <f>F15-F43</f>
        <v>9930.7166666666672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  <c r="J17" s="6">
        <f>J15-J43</f>
        <v>9926.6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45" t="s">
        <v>24</v>
      </c>
      <c r="B18" s="45"/>
      <c r="C18" s="45"/>
      <c r="D18" s="45"/>
      <c r="E18" s="16"/>
      <c r="F18" s="16"/>
      <c r="G18" s="16"/>
      <c r="H18" s="16"/>
      <c r="I18" s="16"/>
      <c r="J18" s="16"/>
    </row>
    <row r="19" spans="1:19" x14ac:dyDescent="0.3">
      <c r="A19" s="21"/>
      <c r="B19" s="21"/>
      <c r="C19" s="21"/>
      <c r="D19" s="22" t="s">
        <v>12</v>
      </c>
      <c r="E19" s="30">
        <f>(E2/E3)*E4</f>
        <v>11252.359447004608</v>
      </c>
      <c r="F19" s="30">
        <f>(F2/F3)*F4</f>
        <v>11090.057907274408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  <c r="J19" s="30">
        <f>(J2/J3)*J4</f>
        <v>10596.681773599432</v>
      </c>
    </row>
    <row r="20" spans="1:19" x14ac:dyDescent="0.3">
      <c r="A20" s="21"/>
      <c r="B20" s="21"/>
      <c r="C20" s="21"/>
      <c r="D20" s="22" t="s">
        <v>13</v>
      </c>
      <c r="E20" s="27">
        <f>E21+1.168*(E21-E22)</f>
        <v>11208.784</v>
      </c>
      <c r="F20" s="27">
        <f>F21+1.168*(F21-F22)</f>
        <v>11024.744079999999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  <c r="J20" s="27">
        <f>J21+1.168*(J21-J22)</f>
        <v>10559.297</v>
      </c>
    </row>
    <row r="21" spans="1:19" x14ac:dyDescent="0.3">
      <c r="A21" s="21"/>
      <c r="B21" s="21"/>
      <c r="C21" s="21"/>
      <c r="D21" s="22" t="s">
        <v>14</v>
      </c>
      <c r="E21" s="25">
        <f>E4+E44/2</f>
        <v>11106</v>
      </c>
      <c r="F21" s="25">
        <f>F4+F44/2</f>
        <v>10867.869999999999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  <c r="J21" s="25">
        <f>J4+J44/2</f>
        <v>10469.762500000001</v>
      </c>
    </row>
    <row r="22" spans="1:19" x14ac:dyDescent="0.3">
      <c r="A22" s="21"/>
      <c r="B22" s="21"/>
      <c r="C22" s="21"/>
      <c r="D22" s="22" t="s">
        <v>15</v>
      </c>
      <c r="E22" s="24">
        <f>E4+E44/4</f>
        <v>11018</v>
      </c>
      <c r="F22" s="24">
        <f>F4+F44/4</f>
        <v>10733.56</v>
      </c>
      <c r="G22" s="24">
        <f>G4+G44/4</f>
        <v>11067.1775</v>
      </c>
      <c r="H22" s="24">
        <f>H4+H44/4</f>
        <v>10898.2075</v>
      </c>
      <c r="I22" s="24">
        <f>I4+I44/4</f>
        <v>10656.29875</v>
      </c>
      <c r="J22" s="24">
        <f>J4+J44/4</f>
        <v>10393.106250000001</v>
      </c>
    </row>
    <row r="23" spans="1:19" x14ac:dyDescent="0.3">
      <c r="A23" s="21"/>
      <c r="B23" s="21"/>
      <c r="C23" s="21"/>
      <c r="D23" s="22" t="s">
        <v>16</v>
      </c>
      <c r="E23" s="16">
        <f>E4+E44/6</f>
        <v>10988.666666666666</v>
      </c>
      <c r="F23" s="16">
        <f>F4+F44/6</f>
        <v>10688.789999999999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  <c r="J23" s="16">
        <f>J4+J44/6</f>
        <v>10367.554166666667</v>
      </c>
    </row>
    <row r="24" spans="1:19" x14ac:dyDescent="0.3">
      <c r="A24" s="21"/>
      <c r="B24" s="21"/>
      <c r="C24" s="21"/>
      <c r="D24" s="22" t="s">
        <v>17</v>
      </c>
      <c r="E24" s="16">
        <f>E4+E44/12</f>
        <v>10959.333333333334</v>
      </c>
      <c r="F24" s="16">
        <f>F4+F44/12</f>
        <v>10644.02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  <c r="J24" s="16">
        <f>J4+J44/12</f>
        <v>10342.002083333335</v>
      </c>
    </row>
    <row r="25" spans="1:19" x14ac:dyDescent="0.3">
      <c r="A25" s="21"/>
      <c r="B25" s="21"/>
      <c r="C25" s="21"/>
      <c r="D25" s="22" t="s">
        <v>0</v>
      </c>
      <c r="E25" s="36">
        <f>E4</f>
        <v>10930</v>
      </c>
      <c r="F25" s="36">
        <f>F4</f>
        <v>10599.25</v>
      </c>
      <c r="G25" s="36">
        <f>G4</f>
        <v>11008.3</v>
      </c>
      <c r="H25" s="36">
        <f>H4</f>
        <v>10858.25</v>
      </c>
      <c r="I25" s="36">
        <f>I4</f>
        <v>10599.25</v>
      </c>
      <c r="J25" s="36">
        <f>J4</f>
        <v>10316.450000000001</v>
      </c>
    </row>
    <row r="26" spans="1:19" x14ac:dyDescent="0.3">
      <c r="A26" s="21"/>
      <c r="B26" s="21"/>
      <c r="C26" s="21"/>
      <c r="D26" s="22" t="s">
        <v>18</v>
      </c>
      <c r="E26" s="16">
        <f>E4-E44/12</f>
        <v>10900.666666666666</v>
      </c>
      <c r="F26" s="16">
        <f>F4-F44/12</f>
        <v>10554.48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  <c r="J26" s="16">
        <f>J4-J44/12</f>
        <v>10290.897916666667</v>
      </c>
    </row>
    <row r="27" spans="1:19" x14ac:dyDescent="0.3">
      <c r="A27" s="21"/>
      <c r="B27" s="21"/>
      <c r="C27" s="21"/>
      <c r="D27" s="22" t="s">
        <v>19</v>
      </c>
      <c r="E27" s="16">
        <f>E4-E44/6</f>
        <v>10871.333333333334</v>
      </c>
      <c r="F27" s="16">
        <f>F4-F44/6</f>
        <v>10509.710000000001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  <c r="J27" s="16">
        <f>J4-J44/6</f>
        <v>10265.345833333335</v>
      </c>
    </row>
    <row r="28" spans="1:19" x14ac:dyDescent="0.3">
      <c r="A28" s="21"/>
      <c r="B28" s="21"/>
      <c r="C28" s="21"/>
      <c r="D28" s="22" t="s">
        <v>20</v>
      </c>
      <c r="E28" s="26">
        <f>E4-E44/4</f>
        <v>10842</v>
      </c>
      <c r="F28" s="26">
        <f>F4-F44/4</f>
        <v>10464.94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  <c r="J28" s="26">
        <f>J4-J44/4</f>
        <v>10239.793750000001</v>
      </c>
    </row>
    <row r="29" spans="1:19" x14ac:dyDescent="0.3">
      <c r="A29" s="21"/>
      <c r="B29" s="21"/>
      <c r="C29" s="21"/>
      <c r="D29" s="22" t="s">
        <v>21</v>
      </c>
      <c r="E29" s="34">
        <f>E4-E44/2</f>
        <v>10754</v>
      </c>
      <c r="F29" s="34">
        <f>F4-F44/2</f>
        <v>10330.630000000001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  <c r="J29" s="34">
        <f>J4-J44/2</f>
        <v>10163.137500000001</v>
      </c>
    </row>
    <row r="30" spans="1:19" x14ac:dyDescent="0.3">
      <c r="A30" s="21"/>
      <c r="B30" s="21"/>
      <c r="C30" s="21"/>
      <c r="D30" s="22" t="s">
        <v>22</v>
      </c>
      <c r="E30" s="28">
        <f>E29-1.168*(E28-E29)</f>
        <v>10651.216</v>
      </c>
      <c r="F30" s="28">
        <f>F29-1.168*(F28-F29)</f>
        <v>10173.755920000001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  <c r="J30" s="28">
        <f>J29-1.168*(J28-J29)</f>
        <v>10073.603000000001</v>
      </c>
    </row>
    <row r="31" spans="1:19" x14ac:dyDescent="0.3">
      <c r="A31" s="21"/>
      <c r="B31" s="21"/>
      <c r="C31" s="21"/>
      <c r="D31" s="22" t="s">
        <v>23</v>
      </c>
      <c r="E31" s="29">
        <f>E4-(E19-E4)</f>
        <v>10607.640552995392</v>
      </c>
      <c r="F31" s="29">
        <f>F4-(F19-F4)</f>
        <v>10108.442092725592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  <c r="J31" s="29">
        <f>J4-(J19-J4)</f>
        <v>10036.21822640057</v>
      </c>
    </row>
    <row r="32" spans="1:19" x14ac:dyDescent="0.3">
      <c r="A32" s="45" t="s">
        <v>26</v>
      </c>
      <c r="B32" s="45"/>
      <c r="C32" s="45"/>
      <c r="D32" s="45"/>
      <c r="E32" s="16"/>
      <c r="F32" s="16"/>
      <c r="G32" s="16"/>
      <c r="H32" s="16"/>
      <c r="I32" s="16"/>
      <c r="J32" s="16"/>
    </row>
    <row r="33" spans="1:19" x14ac:dyDescent="0.3">
      <c r="A33" s="20"/>
      <c r="B33" s="20"/>
      <c r="C33" s="20"/>
      <c r="D33" s="20" t="s">
        <v>37</v>
      </c>
      <c r="E33" s="30"/>
      <c r="F33" s="30"/>
      <c r="G33" s="30"/>
      <c r="H33" s="30"/>
      <c r="I33" s="30"/>
      <c r="J33" s="30"/>
    </row>
    <row r="34" spans="1:19" x14ac:dyDescent="0.3">
      <c r="A34" s="19"/>
      <c r="B34" s="20"/>
      <c r="C34" s="19"/>
      <c r="D34" s="20" t="s">
        <v>35</v>
      </c>
      <c r="E34" s="27"/>
      <c r="F34" s="27"/>
      <c r="G34" s="27"/>
      <c r="H34" s="27"/>
      <c r="I34" s="27">
        <v>10901</v>
      </c>
      <c r="J34" s="27"/>
    </row>
    <row r="35" spans="1:19" x14ac:dyDescent="0.3">
      <c r="A35" s="19"/>
      <c r="B35" s="19"/>
      <c r="C35" s="19"/>
      <c r="D35" s="20" t="s">
        <v>32</v>
      </c>
      <c r="E35" s="25"/>
      <c r="F35" s="25"/>
      <c r="G35" s="25">
        <v>11145</v>
      </c>
      <c r="H35" s="25">
        <v>11145</v>
      </c>
      <c r="I35" s="25">
        <v>10846</v>
      </c>
      <c r="J35" s="25"/>
    </row>
    <row r="36" spans="1:19" x14ac:dyDescent="0.3">
      <c r="A36" s="19"/>
      <c r="B36" s="19"/>
      <c r="C36" s="19"/>
      <c r="D36" s="20" t="s">
        <v>32</v>
      </c>
      <c r="E36" s="24"/>
      <c r="F36" s="24"/>
      <c r="G36" s="24">
        <v>11035</v>
      </c>
      <c r="H36" s="24">
        <v>11035</v>
      </c>
      <c r="I36" s="24">
        <v>10730</v>
      </c>
      <c r="J36" s="24"/>
    </row>
    <row r="37" spans="1:19" x14ac:dyDescent="0.3">
      <c r="A37" s="19"/>
      <c r="B37" s="19"/>
      <c r="C37" s="19"/>
      <c r="D37" s="20" t="s">
        <v>0</v>
      </c>
      <c r="E37" s="23"/>
      <c r="F37" s="23"/>
      <c r="G37" s="23">
        <f>G4</f>
        <v>11008.3</v>
      </c>
      <c r="H37" s="23">
        <f t="shared" ref="H37:N37" si="0">H4</f>
        <v>10858.25</v>
      </c>
      <c r="I37" s="23">
        <f t="shared" si="0"/>
        <v>10599.25</v>
      </c>
      <c r="J37" s="23">
        <f t="shared" ref="J37" si="1">J4</f>
        <v>10316.450000000001</v>
      </c>
      <c r="K37" s="23">
        <f t="shared" si="0"/>
        <v>0</v>
      </c>
      <c r="L37" s="23">
        <f t="shared" si="0"/>
        <v>0</v>
      </c>
      <c r="M37" s="23">
        <f t="shared" si="0"/>
        <v>0</v>
      </c>
      <c r="N37" s="23">
        <f t="shared" si="0"/>
        <v>0</v>
      </c>
    </row>
    <row r="38" spans="1:19" x14ac:dyDescent="0.3">
      <c r="A38" s="19"/>
      <c r="B38" s="19"/>
      <c r="C38" s="19"/>
      <c r="D38" s="20" t="s">
        <v>33</v>
      </c>
      <c r="E38" s="26"/>
      <c r="F38" s="26"/>
      <c r="G38" s="26">
        <v>10821</v>
      </c>
      <c r="H38" s="26">
        <v>10806</v>
      </c>
      <c r="I38" s="26">
        <v>10497</v>
      </c>
      <c r="J38" s="26"/>
    </row>
    <row r="39" spans="1:19" x14ac:dyDescent="0.3">
      <c r="A39" s="19"/>
      <c r="B39" s="19"/>
      <c r="C39" s="19"/>
      <c r="D39" s="20" t="s">
        <v>34</v>
      </c>
      <c r="E39" s="34"/>
      <c r="F39" s="34"/>
      <c r="G39" s="34">
        <v>10784</v>
      </c>
      <c r="H39" s="34">
        <v>10780</v>
      </c>
      <c r="I39" s="34">
        <v>10387</v>
      </c>
      <c r="J39" s="34"/>
    </row>
    <row r="40" spans="1:19" x14ac:dyDescent="0.3">
      <c r="A40" s="19"/>
      <c r="B40" s="19"/>
      <c r="C40" s="19"/>
      <c r="D40" s="20" t="s">
        <v>36</v>
      </c>
      <c r="E40" s="28"/>
      <c r="F40" s="28"/>
      <c r="G40" s="28"/>
      <c r="H40" s="28">
        <v>10749</v>
      </c>
      <c r="I40" s="28">
        <v>9951</v>
      </c>
      <c r="J40" s="28"/>
    </row>
    <row r="41" spans="1:19" x14ac:dyDescent="0.3">
      <c r="A41" s="19"/>
      <c r="B41" s="19"/>
      <c r="C41" s="19"/>
      <c r="D41" s="20" t="s">
        <v>38</v>
      </c>
      <c r="E41" s="29"/>
      <c r="F41" s="29"/>
      <c r="G41" s="29"/>
      <c r="H41" s="29"/>
      <c r="I41" s="29"/>
      <c r="J41" s="29"/>
    </row>
    <row r="42" spans="1:19" x14ac:dyDescent="0.3">
      <c r="A42" s="15"/>
      <c r="B42" s="15"/>
      <c r="C42" s="15"/>
      <c r="D42" s="14"/>
      <c r="E42" s="16"/>
      <c r="F42" s="16"/>
      <c r="G42" s="16"/>
      <c r="H42" s="16"/>
      <c r="I42" s="16"/>
      <c r="J42" s="16"/>
    </row>
    <row r="43" spans="1:19" x14ac:dyDescent="0.3">
      <c r="A43" s="15"/>
      <c r="B43" s="15"/>
      <c r="C43" s="14"/>
      <c r="D43" s="14" t="s">
        <v>10</v>
      </c>
      <c r="E43" s="3">
        <f>ABS(E2-E3)</f>
        <v>320</v>
      </c>
      <c r="F43" s="3">
        <f>ABS(F2-F3)</f>
        <v>488.39999999999964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  <c r="J43" s="3">
        <f>ABS(J2-J3)</f>
        <v>278.75</v>
      </c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">
      <c r="A44" s="15"/>
      <c r="B44" s="15"/>
      <c r="C44" s="14"/>
      <c r="D44" s="14" t="s">
        <v>9</v>
      </c>
      <c r="E44" s="16">
        <f>E43*1.1</f>
        <v>352</v>
      </c>
      <c r="F44" s="16">
        <f>F43*1.1</f>
        <v>537.23999999999967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  <c r="J44" s="16">
        <f>J43*1.1</f>
        <v>306.625</v>
      </c>
    </row>
    <row r="45" spans="1:19" x14ac:dyDescent="0.3">
      <c r="A45" s="15"/>
      <c r="B45" s="15"/>
      <c r="C45" s="14"/>
      <c r="D45" s="14" t="s">
        <v>11</v>
      </c>
      <c r="E45" s="3">
        <f>(E2+E3)</f>
        <v>22020</v>
      </c>
      <c r="F45" s="3">
        <f>(F2+F3)</f>
        <v>21582.9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  <c r="J45" s="3">
        <f>(J2+J3)</f>
        <v>20802.55</v>
      </c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">
      <c r="A46" s="15"/>
      <c r="B46" s="15"/>
      <c r="C46" s="15"/>
      <c r="D46" s="14" t="s">
        <v>6</v>
      </c>
      <c r="E46" s="3">
        <f>(E2+E3)/2</f>
        <v>11010</v>
      </c>
      <c r="F46" s="3">
        <f>(F2+F3)/2</f>
        <v>10791.45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  <c r="J46" s="3">
        <f>(J2+J3)/2</f>
        <v>10401.275</v>
      </c>
      <c r="K46" s="5"/>
      <c r="L46" s="5"/>
      <c r="M46" s="5"/>
      <c r="N46" s="5"/>
      <c r="O46" s="5"/>
      <c r="P46" s="5"/>
      <c r="Q46" s="5"/>
      <c r="R46" s="5"/>
      <c r="S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115" zoomScaleNormal="115" workbookViewId="0">
      <selection activeCell="I10" sqref="I10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17" width="10.6640625" style="1" customWidth="1"/>
    <col min="18" max="16384" width="8.88671875" style="1"/>
  </cols>
  <sheetData>
    <row r="1" spans="1:17" ht="15" thickBot="1" x14ac:dyDescent="0.35">
      <c r="E1" s="12">
        <v>43371</v>
      </c>
      <c r="F1" s="13">
        <v>43376</v>
      </c>
      <c r="G1" s="13">
        <v>43377</v>
      </c>
      <c r="H1" s="13">
        <v>43378</v>
      </c>
      <c r="I1" s="13">
        <v>43379</v>
      </c>
      <c r="J1" s="13">
        <v>43380</v>
      </c>
      <c r="K1" s="13">
        <v>43381</v>
      </c>
      <c r="L1" s="13">
        <v>43382</v>
      </c>
      <c r="M1" s="13">
        <v>43383</v>
      </c>
      <c r="N1" s="13">
        <v>43384</v>
      </c>
      <c r="O1" s="13">
        <v>43385</v>
      </c>
      <c r="P1" s="13">
        <v>43386</v>
      </c>
      <c r="Q1" s="13">
        <v>43387</v>
      </c>
    </row>
    <row r="2" spans="1:17" x14ac:dyDescent="0.3">
      <c r="A2" s="39"/>
      <c r="B2" s="39"/>
      <c r="C2" s="39"/>
      <c r="D2" s="40" t="s">
        <v>2</v>
      </c>
      <c r="E2" s="4">
        <v>11034.1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39"/>
      <c r="B3" s="40"/>
      <c r="C3" s="41"/>
      <c r="D3" s="40" t="s">
        <v>1</v>
      </c>
      <c r="E3" s="2">
        <v>10850.3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39"/>
      <c r="B4" s="40"/>
      <c r="C4" s="41"/>
      <c r="D4" s="40" t="s">
        <v>0</v>
      </c>
      <c r="E4" s="3">
        <v>10930.45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46" t="s">
        <v>25</v>
      </c>
      <c r="B5" s="46"/>
      <c r="C5" s="46"/>
      <c r="D5" s="46"/>
      <c r="E5" s="16"/>
    </row>
    <row r="6" spans="1:17" x14ac:dyDescent="0.3">
      <c r="A6" s="42"/>
      <c r="B6" s="42"/>
      <c r="C6" s="42"/>
      <c r="D6" s="43" t="s">
        <v>7</v>
      </c>
      <c r="E6" s="9">
        <f>E8+E43</f>
        <v>11210.066666666671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42"/>
      <c r="B7" s="42"/>
      <c r="C7" s="42"/>
      <c r="D7" s="43" t="s">
        <v>27</v>
      </c>
      <c r="E7" s="7">
        <f>E11+E43</f>
        <v>11122.083333333336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42"/>
      <c r="B8" s="42"/>
      <c r="C8" s="42"/>
      <c r="D8" s="43" t="s">
        <v>28</v>
      </c>
      <c r="E8" s="11">
        <f>(2*E11)-E3</f>
        <v>11026.26666666667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42"/>
      <c r="B9" s="42"/>
      <c r="C9" s="42"/>
      <c r="D9" s="43"/>
      <c r="E9" s="16"/>
    </row>
    <row r="10" spans="1:17" x14ac:dyDescent="0.3">
      <c r="A10" s="42"/>
      <c r="B10" s="42"/>
      <c r="C10" s="42"/>
      <c r="D10" s="43" t="s">
        <v>4</v>
      </c>
      <c r="E10" s="17">
        <f>E11+E13/2</f>
        <v>10942.2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">
      <c r="A12" s="42"/>
      <c r="B12" s="42"/>
      <c r="C12" s="42"/>
      <c r="D12" s="43" t="s">
        <v>3</v>
      </c>
      <c r="E12" s="18">
        <f>E11-E13/2</f>
        <v>10934.366666666669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3">
      <c r="D14" s="44"/>
      <c r="E14" s="16"/>
    </row>
    <row r="15" spans="1:17" x14ac:dyDescent="0.3">
      <c r="A15" s="42"/>
      <c r="B15" s="42"/>
      <c r="C15" s="42"/>
      <c r="D15" s="43" t="s">
        <v>30</v>
      </c>
      <c r="E15" s="10">
        <f>2*E11-E2</f>
        <v>10842.466666666669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42"/>
      <c r="B16" s="42"/>
      <c r="C16" s="42"/>
      <c r="D16" s="43" t="s">
        <v>31</v>
      </c>
      <c r="E16" s="8">
        <f>E11-E43</f>
        <v>10754.483333333334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42"/>
      <c r="B17" s="42"/>
      <c r="C17" s="42"/>
      <c r="D17" s="43" t="s">
        <v>8</v>
      </c>
      <c r="E17" s="6">
        <f>E15-E43</f>
        <v>10658.666666666668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46" t="s">
        <v>24</v>
      </c>
      <c r="B18" s="46"/>
      <c r="C18" s="46"/>
      <c r="D18" s="46"/>
      <c r="E18" s="16"/>
    </row>
    <row r="19" spans="1:17" x14ac:dyDescent="0.3">
      <c r="D19" s="44" t="s">
        <v>12</v>
      </c>
      <c r="E19" s="30">
        <f>(E2/E3)*E4</f>
        <v>11115.607710846707</v>
      </c>
    </row>
    <row r="20" spans="1:17" x14ac:dyDescent="0.3">
      <c r="D20" s="44" t="s">
        <v>13</v>
      </c>
      <c r="E20" s="27">
        <f>E21+1.168*(E21-E22)</f>
        <v>11090.576560000001</v>
      </c>
    </row>
    <row r="21" spans="1:17" x14ac:dyDescent="0.3">
      <c r="D21" s="44" t="s">
        <v>14</v>
      </c>
      <c r="E21" s="25">
        <f>E4+E44/2</f>
        <v>11031.54</v>
      </c>
    </row>
    <row r="22" spans="1:17" x14ac:dyDescent="0.3">
      <c r="D22" s="44" t="s">
        <v>15</v>
      </c>
      <c r="E22" s="24">
        <f>E4+E44/4</f>
        <v>10980.995000000001</v>
      </c>
    </row>
    <row r="23" spans="1:17" x14ac:dyDescent="0.3">
      <c r="D23" s="44" t="s">
        <v>16</v>
      </c>
      <c r="E23" s="16">
        <f>E4+E44/6</f>
        <v>10964.146666666667</v>
      </c>
    </row>
    <row r="24" spans="1:17" x14ac:dyDescent="0.3">
      <c r="D24" s="44" t="s">
        <v>17</v>
      </c>
      <c r="E24" s="16">
        <f>E4+E44/12</f>
        <v>10947.298333333334</v>
      </c>
    </row>
    <row r="25" spans="1:17" x14ac:dyDescent="0.3">
      <c r="D25" s="44" t="s">
        <v>0</v>
      </c>
      <c r="E25" s="36">
        <f>E4</f>
        <v>10930.45</v>
      </c>
    </row>
    <row r="26" spans="1:17" x14ac:dyDescent="0.3">
      <c r="D26" s="44" t="s">
        <v>18</v>
      </c>
      <c r="E26" s="16">
        <f>E4-E44/12</f>
        <v>10913.601666666667</v>
      </c>
    </row>
    <row r="27" spans="1:17" x14ac:dyDescent="0.3">
      <c r="D27" s="44" t="s">
        <v>19</v>
      </c>
      <c r="E27" s="16">
        <f>E4-E44/6</f>
        <v>10896.753333333334</v>
      </c>
    </row>
    <row r="28" spans="1:17" x14ac:dyDescent="0.3">
      <c r="D28" s="44" t="s">
        <v>20</v>
      </c>
      <c r="E28" s="26">
        <f>E4-E44/4</f>
        <v>10879.905000000001</v>
      </c>
    </row>
    <row r="29" spans="1:17" x14ac:dyDescent="0.3">
      <c r="D29" s="44" t="s">
        <v>21</v>
      </c>
      <c r="E29" s="34">
        <f>E4-E44/2</f>
        <v>10829.36</v>
      </c>
    </row>
    <row r="30" spans="1:17" x14ac:dyDescent="0.3">
      <c r="D30" s="44" t="s">
        <v>22</v>
      </c>
      <c r="E30" s="28">
        <f>E29-1.168*(E28-E29)</f>
        <v>10770.32344</v>
      </c>
    </row>
    <row r="31" spans="1:17" x14ac:dyDescent="0.3">
      <c r="D31" s="44" t="s">
        <v>23</v>
      </c>
      <c r="E31" s="29">
        <f>E4-(E19-E4)</f>
        <v>10745.292289153294</v>
      </c>
    </row>
    <row r="32" spans="1:17" x14ac:dyDescent="0.3">
      <c r="A32" s="46" t="s">
        <v>26</v>
      </c>
      <c r="B32" s="46"/>
      <c r="C32" s="46"/>
      <c r="D32" s="46"/>
      <c r="E32" s="16"/>
    </row>
    <row r="33" spans="1:17" x14ac:dyDescent="0.3">
      <c r="A33" s="43"/>
      <c r="B33" s="43"/>
      <c r="C33" s="43"/>
      <c r="D33" s="43" t="s">
        <v>37</v>
      </c>
      <c r="E33" s="30">
        <v>11145</v>
      </c>
    </row>
    <row r="34" spans="1:17" x14ac:dyDescent="0.3">
      <c r="A34" s="42"/>
      <c r="B34" s="43"/>
      <c r="C34" s="42"/>
      <c r="D34" s="43" t="s">
        <v>35</v>
      </c>
      <c r="E34" s="27">
        <v>11088</v>
      </c>
    </row>
    <row r="35" spans="1:17" x14ac:dyDescent="0.3">
      <c r="A35" s="42"/>
      <c r="B35" s="42"/>
      <c r="C35" s="42"/>
      <c r="D35" s="43" t="s">
        <v>32</v>
      </c>
      <c r="E35" s="25">
        <v>10994</v>
      </c>
    </row>
    <row r="36" spans="1:17" x14ac:dyDescent="0.3">
      <c r="A36" s="42"/>
      <c r="B36" s="42"/>
      <c r="C36" s="42"/>
      <c r="D36" s="43" t="s">
        <v>32</v>
      </c>
      <c r="E36" s="24">
        <v>10940</v>
      </c>
    </row>
    <row r="37" spans="1:17" x14ac:dyDescent="0.3">
      <c r="A37" s="42"/>
      <c r="B37" s="42"/>
      <c r="C37" s="42"/>
      <c r="D37" s="43" t="s">
        <v>0</v>
      </c>
      <c r="E37" s="23">
        <f>E4</f>
        <v>10930.45</v>
      </c>
    </row>
    <row r="38" spans="1:17" x14ac:dyDescent="0.3">
      <c r="A38" s="42"/>
      <c r="B38" s="42"/>
      <c r="C38" s="42"/>
      <c r="D38" s="43" t="s">
        <v>33</v>
      </c>
      <c r="E38" s="26">
        <v>10836</v>
      </c>
    </row>
    <row r="39" spans="1:17" x14ac:dyDescent="0.3">
      <c r="A39" s="42"/>
      <c r="B39" s="42"/>
      <c r="C39" s="42"/>
      <c r="D39" s="43" t="s">
        <v>34</v>
      </c>
      <c r="E39" s="34">
        <v>10736</v>
      </c>
    </row>
    <row r="40" spans="1:17" x14ac:dyDescent="0.3">
      <c r="A40" s="42"/>
      <c r="B40" s="42"/>
      <c r="C40" s="42"/>
      <c r="D40" s="43" t="s">
        <v>36</v>
      </c>
      <c r="E40" s="28"/>
    </row>
    <row r="41" spans="1:17" x14ac:dyDescent="0.3">
      <c r="A41" s="42"/>
      <c r="B41" s="42"/>
      <c r="C41" s="42"/>
      <c r="D41" s="43" t="s">
        <v>38</v>
      </c>
      <c r="E41" s="29"/>
    </row>
    <row r="42" spans="1:17" x14ac:dyDescent="0.3">
      <c r="A42" s="42"/>
      <c r="B42" s="42"/>
      <c r="C42" s="42"/>
      <c r="D42" s="43"/>
      <c r="E42" s="16"/>
    </row>
    <row r="43" spans="1:17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42"/>
      <c r="B44" s="42"/>
      <c r="C44" s="43"/>
      <c r="D44" s="43" t="s">
        <v>9</v>
      </c>
      <c r="E44" s="16">
        <f>E43*1.1</f>
        <v>202.18000000000123</v>
      </c>
    </row>
    <row r="45" spans="1:17" x14ac:dyDescent="0.3">
      <c r="A45" s="42"/>
      <c r="B45" s="42"/>
      <c r="C45" s="43"/>
      <c r="D45" s="43" t="s">
        <v>11</v>
      </c>
      <c r="E45" s="3">
        <f>(E2+E3)</f>
        <v>21884.400000000001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3">
      <c r="A46" s="42"/>
      <c r="B46" s="42"/>
      <c r="C46" s="42"/>
      <c r="D46" s="43" t="s">
        <v>6</v>
      </c>
      <c r="E46" s="3">
        <f>(E2+E3)/2</f>
        <v>10942.2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2018-10-05T19:40:47Z</dcterms:modified>
</cp:coreProperties>
</file>