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J30" i="2" l="1"/>
  <c r="J28" i="2"/>
  <c r="J31" i="2" s="1"/>
  <c r="J27" i="2"/>
  <c r="J25" i="2"/>
  <c r="J7" i="2" s="1"/>
  <c r="J20" i="2"/>
  <c r="J18" i="2"/>
  <c r="J23" i="2" s="1"/>
  <c r="J11" i="2"/>
  <c r="J14" i="2" s="1"/>
  <c r="G11" i="2"/>
  <c r="G8" i="2" s="1"/>
  <c r="G18" i="2"/>
  <c r="G23" i="2" s="1"/>
  <c r="G20" i="2"/>
  <c r="G25" i="2"/>
  <c r="G27" i="2"/>
  <c r="G28" i="2"/>
  <c r="G30" i="2"/>
  <c r="G31" i="2"/>
  <c r="AT30" i="14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J29" i="2" l="1"/>
  <c r="J32" i="2" s="1"/>
  <c r="J16" i="2"/>
  <c r="J12" i="2"/>
  <c r="J10" i="2"/>
  <c r="J15" i="2"/>
  <c r="G15" i="2"/>
  <c r="J26" i="2"/>
  <c r="J8" i="2"/>
  <c r="J6" i="2" s="1"/>
  <c r="G6" i="2"/>
  <c r="G29" i="2"/>
  <c r="G32" i="2" s="1"/>
  <c r="G10" i="2" s="1"/>
  <c r="G26" i="2"/>
  <c r="G7" i="2"/>
  <c r="G14" i="2"/>
  <c r="G16" i="2" s="1"/>
  <c r="AQ21" i="14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H30" i="2"/>
  <c r="H28" i="2"/>
  <c r="H31" i="2" s="1"/>
  <c r="H27" i="2"/>
  <c r="H25" i="2"/>
  <c r="H26" i="2" s="1"/>
  <c r="H20" i="2"/>
  <c r="H18" i="2"/>
  <c r="H23" i="2" s="1"/>
  <c r="H11" i="2"/>
  <c r="H14" i="2" s="1"/>
  <c r="G12" i="2" l="1"/>
  <c r="J19" i="2"/>
  <c r="J22" i="2"/>
  <c r="J21" i="2"/>
  <c r="G19" i="2"/>
  <c r="G22" i="2"/>
  <c r="G21" i="2"/>
  <c r="AQ12" i="14"/>
  <c r="H29" i="2"/>
  <c r="H32" i="2" s="1"/>
  <c r="H10" i="2" s="1"/>
  <c r="H16" i="2"/>
  <c r="H15" i="2"/>
  <c r="H19" i="2"/>
  <c r="H22" i="2"/>
  <c r="H21" i="2"/>
  <c r="H7" i="2"/>
  <c r="H8" i="2"/>
  <c r="H6" i="2" s="1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H12" i="2" l="1"/>
  <c r="I30" i="2"/>
  <c r="I28" i="2"/>
  <c r="I31" i="2" s="1"/>
  <c r="I27" i="2"/>
  <c r="I25" i="2"/>
  <c r="I26" i="2" s="1"/>
  <c r="I20" i="2"/>
  <c r="I18" i="2"/>
  <c r="I23" i="2" s="1"/>
  <c r="I11" i="2"/>
  <c r="I14" i="2" s="1"/>
  <c r="I16" i="2" l="1"/>
  <c r="I22" i="2"/>
  <c r="I21" i="2"/>
  <c r="I19" i="2"/>
  <c r="I29" i="2"/>
  <c r="I32" i="2" s="1"/>
  <c r="I12" i="2" s="1"/>
  <c r="I15" i="2"/>
  <c r="I7" i="2"/>
  <c r="I8" i="2"/>
  <c r="I6" i="2" s="1"/>
  <c r="I10" i="2" l="1"/>
  <c r="AO31" i="14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<sst xmlns="http://schemas.openxmlformats.org/spreadsheetml/2006/main" count="70" uniqueCount="67">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</sst>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7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4" fontId="3" fillId="24" borderId="4" xfId="0" applyNumberFormat="1" applyFont="1" applyFill="1" applyBorder="1" applyAlignment="1">
      <alignment horizontal="right"/>
    </xf>
    <xf numFmtId="164" fontId="3" fillId="0" borderId="4" xfId="1" applyNumberFormat="1" applyFont="1" applyFill="1" applyBorder="1" applyAlignment="1">
      <alignment horizontal="center"/>
    </xf>
    <xf numFmtId="164" fontId="3" fillId="0" borderId="4" xfId="1" applyNumberFormat="1" applyFont="1" applyFill="1" applyBorder="1" applyAlignment="1"/>
    <xf numFmtId="164" fontId="3" fillId="25" borderId="4" xfId="1" applyNumberFormat="1" applyFont="1" applyFill="1" applyBorder="1" applyAlignment="1"/>
    <xf numFmtId="164" fontId="4" fillId="20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4"/>
  <sheetViews>
    <sheetView showGridLines="0" tabSelected="1" topLeftCell="A13" zoomScale="110" zoomScaleNormal="110" workbookViewId="0">
      <selection activeCell="N28" sqref="N28"/>
    </sheetView>
  </sheetViews>
  <sheetFormatPr defaultColWidth="8.77734375" defaultRowHeight="14.7" customHeight="1"/>
  <cols>
    <col min="1" max="4" width="8.77734375" style="15" customWidth="1"/>
    <col min="5" max="10" width="10.77734375" style="15" customWidth="1"/>
    <col min="11" max="11" width="9.21875" style="15" bestFit="1" customWidth="1"/>
    <col min="12" max="12" width="11" style="13" bestFit="1" customWidth="1"/>
    <col min="13" max="13" width="13.77734375" style="15" bestFit="1" customWidth="1"/>
    <col min="14" max="18" width="10.44140625" style="15" bestFit="1" customWidth="1"/>
    <col min="19" max="255" width="8.77734375" style="15" customWidth="1"/>
    <col min="256" max="16384" width="8.77734375" style="16"/>
  </cols>
  <sheetData>
    <row r="1" spans="1:19" ht="15" customHeight="1" thickBot="1">
      <c r="A1" s="65"/>
      <c r="B1" s="66"/>
      <c r="C1" s="66"/>
      <c r="D1" s="66"/>
      <c r="E1" s="1" t="s">
        <v>32</v>
      </c>
      <c r="F1" s="1" t="s">
        <v>0</v>
      </c>
      <c r="G1" s="2">
        <v>43941</v>
      </c>
      <c r="H1" s="2">
        <v>43942</v>
      </c>
      <c r="I1" s="2">
        <v>43943</v>
      </c>
      <c r="J1" s="2">
        <v>43943</v>
      </c>
      <c r="K1" s="2"/>
      <c r="L1" s="13">
        <v>8700</v>
      </c>
      <c r="M1" s="12" t="s">
        <v>27</v>
      </c>
      <c r="N1" s="14">
        <v>8055.8</v>
      </c>
      <c r="O1" s="14">
        <v>7511.1</v>
      </c>
      <c r="P1" s="14">
        <v>2252.75</v>
      </c>
      <c r="Q1" s="14">
        <v>12430.5</v>
      </c>
      <c r="R1" s="14">
        <v>7511.1</v>
      </c>
    </row>
    <row r="2" spans="1:19" ht="15" customHeight="1" thickBot="1">
      <c r="A2" s="17"/>
      <c r="B2" s="18"/>
      <c r="C2" s="18"/>
      <c r="D2" s="3" t="s">
        <v>1</v>
      </c>
      <c r="E2" s="58">
        <v>12246.7</v>
      </c>
      <c r="F2" s="58">
        <v>9324</v>
      </c>
      <c r="G2" s="58">
        <v>9390.85</v>
      </c>
      <c r="H2" s="58">
        <v>9044.4</v>
      </c>
      <c r="I2" s="58">
        <v>9209.75</v>
      </c>
      <c r="J2" s="58">
        <v>19806.349999999999</v>
      </c>
      <c r="K2" s="58"/>
      <c r="L2" s="13">
        <v>8300</v>
      </c>
      <c r="M2" s="12" t="s">
        <v>28</v>
      </c>
      <c r="N2" s="14">
        <v>9131.7000000000007</v>
      </c>
      <c r="O2" s="14">
        <v>9038.9</v>
      </c>
      <c r="P2" s="14">
        <v>12430.5</v>
      </c>
      <c r="Q2" s="14">
        <v>7511.1</v>
      </c>
      <c r="R2" s="14">
        <v>9131.7000000000007</v>
      </c>
    </row>
    <row r="3" spans="1:19" ht="15" customHeight="1" thickBot="1">
      <c r="A3" s="17"/>
      <c r="B3" s="4"/>
      <c r="C3" s="5"/>
      <c r="D3" s="3" t="s">
        <v>2</v>
      </c>
      <c r="E3" s="57">
        <v>11175.05</v>
      </c>
      <c r="F3" s="57">
        <v>8821.9</v>
      </c>
      <c r="G3" s="57">
        <v>9230.7999999999993</v>
      </c>
      <c r="H3" s="57">
        <v>8909.4</v>
      </c>
      <c r="I3" s="57">
        <v>8946.25</v>
      </c>
      <c r="J3" s="57">
        <v>19051.95</v>
      </c>
      <c r="K3" s="57"/>
      <c r="L3" s="13">
        <v>8056</v>
      </c>
      <c r="M3" s="12" t="s">
        <v>29</v>
      </c>
      <c r="N3" s="14">
        <v>8700.35</v>
      </c>
      <c r="O3" s="14">
        <v>8055.8</v>
      </c>
      <c r="P3" s="14"/>
      <c r="Q3" s="14"/>
      <c r="R3" s="14"/>
      <c r="S3" s="53" t="s">
        <v>66</v>
      </c>
    </row>
    <row r="4" spans="1:19" ht="15" customHeight="1">
      <c r="A4" s="17"/>
      <c r="B4" s="4"/>
      <c r="C4" s="5"/>
      <c r="D4" s="3" t="s">
        <v>3</v>
      </c>
      <c r="E4" s="21">
        <v>11201.75</v>
      </c>
      <c r="F4" s="21">
        <v>9266.75</v>
      </c>
      <c r="G4" s="21">
        <v>9261.85</v>
      </c>
      <c r="H4" s="21">
        <v>8981.4500000000007</v>
      </c>
      <c r="I4" s="21">
        <v>9187.2999999999993</v>
      </c>
      <c r="J4" s="21">
        <v>19701.849999999999</v>
      </c>
      <c r="K4" s="21"/>
      <c r="L4" s="13">
        <v>7800</v>
      </c>
    </row>
    <row r="5" spans="1:19" ht="15" customHeight="1">
      <c r="A5" s="63" t="s">
        <v>4</v>
      </c>
      <c r="B5" s="64"/>
      <c r="C5" s="64"/>
      <c r="D5" s="64"/>
      <c r="E5" s="18"/>
      <c r="F5" s="18"/>
      <c r="G5" s="18"/>
      <c r="H5" s="18"/>
      <c r="I5" s="18"/>
      <c r="J5" s="18"/>
      <c r="K5" s="18"/>
      <c r="L5" s="13">
        <v>7606</v>
      </c>
      <c r="M5" s="22" t="s">
        <v>30</v>
      </c>
      <c r="N5" s="23"/>
      <c r="O5" s="23"/>
      <c r="P5" s="23"/>
      <c r="Q5" s="23"/>
      <c r="R5" s="23"/>
    </row>
    <row r="6" spans="1:19" ht="15" customHeight="1">
      <c r="A6" s="24"/>
      <c r="B6" s="25"/>
      <c r="C6" s="25"/>
      <c r="D6" s="6" t="s">
        <v>5</v>
      </c>
      <c r="E6" s="26">
        <f t="shared" ref="E6:F6" si="0">E8+E25</f>
        <v>12978.933333333334</v>
      </c>
      <c r="F6" s="26">
        <f t="shared" si="0"/>
        <v>9955.3000000000029</v>
      </c>
      <c r="G6" s="26">
        <f t="shared" ref="G6" si="1">G8+G25</f>
        <v>9518.2500000000018</v>
      </c>
      <c r="H6" s="26">
        <f t="shared" ref="H6" si="2">H8+H25</f>
        <v>9182.4333333333325</v>
      </c>
      <c r="I6" s="26">
        <f t="shared" ref="I6:J6" si="3">I8+I25</f>
        <v>9546.116666666665</v>
      </c>
      <c r="J6" s="26">
        <f t="shared" si="3"/>
        <v>20742.549999999996</v>
      </c>
      <c r="K6" s="26"/>
      <c r="M6" s="43">
        <v>0.23599999999999999</v>
      </c>
      <c r="N6" s="44">
        <f t="shared" ref="N6" si="4">VALUE(23.6/100*(N1-N2)+N2)</f>
        <v>8877.7876000000015</v>
      </c>
      <c r="O6" s="44">
        <f t="shared" ref="O6" si="5">VALUE(23.6/100*(O1-O2)+O2)</f>
        <v>8678.3392000000003</v>
      </c>
      <c r="P6" s="44">
        <f t="shared" ref="P6:R6" si="6">VALUE(23.6/100*(P1-P2)+P2)</f>
        <v>10028.550999999999</v>
      </c>
      <c r="Q6" s="44">
        <f t="shared" si="6"/>
        <v>8672.0784000000003</v>
      </c>
      <c r="R6" s="44">
        <f t="shared" si="6"/>
        <v>8749.2384000000002</v>
      </c>
    </row>
    <row r="7" spans="1:19" ht="15" customHeight="1">
      <c r="A7" s="24"/>
      <c r="B7" s="25"/>
      <c r="C7" s="25"/>
      <c r="D7" s="6" t="s">
        <v>6</v>
      </c>
      <c r="E7" s="27">
        <f t="shared" ref="E7:F7" si="7">E11+E25</f>
        <v>12612.816666666668</v>
      </c>
      <c r="F7" s="27">
        <f t="shared" si="7"/>
        <v>9639.6500000000015</v>
      </c>
      <c r="G7" s="27">
        <f t="shared" ref="G7" si="8">G11+G25</f>
        <v>9454.5500000000011</v>
      </c>
      <c r="H7" s="27">
        <f t="shared" ref="H7" si="9">H11+H25</f>
        <v>9113.4166666666661</v>
      </c>
      <c r="I7" s="27">
        <f t="shared" ref="I7:J7" si="10">I11+I25</f>
        <v>9377.9333333333325</v>
      </c>
      <c r="J7" s="27">
        <f t="shared" si="10"/>
        <v>20274.449999999997</v>
      </c>
      <c r="K7" s="27"/>
      <c r="M7" s="47">
        <v>0.38200000000000001</v>
      </c>
      <c r="N7" s="48">
        <f t="shared" ref="N7" si="11">38.2/100*(N1-N2)+N2</f>
        <v>8720.7062000000005</v>
      </c>
      <c r="O7" s="48">
        <f t="shared" ref="O7" si="12">38.2/100*(O1-O2)+O2</f>
        <v>8455.2803999999996</v>
      </c>
      <c r="P7" s="48">
        <f t="shared" ref="P7:R7" si="13">38.2/100*(P1-P2)+P2</f>
        <v>8542.5995000000003</v>
      </c>
      <c r="Q7" s="62">
        <f t="shared" si="13"/>
        <v>9390.3107999999993</v>
      </c>
      <c r="R7" s="48">
        <f t="shared" si="13"/>
        <v>8512.6308000000008</v>
      </c>
    </row>
    <row r="8" spans="1:19" ht="15" customHeight="1">
      <c r="A8" s="24"/>
      <c r="B8" s="25"/>
      <c r="C8" s="25"/>
      <c r="D8" s="6" t="s">
        <v>7</v>
      </c>
      <c r="E8" s="28">
        <f t="shared" ref="E8:F8" si="14">(2*E11)-E3</f>
        <v>11907.283333333333</v>
      </c>
      <c r="F8" s="28">
        <f t="shared" si="14"/>
        <v>9453.2000000000025</v>
      </c>
      <c r="G8" s="28">
        <f t="shared" ref="G8" si="15">(2*G11)-G3</f>
        <v>9358.2000000000007</v>
      </c>
      <c r="H8" s="28">
        <f t="shared" ref="H8" si="16">(2*H11)-H3</f>
        <v>9047.4333333333325</v>
      </c>
      <c r="I8" s="28">
        <f t="shared" ref="I8:J8" si="17">(2*I11)-I3</f>
        <v>9282.616666666665</v>
      </c>
      <c r="J8" s="28">
        <f t="shared" si="17"/>
        <v>19988.149999999998</v>
      </c>
      <c r="K8" s="28"/>
      <c r="M8" s="41">
        <v>0.5</v>
      </c>
      <c r="N8" s="42">
        <f t="shared" ref="N8" si="18">VALUE(50/100*(N1-N2)+N2)</f>
        <v>8593.75</v>
      </c>
      <c r="O8" s="42">
        <f t="shared" ref="O8" si="19">VALUE(50/100*(O1-O2)+O2)</f>
        <v>8275</v>
      </c>
      <c r="P8" s="42">
        <f t="shared" ref="P8:R8" si="20">VALUE(50/100*(P1-P2)+P2)</f>
        <v>7341.625</v>
      </c>
      <c r="Q8" s="42">
        <f t="shared" si="20"/>
        <v>9970.7999999999993</v>
      </c>
      <c r="R8" s="42">
        <f t="shared" si="20"/>
        <v>8321.4000000000015</v>
      </c>
    </row>
    <row r="9" spans="1:19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M9" s="49">
        <v>0.61799999999999999</v>
      </c>
      <c r="N9" s="50">
        <f t="shared" ref="N9" si="21">VALUE(61.8/100*(N1-N2)+N2)</f>
        <v>8466.7937999999995</v>
      </c>
      <c r="O9" s="50">
        <f t="shared" ref="O9" si="22">VALUE(61.8/100*(O1-O2)+O2)</f>
        <v>8094.7196000000004</v>
      </c>
      <c r="P9" s="50">
        <f t="shared" ref="P9:R9" si="23">VALUE(61.8/100*(P1-P2)+P2)</f>
        <v>6140.6504999999997</v>
      </c>
      <c r="Q9" s="50">
        <f t="shared" si="23"/>
        <v>10551.289199999999</v>
      </c>
      <c r="R9" s="50">
        <f t="shared" si="23"/>
        <v>8130.1692000000003</v>
      </c>
    </row>
    <row r="10" spans="1:19" ht="15" customHeight="1">
      <c r="A10" s="24"/>
      <c r="B10" s="25"/>
      <c r="C10" s="25"/>
      <c r="D10" s="6" t="s">
        <v>8</v>
      </c>
      <c r="E10" s="55">
        <f t="shared" ref="E10:F10" si="24">E11+E32/2</f>
        <v>11371.458333333332</v>
      </c>
      <c r="F10" s="55">
        <f t="shared" si="24"/>
        <v>9202.1500000000015</v>
      </c>
      <c r="G10" s="55">
        <f t="shared" ref="G10" si="25">G11+G32/2</f>
        <v>9310.8250000000007</v>
      </c>
      <c r="H10" s="55">
        <f t="shared" ref="H10" si="26">H11+H32/2</f>
        <v>8979.9333333333325</v>
      </c>
      <c r="I10" s="55">
        <f t="shared" ref="I10:J10" si="27">I11+I32/2</f>
        <v>9150.866666666665</v>
      </c>
      <c r="J10" s="55">
        <f t="shared" si="27"/>
        <v>19610.949999999997</v>
      </c>
      <c r="K10" s="55"/>
      <c r="M10" s="39">
        <v>0.70699999999999996</v>
      </c>
      <c r="N10" s="40">
        <f t="shared" ref="N10" si="28">VALUE(70.7/100*(N1-N2)+N2)</f>
        <v>8371.038700000001</v>
      </c>
      <c r="O10" s="40">
        <f t="shared" ref="O10" si="29">VALUE(70.7/100*(O1-O2)+O2)</f>
        <v>7958.7453999999998</v>
      </c>
      <c r="P10" s="40">
        <f t="shared" ref="P10:R10" si="30">VALUE(70.7/100*(P1-P2)+P2)</f>
        <v>5234.8307499999992</v>
      </c>
      <c r="Q10" s="40">
        <f t="shared" si="30"/>
        <v>10989.1158</v>
      </c>
      <c r="R10" s="40">
        <f t="shared" si="30"/>
        <v>7985.9358000000002</v>
      </c>
    </row>
    <row r="11" spans="1:19" ht="15" customHeight="1">
      <c r="A11" s="24"/>
      <c r="B11" s="25"/>
      <c r="C11" s="25"/>
      <c r="D11" s="6" t="s">
        <v>9</v>
      </c>
      <c r="E11" s="21">
        <f t="shared" ref="E11:F11" si="31">(E2+E3+E4)/3</f>
        <v>11541.166666666666</v>
      </c>
      <c r="F11" s="21">
        <f t="shared" si="31"/>
        <v>9137.5500000000011</v>
      </c>
      <c r="G11" s="21">
        <f t="shared" ref="G11" si="32">(G2+G3+G4)/3</f>
        <v>9294.5</v>
      </c>
      <c r="H11" s="21">
        <f t="shared" ref="H11" si="33">(H2+H3+H4)/3</f>
        <v>8978.4166666666661</v>
      </c>
      <c r="I11" s="21">
        <f t="shared" ref="I11:J11" si="34">(I2+I3+I4)/3</f>
        <v>9114.4333333333325</v>
      </c>
      <c r="J11" s="21">
        <f t="shared" si="34"/>
        <v>19520.05</v>
      </c>
      <c r="K11" s="21"/>
      <c r="M11" s="45">
        <v>0.78600000000000003</v>
      </c>
      <c r="N11" s="46">
        <f t="shared" ref="N11" si="35">VALUE(78.6/100*(N1-N2)+N2)</f>
        <v>8286.0426000000007</v>
      </c>
      <c r="O11" s="46">
        <f t="shared" ref="O11" si="36">VALUE(78.6/100*(O1-O2)+O2)</f>
        <v>7838.0492000000004</v>
      </c>
      <c r="P11" s="46">
        <f t="shared" ref="P11:R11" si="37">VALUE(78.6/100*(P1-P2)+P2)</f>
        <v>4430.7885000000006</v>
      </c>
      <c r="Q11" s="46">
        <f t="shared" si="37"/>
        <v>11377.7484</v>
      </c>
      <c r="R11" s="46">
        <f t="shared" si="37"/>
        <v>7857.9084000000003</v>
      </c>
    </row>
    <row r="12" spans="1:19" ht="15" customHeight="1">
      <c r="A12" s="24"/>
      <c r="B12" s="25"/>
      <c r="C12" s="25"/>
      <c r="D12" s="6" t="s">
        <v>10</v>
      </c>
      <c r="E12" s="56">
        <f t="shared" ref="E12:F12" si="38">E11-E32/2</f>
        <v>11710.875</v>
      </c>
      <c r="F12" s="56">
        <f t="shared" si="38"/>
        <v>9072.9500000000007</v>
      </c>
      <c r="G12" s="56">
        <f t="shared" ref="G12" si="39">G11-G32/2</f>
        <v>9278.1749999999993</v>
      </c>
      <c r="H12" s="56">
        <f t="shared" ref="H12" si="40">H11-H32/2</f>
        <v>8976.9</v>
      </c>
      <c r="I12" s="56">
        <f t="shared" ref="I12:J12" si="41">I11-I32/2</f>
        <v>9078</v>
      </c>
      <c r="J12" s="56">
        <f t="shared" si="41"/>
        <v>19429.150000000001</v>
      </c>
      <c r="K12" s="56"/>
      <c r="M12" s="39">
        <v>1</v>
      </c>
      <c r="N12" s="40">
        <f t="shared" ref="N12" si="42">VALUE(100/100*(N1-N2)+N2)</f>
        <v>8055.8</v>
      </c>
      <c r="O12" s="40">
        <f t="shared" ref="O12" si="43">VALUE(100/100*(O1-O2)+O2)</f>
        <v>7511.1</v>
      </c>
      <c r="P12" s="40">
        <f t="shared" ref="P12:R12" si="44">VALUE(100/100*(P1-P2)+P2)</f>
        <v>2252.75</v>
      </c>
      <c r="Q12" s="40">
        <f t="shared" si="44"/>
        <v>12430.5</v>
      </c>
      <c r="R12" s="40">
        <f t="shared" si="44"/>
        <v>7511.1</v>
      </c>
    </row>
    <row r="13" spans="1:19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M13" s="39">
        <v>1.236</v>
      </c>
      <c r="N13" s="40">
        <f t="shared" ref="N13" si="45">VALUE(123.6/100*(N1-N2)+N2)</f>
        <v>7801.8876</v>
      </c>
      <c r="O13" s="40">
        <f t="shared" ref="O13" si="46">VALUE(123.6/100*(O1-O2)+O2)</f>
        <v>7150.5392000000011</v>
      </c>
      <c r="P13" s="40">
        <f t="shared" ref="P13:R13" si="47">VALUE(123.6/100*(P1-P2)+P2)</f>
        <v>-149.19900000000052</v>
      </c>
      <c r="Q13" s="40">
        <f t="shared" si="47"/>
        <v>13591.4784</v>
      </c>
      <c r="R13" s="40">
        <f t="shared" si="47"/>
        <v>7128.6383999999998</v>
      </c>
    </row>
    <row r="14" spans="1:19" ht="15" customHeight="1">
      <c r="A14" s="24"/>
      <c r="B14" s="25"/>
      <c r="C14" s="25"/>
      <c r="D14" s="6" t="s">
        <v>11</v>
      </c>
      <c r="E14" s="32">
        <f t="shared" ref="E14:F14" si="48">2*E11-E2</f>
        <v>10835.633333333331</v>
      </c>
      <c r="F14" s="32">
        <f t="shared" si="48"/>
        <v>8951.1000000000022</v>
      </c>
      <c r="G14" s="32">
        <f t="shared" ref="G14" si="49">2*G11-G2</f>
        <v>9198.15</v>
      </c>
      <c r="H14" s="32">
        <f t="shared" ref="H14" si="50">2*H11-H2</f>
        <v>8912.4333333333325</v>
      </c>
      <c r="I14" s="32">
        <f t="shared" ref="I14:J14" si="51">2*I11-I2</f>
        <v>9019.116666666665</v>
      </c>
      <c r="J14" s="32">
        <f t="shared" si="51"/>
        <v>19233.75</v>
      </c>
      <c r="K14" s="32"/>
      <c r="M14" s="33"/>
      <c r="N14" s="30"/>
      <c r="O14" s="30"/>
      <c r="P14" s="30"/>
      <c r="Q14" s="30"/>
      <c r="R14" s="30"/>
    </row>
    <row r="15" spans="1:19" ht="15" customHeight="1">
      <c r="A15" s="24"/>
      <c r="B15" s="25"/>
      <c r="C15" s="25"/>
      <c r="D15" s="6" t="s">
        <v>12</v>
      </c>
      <c r="E15" s="34">
        <f t="shared" ref="E15:F15" si="52">E11-E25</f>
        <v>10469.516666666665</v>
      </c>
      <c r="F15" s="34">
        <f t="shared" si="52"/>
        <v>8635.4500000000007</v>
      </c>
      <c r="G15" s="34">
        <f t="shared" ref="G15" si="53">G11-G25</f>
        <v>9134.4499999999989</v>
      </c>
      <c r="H15" s="34">
        <f t="shared" ref="H15" si="54">H11-H25</f>
        <v>8843.4166666666661</v>
      </c>
      <c r="I15" s="34">
        <f t="shared" ref="I15:J15" si="55">I11-I25</f>
        <v>8850.9333333333325</v>
      </c>
      <c r="J15" s="34">
        <f t="shared" si="55"/>
        <v>18765.650000000001</v>
      </c>
      <c r="K15" s="34"/>
      <c r="M15" s="38" t="s">
        <v>31</v>
      </c>
      <c r="N15" s="30"/>
      <c r="O15" s="30"/>
      <c r="P15" s="30"/>
      <c r="Q15" s="30"/>
      <c r="R15" s="30"/>
    </row>
    <row r="16" spans="1:19" ht="15" customHeight="1">
      <c r="A16" s="24"/>
      <c r="B16" s="25"/>
      <c r="C16" s="25"/>
      <c r="D16" s="6" t="s">
        <v>13</v>
      </c>
      <c r="E16" s="35">
        <f t="shared" ref="E16:F16" si="56">E14-E25</f>
        <v>9763.9833333333299</v>
      </c>
      <c r="F16" s="35">
        <f t="shared" si="56"/>
        <v>8449.0000000000018</v>
      </c>
      <c r="G16" s="35">
        <f t="shared" ref="G16" si="57">G14-G25</f>
        <v>9038.0999999999985</v>
      </c>
      <c r="H16" s="35">
        <f t="shared" ref="H16" si="58">H14-H25</f>
        <v>8777.4333333333325</v>
      </c>
      <c r="I16" s="35">
        <f t="shared" ref="I16:J16" si="59">I14-I25</f>
        <v>8755.616666666665</v>
      </c>
      <c r="J16" s="35">
        <f t="shared" si="59"/>
        <v>18479.350000000002</v>
      </c>
      <c r="K16" s="35"/>
      <c r="M16" s="39">
        <v>0.23599999999999999</v>
      </c>
      <c r="N16" s="60">
        <f t="shared" ref="N16" si="60">VALUE(N3-23.6/100*(N1-N2))</f>
        <v>8954.2623999999996</v>
      </c>
      <c r="O16" s="40">
        <f t="shared" ref="O16" si="61">VALUE(O3-23.6/100*(O1-O2))</f>
        <v>8416.3608000000004</v>
      </c>
      <c r="P16" s="60">
        <f t="shared" ref="P16:R16" si="62">VALUE(P3-23.6/100*(P1-P2))</f>
        <v>2401.9490000000001</v>
      </c>
      <c r="Q16" s="60">
        <f t="shared" si="62"/>
        <v>-1160.9784</v>
      </c>
      <c r="R16" s="60">
        <f t="shared" si="62"/>
        <v>382.46160000000009</v>
      </c>
    </row>
    <row r="17" spans="1:19" ht="15" customHeight="1">
      <c r="A17" s="63" t="s">
        <v>14</v>
      </c>
      <c r="B17" s="64"/>
      <c r="C17" s="64"/>
      <c r="D17" s="64"/>
      <c r="E17" s="5"/>
      <c r="F17" s="5"/>
      <c r="G17" s="5"/>
      <c r="H17" s="5"/>
      <c r="I17" s="5"/>
      <c r="J17" s="5"/>
      <c r="K17" s="5"/>
      <c r="M17" s="39">
        <v>0.38200000000000001</v>
      </c>
      <c r="N17" s="60">
        <f t="shared" ref="N17" si="63">VALUE(N3-38.2/100*(N1-N2))</f>
        <v>9111.3438000000006</v>
      </c>
      <c r="O17" s="40">
        <f t="shared" ref="O17" si="64">VALUE(O3-38.2/100*(O1-O2))</f>
        <v>8639.4195999999993</v>
      </c>
      <c r="P17" s="60">
        <f t="shared" ref="P17:R17" si="65">VALUE(P3-38.2/100*(P1-P2))</f>
        <v>3887.9005000000002</v>
      </c>
      <c r="Q17" s="60">
        <f t="shared" si="65"/>
        <v>-1879.2107999999998</v>
      </c>
      <c r="R17" s="60">
        <f t="shared" si="65"/>
        <v>619.06920000000014</v>
      </c>
    </row>
    <row r="18" spans="1:19" ht="15" customHeight="1">
      <c r="A18" s="24"/>
      <c r="B18" s="25"/>
      <c r="C18" s="25"/>
      <c r="D18" s="6" t="s">
        <v>15</v>
      </c>
      <c r="E18" s="27">
        <f t="shared" ref="E18:F18" si="66">(E2/E3)*E4</f>
        <v>12275.960440892883</v>
      </c>
      <c r="F18" s="27">
        <f t="shared" si="66"/>
        <v>9794.1687164896448</v>
      </c>
      <c r="G18" s="27">
        <f t="shared" ref="G18" si="67">(G2/G3)*G4</f>
        <v>9422.4383663929475</v>
      </c>
      <c r="H18" s="27">
        <f t="shared" ref="H18" si="68">(H2/H3)*H4</f>
        <v>9117.5417401845243</v>
      </c>
      <c r="I18" s="27">
        <f t="shared" ref="I18:J18" si="69">(I2/I3)*I4</f>
        <v>9457.8998099762466</v>
      </c>
      <c r="J18" s="27">
        <f t="shared" si="69"/>
        <v>20481.984088111709</v>
      </c>
      <c r="K18" s="27"/>
      <c r="M18" s="39">
        <v>0.5</v>
      </c>
      <c r="N18" s="60">
        <f t="shared" ref="N18" si="70">VALUE(N3-50/100*(N1-N2))</f>
        <v>9238.3000000000011</v>
      </c>
      <c r="O18" s="40">
        <f t="shared" ref="O18" si="71">VALUE(O3-50/100*(O1-O2))</f>
        <v>8819.7000000000007</v>
      </c>
      <c r="P18" s="60">
        <f t="shared" ref="P18:R18" si="72">VALUE(P3-50/100*(P1-P2))</f>
        <v>5088.875</v>
      </c>
      <c r="Q18" s="60">
        <f t="shared" si="72"/>
        <v>-2459.6999999999998</v>
      </c>
      <c r="R18" s="60">
        <f t="shared" si="72"/>
        <v>810.30000000000018</v>
      </c>
    </row>
    <row r="19" spans="1:19" ht="15" customHeight="1">
      <c r="A19" s="24"/>
      <c r="B19" s="25"/>
      <c r="C19" s="25"/>
      <c r="D19" s="6" t="s">
        <v>16</v>
      </c>
      <c r="E19" s="28">
        <f t="shared" ref="E19:F19" si="73">E4+E26/2</f>
        <v>11791.157500000001</v>
      </c>
      <c r="F19" s="28">
        <f t="shared" si="73"/>
        <v>9542.9050000000007</v>
      </c>
      <c r="G19" s="28">
        <f t="shared" ref="G19" si="74">G4+G26/2</f>
        <v>9349.8775000000005</v>
      </c>
      <c r="H19" s="28">
        <f t="shared" ref="H19" si="75">H4+H26/2</f>
        <v>9055.7000000000007</v>
      </c>
      <c r="I19" s="28">
        <f t="shared" ref="I19:J19" si="76">I4+I26/2</f>
        <v>9332.2249999999985</v>
      </c>
      <c r="J19" s="28">
        <f t="shared" si="76"/>
        <v>20116.769999999997</v>
      </c>
      <c r="K19" s="28"/>
      <c r="M19" s="39">
        <v>0.61799999999999999</v>
      </c>
      <c r="N19" s="60">
        <f t="shared" ref="N19" si="77">VALUE(N3-61.8/100*(N1-N2))</f>
        <v>9365.2561999999998</v>
      </c>
      <c r="O19" s="40">
        <f t="shared" ref="O19" si="78">VALUE(O3-61.8/100*(O1-O2))</f>
        <v>8999.9804000000004</v>
      </c>
      <c r="P19" s="60">
        <f t="shared" ref="P19:R19" si="79">VALUE(P3-61.8/100*(P1-P2))</f>
        <v>6289.8495000000003</v>
      </c>
      <c r="Q19" s="60">
        <f t="shared" si="79"/>
        <v>-3040.1891999999998</v>
      </c>
      <c r="R19" s="60">
        <f t="shared" si="79"/>
        <v>1001.5308000000002</v>
      </c>
    </row>
    <row r="20" spans="1:19" ht="15" customHeight="1">
      <c r="A20" s="24"/>
      <c r="B20" s="25"/>
      <c r="C20" s="25"/>
      <c r="D20" s="6" t="s">
        <v>3</v>
      </c>
      <c r="E20" s="21">
        <f t="shared" ref="E20:F20" si="80">E4</f>
        <v>11201.75</v>
      </c>
      <c r="F20" s="21">
        <f t="shared" si="80"/>
        <v>9266.75</v>
      </c>
      <c r="G20" s="21">
        <f t="shared" ref="G20" si="81">G4</f>
        <v>9261.85</v>
      </c>
      <c r="H20" s="21">
        <f t="shared" ref="H20" si="82">H4</f>
        <v>8981.4500000000007</v>
      </c>
      <c r="I20" s="21">
        <f t="shared" ref="I20:J20" si="83">I4</f>
        <v>9187.2999999999993</v>
      </c>
      <c r="J20" s="21">
        <f t="shared" si="83"/>
        <v>19701.849999999999</v>
      </c>
      <c r="K20" s="21"/>
      <c r="M20" s="59">
        <v>0.70699999999999996</v>
      </c>
      <c r="N20" s="60">
        <f t="shared" ref="N20" si="84">VALUE(N3-70.07/100*(N1-N2))</f>
        <v>9454.2331300000005</v>
      </c>
      <c r="O20" s="60">
        <f t="shared" ref="O20" si="85">VALUE(O3-70.07/100*(O1-O2))</f>
        <v>9126.329459999999</v>
      </c>
      <c r="P20" s="60">
        <f t="shared" ref="P20:R20" si="86">VALUE(P3-70.07/100*(P1-P2))</f>
        <v>7131.5494249999983</v>
      </c>
      <c r="Q20" s="60">
        <f t="shared" si="86"/>
        <v>-3447.0235799999991</v>
      </c>
      <c r="R20" s="60">
        <f t="shared" si="86"/>
        <v>1135.5544200000002</v>
      </c>
    </row>
    <row r="21" spans="1:19" ht="15" customHeight="1">
      <c r="A21" s="24"/>
      <c r="B21" s="25"/>
      <c r="C21" s="25"/>
      <c r="D21" s="6" t="s">
        <v>17</v>
      </c>
      <c r="E21" s="20">
        <f t="shared" ref="E21:F21" si="87">E4-E26/4</f>
        <v>10907.046249999999</v>
      </c>
      <c r="F21" s="20">
        <f t="shared" si="87"/>
        <v>9128.6725000000006</v>
      </c>
      <c r="G21" s="20">
        <f t="shared" ref="G21" si="88">G4-G26/4</f>
        <v>9217.8362500000003</v>
      </c>
      <c r="H21" s="20">
        <f t="shared" ref="H21" si="89">H4-H26/4</f>
        <v>8944.3250000000007</v>
      </c>
      <c r="I21" s="20">
        <f t="shared" ref="I21:J21" si="90">I4-I26/4</f>
        <v>9114.8374999999996</v>
      </c>
      <c r="J21" s="20">
        <f t="shared" si="90"/>
        <v>19494.39</v>
      </c>
      <c r="K21" s="20"/>
      <c r="M21" s="59">
        <v>0.78600000000000003</v>
      </c>
      <c r="N21" s="60">
        <f t="shared" ref="N21" si="91">VALUE(N3-78.6/100*(N1-N2))</f>
        <v>9546.0074000000004</v>
      </c>
      <c r="O21" s="60">
        <f t="shared" ref="O21" si="92">VALUE(O3-78.6/100*(O1-O2))</f>
        <v>9256.6507999999994</v>
      </c>
      <c r="P21" s="60">
        <f t="shared" ref="P21:R21" si="93">VALUE(P3-78.6/100*(P1-P2))</f>
        <v>7999.7114999999994</v>
      </c>
      <c r="Q21" s="60">
        <f t="shared" si="93"/>
        <v>-3866.6483999999991</v>
      </c>
      <c r="R21" s="60">
        <f t="shared" si="93"/>
        <v>1273.7916000000002</v>
      </c>
    </row>
    <row r="22" spans="1:19" ht="15" customHeight="1">
      <c r="A22" s="24"/>
      <c r="B22" s="25"/>
      <c r="C22" s="25"/>
      <c r="D22" s="6" t="s">
        <v>18</v>
      </c>
      <c r="E22" s="32">
        <f t="shared" ref="E22:F22" si="94">E4-E26/2</f>
        <v>10612.342499999999</v>
      </c>
      <c r="F22" s="32">
        <f t="shared" si="94"/>
        <v>8990.5949999999993</v>
      </c>
      <c r="G22" s="32">
        <f t="shared" ref="G22" si="95">G4-G26/2</f>
        <v>9173.8225000000002</v>
      </c>
      <c r="H22" s="32">
        <f t="shared" ref="H22" si="96">H4-H26/2</f>
        <v>8907.2000000000007</v>
      </c>
      <c r="I22" s="32">
        <f t="shared" ref="I22:J22" si="97">I4-I26/2</f>
        <v>9042.375</v>
      </c>
      <c r="J22" s="32">
        <f t="shared" si="97"/>
        <v>19286.93</v>
      </c>
      <c r="K22" s="32"/>
      <c r="M22" s="59">
        <v>1</v>
      </c>
      <c r="N22" s="60">
        <f t="shared" ref="N22" si="98">VALUE(N3-100/100*(N1-N2))</f>
        <v>9776.25</v>
      </c>
      <c r="O22" s="61">
        <f t="shared" ref="O22" si="99">VALUE(O3-100/100*(O1-O2))</f>
        <v>9583.5999999999985</v>
      </c>
      <c r="P22" s="60">
        <f t="shared" ref="P22:R22" si="100">VALUE(P3-100/100*(P1-P2))</f>
        <v>10177.75</v>
      </c>
      <c r="Q22" s="60">
        <f t="shared" si="100"/>
        <v>-4919.3999999999996</v>
      </c>
      <c r="R22" s="60">
        <f t="shared" si="100"/>
        <v>1620.6000000000004</v>
      </c>
      <c r="S22" s="54"/>
    </row>
    <row r="23" spans="1:19" ht="15" customHeight="1">
      <c r="A23" s="24"/>
      <c r="B23" s="25"/>
      <c r="C23" s="25"/>
      <c r="D23" s="6" t="s">
        <v>19</v>
      </c>
      <c r="E23" s="34">
        <f t="shared" ref="E23:F23" si="101">E4-(E18-E4)</f>
        <v>10127.539559107117</v>
      </c>
      <c r="F23" s="34">
        <f t="shared" si="101"/>
        <v>8739.3312835103552</v>
      </c>
      <c r="G23" s="34">
        <f t="shared" ref="G23" si="102">G4-(G18-G4)</f>
        <v>9101.2616336070532</v>
      </c>
      <c r="H23" s="34">
        <f t="shared" ref="H23" si="103">H4-(H18-H4)</f>
        <v>8845.3582598154771</v>
      </c>
      <c r="I23" s="34">
        <f t="shared" ref="I23:J23" si="104">I4-(I18-I4)</f>
        <v>8916.7001900237519</v>
      </c>
      <c r="J23" s="34">
        <f t="shared" si="104"/>
        <v>18921.715911888288</v>
      </c>
      <c r="K23" s="34"/>
      <c r="M23" s="59">
        <v>1.236</v>
      </c>
      <c r="N23" s="60">
        <f t="shared" ref="N23" si="105">VALUE(N3-123.6/100*(N1-N2))</f>
        <v>10030.162400000001</v>
      </c>
      <c r="O23" s="61">
        <f t="shared" ref="O23" si="106">VALUE(O3-123.6/100*(O1-O2))</f>
        <v>9944.1607999999997</v>
      </c>
      <c r="P23" s="60">
        <f t="shared" ref="P23:R23" si="107">VALUE(P3-123.6/100*(P1-P2))</f>
        <v>12579.699000000001</v>
      </c>
      <c r="Q23" s="60">
        <f t="shared" si="107"/>
        <v>-6080.3783999999996</v>
      </c>
      <c r="R23" s="60">
        <f t="shared" si="107"/>
        <v>2003.0616000000005</v>
      </c>
      <c r="S23" s="54"/>
    </row>
    <row r="24" spans="1:19" ht="15" customHeight="1">
      <c r="A24" s="63" t="s">
        <v>20</v>
      </c>
      <c r="B24" s="64"/>
      <c r="C24" s="64"/>
      <c r="D24" s="64"/>
      <c r="E24" s="5"/>
      <c r="F24" s="5"/>
      <c r="G24" s="5"/>
      <c r="H24" s="5"/>
      <c r="I24" s="5"/>
      <c r="J24" s="5"/>
      <c r="K24" s="5"/>
      <c r="M24" s="51">
        <v>1.272</v>
      </c>
      <c r="N24" s="52">
        <f t="shared" ref="N24" si="108">VALUE(N3-127.2/100*(N1-N2))</f>
        <v>10068.894800000002</v>
      </c>
      <c r="O24" s="52">
        <f t="shared" ref="O24" si="109">VALUE(O3-127.2/100*(O1-O2))</f>
        <v>9999.1615999999995</v>
      </c>
      <c r="P24" s="52">
        <f t="shared" ref="P24:R24" si="110">VALUE(P3-127.2/100*(P1-P2))</f>
        <v>12946.098</v>
      </c>
      <c r="Q24" s="52">
        <f t="shared" si="110"/>
        <v>-6257.4767999999995</v>
      </c>
      <c r="R24" s="52">
        <f t="shared" si="110"/>
        <v>2061.4032000000007</v>
      </c>
    </row>
    <row r="25" spans="1:19" ht="15" customHeight="1">
      <c r="A25" s="24"/>
      <c r="B25" s="25"/>
      <c r="C25" s="25"/>
      <c r="D25" s="6" t="s">
        <v>21</v>
      </c>
      <c r="E25" s="36">
        <f t="shared" ref="E25:F25" si="111">ABS(E2-E3)</f>
        <v>1071.6500000000015</v>
      </c>
      <c r="F25" s="36">
        <f t="shared" si="111"/>
        <v>502.10000000000036</v>
      </c>
      <c r="G25" s="36">
        <f t="shared" ref="G25" si="112">ABS(G2-G3)</f>
        <v>160.05000000000109</v>
      </c>
      <c r="H25" s="36">
        <f t="shared" ref="H25" si="113">ABS(H2-H3)</f>
        <v>135</v>
      </c>
      <c r="I25" s="36">
        <f t="shared" ref="I25:J25" si="114">ABS(I2-I3)</f>
        <v>263.5</v>
      </c>
      <c r="J25" s="36">
        <f t="shared" si="114"/>
        <v>754.39999999999782</v>
      </c>
      <c r="K25" s="36"/>
      <c r="M25" s="39">
        <v>1.3819999999999999</v>
      </c>
      <c r="N25" s="40">
        <f t="shared" ref="N25" si="115">VALUE(N3-138.2/100*(N1-N2))</f>
        <v>10187.2438</v>
      </c>
      <c r="O25" s="40">
        <f t="shared" ref="O25" si="116">VALUE(O3-138.2/100*(O1-O2))</f>
        <v>10167.219599999999</v>
      </c>
      <c r="P25" s="40">
        <f t="shared" ref="P25:R25" si="117">VALUE(P3-138.2/100*(P1-P2))</f>
        <v>14065.6505</v>
      </c>
      <c r="Q25" s="40">
        <f t="shared" si="117"/>
        <v>-6798.6107999999986</v>
      </c>
      <c r="R25" s="40">
        <f t="shared" si="117"/>
        <v>2239.6692000000003</v>
      </c>
    </row>
    <row r="26" spans="1:19" ht="15" customHeight="1">
      <c r="A26" s="24"/>
      <c r="B26" s="25"/>
      <c r="C26" s="25"/>
      <c r="D26" s="6" t="s">
        <v>22</v>
      </c>
      <c r="E26" s="36">
        <f t="shared" ref="E26:F26" si="118">E25*1.1</f>
        <v>1178.8150000000016</v>
      </c>
      <c r="F26" s="36">
        <f t="shared" si="118"/>
        <v>552.3100000000004</v>
      </c>
      <c r="G26" s="36">
        <f t="shared" ref="G26" si="119">G25*1.1</f>
        <v>176.0550000000012</v>
      </c>
      <c r="H26" s="36">
        <f t="shared" ref="H26" si="120">H25*1.1</f>
        <v>148.5</v>
      </c>
      <c r="I26" s="36">
        <f t="shared" ref="I26:J26" si="121">I25*1.1</f>
        <v>289.85000000000002</v>
      </c>
      <c r="J26" s="36">
        <f t="shared" si="121"/>
        <v>829.83999999999764</v>
      </c>
      <c r="K26" s="36"/>
      <c r="M26" s="39">
        <v>1.4139999999999999</v>
      </c>
      <c r="N26" s="40">
        <f t="shared" ref="N26" si="122">VALUE(N3-141.4/100*(N1-N2))</f>
        <v>10221.672600000002</v>
      </c>
      <c r="O26" s="40">
        <f t="shared" ref="O26" si="123">VALUE(O3-141.4/100*(O1-O2))</f>
        <v>10216.109199999999</v>
      </c>
      <c r="P26" s="40">
        <f t="shared" ref="P26:R26" si="124">VALUE(P3-141.4/100*(P1-P2))</f>
        <v>14391.338500000002</v>
      </c>
      <c r="Q26" s="40">
        <f t="shared" si="124"/>
        <v>-6956.0316000000003</v>
      </c>
      <c r="R26" s="40">
        <f t="shared" si="124"/>
        <v>2291.5284000000006</v>
      </c>
    </row>
    <row r="27" spans="1:19" ht="15" customHeight="1">
      <c r="A27" s="24"/>
      <c r="B27" s="25"/>
      <c r="C27" s="25"/>
      <c r="D27" s="6" t="s">
        <v>23</v>
      </c>
      <c r="E27" s="36">
        <f t="shared" ref="E27:F27" si="125">(E2+E3)</f>
        <v>23421.75</v>
      </c>
      <c r="F27" s="36">
        <f t="shared" si="125"/>
        <v>18145.900000000001</v>
      </c>
      <c r="G27" s="36">
        <f t="shared" ref="G27" si="126">(G2+G3)</f>
        <v>18621.650000000001</v>
      </c>
      <c r="H27" s="36">
        <f t="shared" ref="H27" si="127">(H2+H3)</f>
        <v>17953.8</v>
      </c>
      <c r="I27" s="36">
        <f t="shared" ref="I27:J27" si="128">(I2+I3)</f>
        <v>18156</v>
      </c>
      <c r="J27" s="36">
        <f t="shared" si="128"/>
        <v>38858.300000000003</v>
      </c>
      <c r="K27" s="36"/>
      <c r="M27" s="39">
        <v>1.5</v>
      </c>
      <c r="N27" s="40">
        <f t="shared" ref="N27" si="129">VALUE(N3-150/100*(N1-N2))</f>
        <v>10314.200000000001</v>
      </c>
      <c r="O27" s="40">
        <f t="shared" ref="O27" si="130">VALUE(O3-150/100*(O1-O2))</f>
        <v>10347.5</v>
      </c>
      <c r="P27" s="40">
        <f t="shared" ref="P27:R27" si="131">VALUE(P3-150/100*(P1-P2))</f>
        <v>15266.625</v>
      </c>
      <c r="Q27" s="40">
        <f t="shared" si="131"/>
        <v>-7379.0999999999995</v>
      </c>
      <c r="R27" s="40">
        <f t="shared" si="131"/>
        <v>2430.9000000000005</v>
      </c>
    </row>
    <row r="28" spans="1:19" ht="15" customHeight="1">
      <c r="A28" s="24"/>
      <c r="B28" s="25"/>
      <c r="C28" s="25"/>
      <c r="D28" s="6" t="s">
        <v>24</v>
      </c>
      <c r="E28" s="36">
        <f t="shared" ref="E28:F28" si="132">(E2+E3)/2</f>
        <v>11710.875</v>
      </c>
      <c r="F28" s="36">
        <f t="shared" si="132"/>
        <v>9072.9500000000007</v>
      </c>
      <c r="G28" s="36">
        <f t="shared" ref="G28" si="133">(G2+G3)/2</f>
        <v>9310.8250000000007</v>
      </c>
      <c r="H28" s="36">
        <f t="shared" ref="H28" si="134">(H2+H3)/2</f>
        <v>8976.9</v>
      </c>
      <c r="I28" s="36">
        <f t="shared" ref="I28:J28" si="135">(I2+I3)/2</f>
        <v>9078</v>
      </c>
      <c r="J28" s="36">
        <f t="shared" si="135"/>
        <v>19429.150000000001</v>
      </c>
      <c r="K28" s="36"/>
      <c r="M28" s="49">
        <v>1.6180000000000001</v>
      </c>
      <c r="N28" s="50">
        <f t="shared" ref="N28" si="136">VALUE(N3-161.8/100*(N1-N2))</f>
        <v>10441.156200000001</v>
      </c>
      <c r="O28" s="50">
        <f t="shared" ref="O28" si="137">VALUE(O3-161.8/100*(O1-O2))</f>
        <v>10527.7804</v>
      </c>
      <c r="P28" s="50">
        <f t="shared" ref="P28:R28" si="138">VALUE(P3-161.8/100*(P1-P2))</f>
        <v>16467.5995</v>
      </c>
      <c r="Q28" s="50">
        <f t="shared" si="138"/>
        <v>-7959.5892000000003</v>
      </c>
      <c r="R28" s="50">
        <f t="shared" si="138"/>
        <v>2622.1308000000008</v>
      </c>
    </row>
    <row r="29" spans="1:19" ht="15" customHeight="1">
      <c r="A29" s="24"/>
      <c r="B29" s="25"/>
      <c r="C29" s="25"/>
      <c r="D29" s="6" t="s">
        <v>8</v>
      </c>
      <c r="E29" s="36">
        <f t="shared" ref="E29:F29" si="139">E30-E31+E30</f>
        <v>11371.458333333332</v>
      </c>
      <c r="F29" s="36">
        <f t="shared" si="139"/>
        <v>9202.1500000000015</v>
      </c>
      <c r="G29" s="36">
        <f t="shared" ref="G29" si="140">G30-G31+G30</f>
        <v>9278.1749999999993</v>
      </c>
      <c r="H29" s="36">
        <f t="shared" ref="H29" si="141">H30-H31+H30</f>
        <v>8979.9333333333325</v>
      </c>
      <c r="I29" s="36">
        <f t="shared" ref="I29:J29" si="142">I30-I31+I30</f>
        <v>9150.866666666665</v>
      </c>
      <c r="J29" s="36">
        <f t="shared" si="142"/>
        <v>19610.949999999997</v>
      </c>
      <c r="K29" s="36"/>
      <c r="M29" s="39">
        <v>1.7070000000000001</v>
      </c>
      <c r="N29" s="40">
        <f t="shared" ref="N29" si="143">VALUE(N3-170.07/100*(N1-N2))</f>
        <v>10530.133130000002</v>
      </c>
      <c r="O29" s="40">
        <f t="shared" ref="O29" si="144">VALUE(O3-170.07/100*(O1-O2))</f>
        <v>10654.129459999998</v>
      </c>
      <c r="P29" s="40">
        <f t="shared" ref="P29:R29" si="145">VALUE(P3-170.07/100*(P1-P2))</f>
        <v>17309.299424999997</v>
      </c>
      <c r="Q29" s="40">
        <f t="shared" si="145"/>
        <v>-8366.4235799999988</v>
      </c>
      <c r="R29" s="40">
        <f t="shared" si="145"/>
        <v>2756.1544200000003</v>
      </c>
    </row>
    <row r="30" spans="1:19" ht="15" customHeight="1">
      <c r="A30" s="24"/>
      <c r="B30" s="25"/>
      <c r="C30" s="25"/>
      <c r="D30" s="6" t="s">
        <v>25</v>
      </c>
      <c r="E30" s="36">
        <f t="shared" ref="E30:F30" si="146">(E2+E3+E4)/3</f>
        <v>11541.166666666666</v>
      </c>
      <c r="F30" s="36">
        <f t="shared" si="146"/>
        <v>9137.5500000000011</v>
      </c>
      <c r="G30" s="36">
        <f t="shared" ref="G30" si="147">(G2+G3+G4)/3</f>
        <v>9294.5</v>
      </c>
      <c r="H30" s="36">
        <f t="shared" ref="H30" si="148">(H2+H3+H4)/3</f>
        <v>8978.4166666666661</v>
      </c>
      <c r="I30" s="36">
        <f t="shared" ref="I30:J30" si="149">(I2+I3+I4)/3</f>
        <v>9114.4333333333325</v>
      </c>
      <c r="J30" s="36">
        <f t="shared" si="149"/>
        <v>19520.05</v>
      </c>
      <c r="K30" s="36"/>
      <c r="M30" s="41">
        <v>2</v>
      </c>
      <c r="N30" s="42">
        <f t="shared" ref="N30" si="150">VALUE(N3-200/100*(N1-N2))</f>
        <v>10852.150000000001</v>
      </c>
      <c r="O30" s="42">
        <f t="shared" ref="O30" si="151">VALUE(O3-200/100*(O1-O2))</f>
        <v>11111.399999999998</v>
      </c>
      <c r="P30" s="42">
        <f t="shared" ref="P30:R30" si="152">VALUE(P3-200/100*(P1-P2))</f>
        <v>20355.5</v>
      </c>
      <c r="Q30" s="42">
        <f t="shared" si="152"/>
        <v>-9838.7999999999993</v>
      </c>
      <c r="R30" s="42">
        <f t="shared" si="152"/>
        <v>3241.2000000000007</v>
      </c>
    </row>
    <row r="31" spans="1:19" ht="15" customHeight="1">
      <c r="A31" s="24"/>
      <c r="B31" s="25"/>
      <c r="C31" s="25"/>
      <c r="D31" s="6" t="s">
        <v>10</v>
      </c>
      <c r="E31" s="36">
        <f t="shared" ref="E31:F31" si="153">E28</f>
        <v>11710.875</v>
      </c>
      <c r="F31" s="36">
        <f t="shared" si="153"/>
        <v>9072.9500000000007</v>
      </c>
      <c r="G31" s="36">
        <f t="shared" ref="G31" si="154">G28</f>
        <v>9310.8250000000007</v>
      </c>
      <c r="H31" s="36">
        <f t="shared" ref="H31" si="155">H28</f>
        <v>8976.9</v>
      </c>
      <c r="I31" s="36">
        <f t="shared" ref="I31:J31" si="156">I28</f>
        <v>9078</v>
      </c>
      <c r="J31" s="36">
        <f t="shared" si="156"/>
        <v>19429.150000000001</v>
      </c>
      <c r="K31" s="36"/>
      <c r="M31" s="39">
        <v>2.2360000000000002</v>
      </c>
      <c r="N31" s="40">
        <f t="shared" ref="N31" si="157">VALUE(N3-223.6/100*(N1-N2))</f>
        <v>11106.062400000001</v>
      </c>
      <c r="O31" s="40">
        <f t="shared" ref="O31" si="158">VALUE(O3-223.6/100*(O1-O2))</f>
        <v>11471.960799999997</v>
      </c>
      <c r="P31" s="40">
        <f t="shared" ref="P31:R31" si="159">VALUE(P3-223.6/100*(P1-P2))</f>
        <v>22757.448999999997</v>
      </c>
      <c r="Q31" s="40">
        <f t="shared" si="159"/>
        <v>-10999.778399999997</v>
      </c>
      <c r="R31" s="40">
        <f t="shared" si="159"/>
        <v>3623.6616000000004</v>
      </c>
    </row>
    <row r="32" spans="1:19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" si="160">ABS(F29-F31)</f>
        <v>129.20000000000073</v>
      </c>
      <c r="G32" s="37">
        <f t="shared" ref="G32" si="161">ABS(G29-G31)</f>
        <v>32.650000000001455</v>
      </c>
      <c r="H32" s="37">
        <f t="shared" ref="H32" si="162">ABS(H29-H31)</f>
        <v>3.0333333333328483</v>
      </c>
      <c r="I32" s="37">
        <f t="shared" ref="I32:J32" si="163">ABS(I29-I31)</f>
        <v>72.866666666664969</v>
      </c>
      <c r="J32" s="37">
        <f t="shared" si="163"/>
        <v>181.79999999999563</v>
      </c>
      <c r="K32" s="37"/>
      <c r="M32" s="39">
        <v>2.2719999999999998</v>
      </c>
      <c r="N32" s="40">
        <f t="shared" ref="N32" si="164">VALUE(N3-227.2/100*(N1-N2))</f>
        <v>11144.794800000001</v>
      </c>
      <c r="O32" s="40">
        <f t="shared" ref="O32" si="165">VALUE(O3-227.2/100*(O1-O2))</f>
        <v>11526.961599999999</v>
      </c>
      <c r="P32" s="40">
        <f t="shared" ref="P32:R32" si="166">VALUE(P3-227.2/100*(P1-P2))</f>
        <v>23123.847999999998</v>
      </c>
      <c r="Q32" s="40">
        <f t="shared" si="166"/>
        <v>-11176.876799999998</v>
      </c>
      <c r="R32" s="40">
        <f t="shared" si="166"/>
        <v>3682.0032000000006</v>
      </c>
    </row>
    <row r="33" spans="13:18" ht="15" customHeight="1">
      <c r="M33" s="39">
        <v>2.3820000000000001</v>
      </c>
      <c r="N33" s="40">
        <f t="shared" ref="N33" si="167">VALUE(N3-238.2/100*(N1-N2))</f>
        <v>11263.143800000002</v>
      </c>
      <c r="O33" s="40">
        <f t="shared" ref="O33" si="168">VALUE(O3-238.2/100*(O1-O2))</f>
        <v>11695.019599999998</v>
      </c>
      <c r="P33" s="40">
        <f t="shared" ref="P33:R33" si="169">VALUE(P3-238.2/100*(P1-P2))</f>
        <v>24243.400499999996</v>
      </c>
      <c r="Q33" s="40">
        <f t="shared" si="169"/>
        <v>-11718.010799999998</v>
      </c>
      <c r="R33" s="40">
        <f t="shared" si="169"/>
        <v>3860.2692000000002</v>
      </c>
    </row>
    <row r="34" spans="13:18" ht="15" customHeight="1">
      <c r="M34" s="47">
        <v>2.4140000000000001</v>
      </c>
      <c r="N34" s="48">
        <f t="shared" ref="N34" si="170">VALUE(N3-241.4/100*(N1-N2))</f>
        <v>11297.572600000001</v>
      </c>
      <c r="O34" s="48">
        <f t="shared" ref="O34" si="171">VALUE(O3-241.4/100*(O1-O2))</f>
        <v>11743.909199999998</v>
      </c>
      <c r="P34" s="48">
        <f t="shared" ref="P34:R34" si="172">VALUE(P3-241.4/100*(P1-P2))</f>
        <v>24569.088500000002</v>
      </c>
      <c r="Q34" s="48">
        <f t="shared" si="172"/>
        <v>-11875.4316</v>
      </c>
      <c r="R34" s="48">
        <f t="shared" si="172"/>
        <v>3912.128400000001</v>
      </c>
    </row>
    <row r="35" spans="13:18" ht="15" customHeight="1">
      <c r="M35" s="43">
        <v>2.6179999999999999</v>
      </c>
      <c r="N35" s="44">
        <f t="shared" ref="N35" si="173">VALUE(N3-261.8/100*(N1-N2))</f>
        <v>11517.056200000003</v>
      </c>
      <c r="O35" s="44">
        <f t="shared" ref="O35" si="174">VALUE(O3-261.8/100*(O1-O2))</f>
        <v>12055.580399999999</v>
      </c>
      <c r="P35" s="44">
        <f t="shared" ref="P35:R35" si="175">VALUE(P3-261.8/100*(P1-P2))</f>
        <v>26645.349500000004</v>
      </c>
      <c r="Q35" s="44">
        <f t="shared" si="175"/>
        <v>-12878.9892</v>
      </c>
      <c r="R35" s="44">
        <f t="shared" si="175"/>
        <v>4242.7308000000012</v>
      </c>
    </row>
    <row r="36" spans="13:18" ht="15" customHeight="1">
      <c r="M36" s="39">
        <v>3</v>
      </c>
      <c r="N36" s="40">
        <f t="shared" ref="N36" si="176">VALUE(N3-300/100*(N1-N2))</f>
        <v>11928.050000000003</v>
      </c>
      <c r="O36" s="40">
        <f t="shared" ref="O36" si="177">VALUE(O3-300/100*(O1-O2))</f>
        <v>12639.199999999997</v>
      </c>
      <c r="P36" s="40">
        <f t="shared" ref="P36:R36" si="178">VALUE(P3-300/100*(P1-P2))</f>
        <v>30533.25</v>
      </c>
      <c r="Q36" s="40">
        <f t="shared" si="178"/>
        <v>-14758.199999999999</v>
      </c>
      <c r="R36" s="40">
        <f t="shared" si="178"/>
        <v>4861.8000000000011</v>
      </c>
    </row>
    <row r="37" spans="13:18" ht="15" customHeight="1">
      <c r="M37" s="39">
        <v>3.2360000000000002</v>
      </c>
      <c r="N37" s="40">
        <f t="shared" ref="N37" si="179">VALUE(N3-323.6/100*(N1-N2))</f>
        <v>12181.962400000002</v>
      </c>
      <c r="O37" s="40">
        <f t="shared" ref="O37" si="180">VALUE(O3-323.6/100*(O1-O2))</f>
        <v>12999.760799999998</v>
      </c>
      <c r="P37" s="40">
        <f t="shared" ref="P37:R37" si="181">VALUE(P3-323.6/100*(P1-P2))</f>
        <v>32935.199000000001</v>
      </c>
      <c r="Q37" s="40">
        <f t="shared" si="181"/>
        <v>-15919.178400000001</v>
      </c>
      <c r="R37" s="40">
        <f t="shared" si="181"/>
        <v>5244.2616000000016</v>
      </c>
    </row>
    <row r="38" spans="13:18" ht="15" customHeight="1">
      <c r="M38" s="39">
        <v>3.2719999999999998</v>
      </c>
      <c r="N38" s="40">
        <f t="shared" ref="N38" si="182">VALUE(N3-327.2/100*(N1-N2))</f>
        <v>12220.694800000001</v>
      </c>
      <c r="O38" s="40">
        <f t="shared" ref="O38" si="183">VALUE(O3-327.2/100*(O1-O2))</f>
        <v>13054.761599999998</v>
      </c>
      <c r="P38" s="40">
        <f t="shared" ref="P38:R38" si="184">VALUE(P3-327.2/100*(P1-P2))</f>
        <v>33301.597999999998</v>
      </c>
      <c r="Q38" s="40">
        <f t="shared" si="184"/>
        <v>-16096.276799999998</v>
      </c>
      <c r="R38" s="40">
        <f t="shared" si="184"/>
        <v>5302.6032000000005</v>
      </c>
    </row>
    <row r="39" spans="13:18" ht="15" customHeight="1">
      <c r="M39" s="39">
        <v>3.3820000000000001</v>
      </c>
      <c r="N39" s="40">
        <f t="shared" ref="N39" si="185">VALUE(N3-338.2/100*(N1-N2))</f>
        <v>12339.043800000001</v>
      </c>
      <c r="O39" s="40">
        <f t="shared" ref="O39" si="186">VALUE(O3-338.2/100*(O1-O2))</f>
        <v>13222.819599999997</v>
      </c>
      <c r="P39" s="40">
        <f t="shared" ref="P39:R39" si="187">VALUE(P3-338.2/100*(P1-P2))</f>
        <v>34421.150499999996</v>
      </c>
      <c r="Q39" s="40">
        <f t="shared" si="187"/>
        <v>-16637.410799999998</v>
      </c>
      <c r="R39" s="40">
        <f t="shared" si="187"/>
        <v>5480.869200000001</v>
      </c>
    </row>
    <row r="40" spans="13:18" ht="15" customHeight="1">
      <c r="M40" s="39">
        <v>3.4140000000000001</v>
      </c>
      <c r="N40" s="40">
        <f t="shared" ref="N40" si="188">VALUE(N3-341.4/100*(N1-N2))</f>
        <v>12373.472600000001</v>
      </c>
      <c r="O40" s="40">
        <f t="shared" ref="O40" si="189">VALUE(O3-341.4/100*(O1-O2))</f>
        <v>13271.709199999998</v>
      </c>
      <c r="P40" s="40">
        <f t="shared" ref="P40:R40" si="190">VALUE(P3-341.4/100*(P1-P2))</f>
        <v>34746.838499999998</v>
      </c>
      <c r="Q40" s="40">
        <f t="shared" si="190"/>
        <v>-16794.831599999998</v>
      </c>
      <c r="R40" s="40">
        <f t="shared" si="190"/>
        <v>5532.7284000000009</v>
      </c>
    </row>
    <row r="41" spans="13:18" ht="15" customHeight="1">
      <c r="M41" s="39">
        <v>3.6179999999999999</v>
      </c>
      <c r="N41" s="40">
        <f t="shared" ref="N41" si="191">VALUE(N3-361.8/100*(N1-N2))</f>
        <v>12592.956200000002</v>
      </c>
      <c r="O41" s="40">
        <f t="shared" ref="O41" si="192">VALUE(O3-361.8/100*(O1-O2))</f>
        <v>13583.380399999998</v>
      </c>
      <c r="P41" s="40">
        <f t="shared" ref="P41:R41" si="193">VALUE(P3-361.8/100*(P1-P2))</f>
        <v>36823.099500000004</v>
      </c>
      <c r="Q41" s="40">
        <f t="shared" si="193"/>
        <v>-17798.389200000001</v>
      </c>
      <c r="R41" s="40">
        <f t="shared" si="193"/>
        <v>5863.3308000000015</v>
      </c>
    </row>
    <row r="42" spans="13:18" ht="15" customHeight="1">
      <c r="M42" s="39">
        <v>4</v>
      </c>
      <c r="N42" s="40">
        <f t="shared" ref="N42" si="194">VALUE(N3-400/100*(N1-N2))</f>
        <v>13003.950000000003</v>
      </c>
      <c r="O42" s="40">
        <f t="shared" ref="O42" si="195">VALUE(O3-400/100*(O1-O2))</f>
        <v>14166.999999999996</v>
      </c>
      <c r="P42" s="40">
        <f t="shared" ref="P42:R42" si="196">VALUE(P3-400/100*(P1-P2))</f>
        <v>40711</v>
      </c>
      <c r="Q42" s="40">
        <f t="shared" si="196"/>
        <v>-19677.599999999999</v>
      </c>
      <c r="R42" s="40">
        <f t="shared" si="196"/>
        <v>6482.4000000000015</v>
      </c>
    </row>
    <row r="43" spans="13:18" ht="15" customHeight="1">
      <c r="M43" s="39">
        <v>4.2359999999999998</v>
      </c>
      <c r="N43" s="40">
        <f t="shared" ref="N43" si="197">VALUE(N3-423.6/100*(N1-N2))</f>
        <v>13257.862400000004</v>
      </c>
      <c r="O43" s="40">
        <f t="shared" ref="O43" si="198">VALUE(O3-423.6/100*(O1-O2))</f>
        <v>14527.560799999999</v>
      </c>
      <c r="P43" s="40">
        <f t="shared" ref="P43:R43" si="199">VALUE(P3-423.6/100*(P1-P2))</f>
        <v>43112.949000000008</v>
      </c>
      <c r="Q43" s="40">
        <f t="shared" si="199"/>
        <v>-20838.578400000002</v>
      </c>
      <c r="R43" s="40">
        <f t="shared" si="199"/>
        <v>6864.8616000000029</v>
      </c>
    </row>
    <row r="44" spans="13:18" ht="15" customHeight="1">
      <c r="M44" s="39">
        <v>4.2720000000000002</v>
      </c>
      <c r="N44" s="40">
        <f t="shared" ref="N44" si="200">VALUE(N3-427.2/100*(N1-N2))</f>
        <v>13296.594800000003</v>
      </c>
      <c r="O44" s="40">
        <f t="shared" ref="O44" si="201">VALUE(O3-427.2/100*(O1-O2))</f>
        <v>14582.561599999997</v>
      </c>
      <c r="P44" s="40">
        <f t="shared" ref="P44:R44" si="202">VALUE(P3-427.2/100*(P1-P2))</f>
        <v>43479.348000000005</v>
      </c>
      <c r="Q44" s="40">
        <f t="shared" si="202"/>
        <v>-21015.676800000001</v>
      </c>
      <c r="R44" s="40">
        <f t="shared" si="202"/>
        <v>6923.2032000000017</v>
      </c>
    </row>
    <row r="45" spans="13:18" ht="15" customHeight="1">
      <c r="M45" s="39">
        <v>4.3819999999999997</v>
      </c>
      <c r="N45" s="40">
        <f t="shared" ref="N45" si="203">VALUE(N3-438.2/100*(N1-N2))</f>
        <v>13414.943800000003</v>
      </c>
      <c r="O45" s="40">
        <f t="shared" ref="O45" si="204">VALUE(O3-438.2/100*(O1-O2))</f>
        <v>14750.619599999996</v>
      </c>
      <c r="P45" s="40">
        <f t="shared" ref="P45:R45" si="205">VALUE(P3-438.2/100*(P1-P2))</f>
        <v>44598.900499999996</v>
      </c>
      <c r="Q45" s="40">
        <f t="shared" si="205"/>
        <v>-21556.810799999996</v>
      </c>
      <c r="R45" s="40">
        <f t="shared" si="205"/>
        <v>7101.4692000000014</v>
      </c>
    </row>
    <row r="46" spans="13:18" ht="15" customHeight="1">
      <c r="M46" s="39">
        <v>4.4139999999999997</v>
      </c>
      <c r="N46" s="40">
        <f t="shared" ref="N46" si="206">VALUE(N3-414.4/100*(N1-N2))</f>
        <v>13158.879600000004</v>
      </c>
      <c r="O46" s="40">
        <f t="shared" ref="O46" si="207">VALUE(O3-414.4/100*(O1-O2))</f>
        <v>14387.003199999997</v>
      </c>
      <c r="P46" s="40">
        <f t="shared" ref="P46:R46" si="208">VALUE(P3-414.4/100*(P1-P2))</f>
        <v>42176.595999999998</v>
      </c>
      <c r="Q46" s="40">
        <f t="shared" si="208"/>
        <v>-20385.993599999998</v>
      </c>
      <c r="R46" s="40">
        <f t="shared" si="208"/>
        <v>6715.7664000000013</v>
      </c>
    </row>
    <row r="47" spans="13:18" ht="15" customHeight="1">
      <c r="M47" s="39">
        <v>4.6180000000000003</v>
      </c>
      <c r="N47" s="40">
        <f t="shared" ref="N47" si="209">VALUE(N3-461.8/100*(N1-N2))</f>
        <v>13668.856200000002</v>
      </c>
      <c r="O47" s="40">
        <f t="shared" ref="O47" si="210">VALUE(O3-461.8/100*(O1-O2))</f>
        <v>15111.180399999997</v>
      </c>
      <c r="P47" s="40">
        <f t="shared" ref="P47:R47" si="211">VALUE(P3-461.8/100*(P1-P2))</f>
        <v>47000.849500000004</v>
      </c>
      <c r="Q47" s="40">
        <f t="shared" si="211"/>
        <v>-22717.789199999999</v>
      </c>
      <c r="R47" s="40">
        <f t="shared" si="211"/>
        <v>7483.9308000000019</v>
      </c>
    </row>
    <row r="48" spans="13:18" ht="15" customHeight="1">
      <c r="M48" s="39">
        <v>4.7640000000000002</v>
      </c>
      <c r="N48" s="40">
        <f t="shared" ref="N48" si="212">VALUE(N3-476.4/100*(N1-N2))</f>
        <v>13825.937600000001</v>
      </c>
      <c r="O48" s="40">
        <f t="shared" ref="O48" si="213">VALUE(O3-476.4/100*(O1-O2))</f>
        <v>15334.239199999996</v>
      </c>
      <c r="P48" s="40">
        <f t="shared" ref="P48:R48" si="214">VALUE(P3-476.4/100*(P1-P2))</f>
        <v>48486.800999999992</v>
      </c>
      <c r="Q48" s="40">
        <f t="shared" si="214"/>
        <v>-23436.021599999996</v>
      </c>
      <c r="R48" s="40">
        <f t="shared" si="214"/>
        <v>7720.5384000000004</v>
      </c>
    </row>
    <row r="49" spans="13:18" ht="15" customHeight="1">
      <c r="M49" s="39">
        <v>5</v>
      </c>
      <c r="N49" s="40">
        <f t="shared" ref="N49" si="215">VALUE(N3-500/100*(N1-N2))</f>
        <v>14079.850000000002</v>
      </c>
      <c r="O49" s="40">
        <f t="shared" ref="O49" si="216">VALUE(O3-500/100*(O1-O2))</f>
        <v>15694.799999999996</v>
      </c>
      <c r="P49" s="40">
        <f t="shared" ref="P49:R49" si="217">VALUE(P3-500/100*(P1-P2))</f>
        <v>50888.75</v>
      </c>
      <c r="Q49" s="40">
        <f t="shared" si="217"/>
        <v>-24597</v>
      </c>
      <c r="R49" s="40">
        <f t="shared" si="217"/>
        <v>8103.0000000000018</v>
      </c>
    </row>
    <row r="50" spans="13:18" ht="15" customHeight="1">
      <c r="M50" s="39">
        <v>5.2359999999999998</v>
      </c>
      <c r="N50" s="40">
        <f t="shared" ref="N50" si="218">VALUE(N3-523.6/100*(N1-N2))</f>
        <v>14333.762400000003</v>
      </c>
      <c r="O50" s="40">
        <f t="shared" ref="O50" si="219">VALUE(O3-523.6/100*(O1-O2))</f>
        <v>16055.360799999999</v>
      </c>
      <c r="P50" s="40">
        <f t="shared" ref="P50:R50" si="220">VALUE(P3-523.6/100*(P1-P2))</f>
        <v>53290.699000000008</v>
      </c>
      <c r="Q50" s="40">
        <f t="shared" si="220"/>
        <v>-25757.9784</v>
      </c>
      <c r="R50" s="40">
        <f t="shared" si="220"/>
        <v>8485.4616000000024</v>
      </c>
    </row>
    <row r="51" spans="13:18" ht="15" customHeight="1">
      <c r="M51" s="39">
        <v>5.3819999999999997</v>
      </c>
      <c r="N51" s="40">
        <f t="shared" ref="N51" si="221">VALUE(N3-538.2/100*(N1-N2))</f>
        <v>14490.843800000004</v>
      </c>
      <c r="O51" s="40">
        <f t="shared" ref="O51" si="222">VALUE(O3-538.2/100*(O1-O2))</f>
        <v>16278.419599999997</v>
      </c>
      <c r="P51" s="40">
        <f t="shared" ref="P51:R51" si="223">VALUE(P3-538.2/100*(P1-P2))</f>
        <v>54776.650500000003</v>
      </c>
      <c r="Q51" s="40">
        <f t="shared" si="223"/>
        <v>-26476.210800000001</v>
      </c>
      <c r="R51" s="40">
        <f t="shared" si="223"/>
        <v>8722.0692000000035</v>
      </c>
    </row>
    <row r="52" spans="13:18" ht="15" customHeight="1">
      <c r="M52" s="39">
        <v>5.6180000000000003</v>
      </c>
      <c r="N52" s="40">
        <f t="shared" ref="N52" si="224">VALUE(N3-561.8/100*(N1-N2))</f>
        <v>14744.756200000003</v>
      </c>
      <c r="O52" s="40">
        <f t="shared" ref="O52" si="225">VALUE(O3-561.8/100*(O1-O2))</f>
        <v>16638.980399999997</v>
      </c>
      <c r="P52" s="40">
        <f t="shared" ref="P52:R52" si="226">VALUE(P3-561.8/100*(P1-P2))</f>
        <v>57178.599499999997</v>
      </c>
      <c r="Q52" s="40">
        <f t="shared" si="226"/>
        <v>-27637.189199999993</v>
      </c>
      <c r="R52" s="40">
        <f t="shared" si="226"/>
        <v>9104.5308000000005</v>
      </c>
    </row>
    <row r="53" spans="13:18" ht="15" customHeight="1"/>
    <row r="54" spans="13:18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"/>
  <sheetViews>
    <sheetView topLeftCell="AB1" workbookViewId="0">
      <selection activeCell="AO3" sqref="AO3"/>
    </sheetView>
  </sheetViews>
  <sheetFormatPr defaultRowHeight="14.4"/>
  <cols>
    <col min="1" max="46" width="10.77734375" style="15" customWidth="1"/>
  </cols>
  <sheetData>
    <row r="1" spans="1:46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</row>
    <row r="2" spans="1:46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8">
        <v>9602.2000000000007</v>
      </c>
      <c r="AA2" s="58">
        <v>9403.7999999999993</v>
      </c>
      <c r="AB2" s="58">
        <v>9127.5499999999993</v>
      </c>
      <c r="AC2" s="58">
        <v>8575.4500000000007</v>
      </c>
      <c r="AD2" s="58">
        <v>8883</v>
      </c>
      <c r="AE2" s="58">
        <v>8159.25</v>
      </c>
      <c r="AF2" s="58">
        <v>8036.95</v>
      </c>
      <c r="AG2" s="58">
        <v>8376.75</v>
      </c>
      <c r="AH2" s="58">
        <v>8749.0499999999993</v>
      </c>
      <c r="AI2" s="58">
        <v>9038.9</v>
      </c>
      <c r="AJ2" s="58">
        <v>8576</v>
      </c>
      <c r="AK2" s="58">
        <v>8678.2999999999993</v>
      </c>
      <c r="AL2" s="58">
        <v>8588.1</v>
      </c>
      <c r="AM2" s="58">
        <v>8356.5499999999993</v>
      </c>
      <c r="AN2" s="58">
        <v>8819.4</v>
      </c>
      <c r="AO2" s="58">
        <v>9131.7000000000007</v>
      </c>
      <c r="AP2" s="58">
        <v>9128.35</v>
      </c>
      <c r="AQ2" s="58">
        <v>9112.0499999999993</v>
      </c>
      <c r="AR2" s="58">
        <v>9261.2000000000007</v>
      </c>
      <c r="AS2" s="58">
        <v>9053.75</v>
      </c>
      <c r="AT2" s="58">
        <v>9324</v>
      </c>
    </row>
    <row r="3" spans="1:46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7">
        <v>9165.1</v>
      </c>
      <c r="AA3" s="57">
        <v>8915.6</v>
      </c>
      <c r="AB3" s="57">
        <v>8407.0499999999993</v>
      </c>
      <c r="AC3" s="57">
        <v>7832.55</v>
      </c>
      <c r="AD3" s="57">
        <v>8178.2</v>
      </c>
      <c r="AE3" s="57">
        <v>7583.6</v>
      </c>
      <c r="AF3" s="57">
        <v>7511.1</v>
      </c>
      <c r="AG3" s="57">
        <v>7714.75</v>
      </c>
      <c r="AH3" s="57">
        <v>8304.9</v>
      </c>
      <c r="AI3" s="57">
        <v>8522.9</v>
      </c>
      <c r="AJ3" s="57">
        <v>8244</v>
      </c>
      <c r="AK3" s="57">
        <v>8358</v>
      </c>
      <c r="AL3" s="57">
        <v>8198.35</v>
      </c>
      <c r="AM3" s="57">
        <v>8055.8</v>
      </c>
      <c r="AN3" s="57">
        <v>8360.9500000000007</v>
      </c>
      <c r="AO3" s="57">
        <v>8653.9</v>
      </c>
      <c r="AP3" s="57">
        <v>8904.5499999999993</v>
      </c>
      <c r="AQ3" s="57">
        <v>8912.4</v>
      </c>
      <c r="AR3" s="57">
        <v>8874.1</v>
      </c>
      <c r="AS3" s="57">
        <v>8821.9</v>
      </c>
      <c r="AT3" s="57">
        <v>9091.35</v>
      </c>
    </row>
    <row r="4" spans="1:46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</row>
    <row r="5" spans="1:46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</row>
    <row r="6" spans="1:46">
      <c r="A6" s="26">
        <f t="shared" ref="A6:AT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</row>
    <row r="7" spans="1:46">
      <c r="A7" s="27">
        <f t="shared" ref="A7:AT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  <c r="Z7" s="27">
        <f t="shared" si="1"/>
        <v>9758.6666666666679</v>
      </c>
      <c r="AA7" s="27">
        <f t="shared" si="1"/>
        <v>9583.6833333333325</v>
      </c>
      <c r="AB7" s="27">
        <f t="shared" si="1"/>
        <v>9388.2999999999993</v>
      </c>
      <c r="AC7" s="27">
        <f t="shared" si="1"/>
        <v>8966.7166666666672</v>
      </c>
      <c r="AD7" s="27">
        <f t="shared" si="1"/>
        <v>9307.0166666666664</v>
      </c>
      <c r="AE7" s="27">
        <f t="shared" si="1"/>
        <v>8360.0166666666664</v>
      </c>
      <c r="AF7" s="27">
        <f t="shared" si="1"/>
        <v>8308.8833333333314</v>
      </c>
      <c r="AG7" s="27">
        <f t="shared" si="1"/>
        <v>8798.4500000000007</v>
      </c>
      <c r="AH7" s="27">
        <f t="shared" si="1"/>
        <v>9009.2833333333328</v>
      </c>
      <c r="AI7" s="27">
        <f t="shared" si="1"/>
        <v>9256.6833333333325</v>
      </c>
      <c r="AJ7" s="27">
        <f t="shared" si="1"/>
        <v>8699.0333333333328</v>
      </c>
      <c r="AK7" s="27">
        <f t="shared" si="1"/>
        <v>8864.9833333333318</v>
      </c>
      <c r="AL7" s="27">
        <f t="shared" si="1"/>
        <v>8736.5</v>
      </c>
      <c r="AM7" s="27">
        <f t="shared" si="1"/>
        <v>8466.1333333333314</v>
      </c>
      <c r="AN7" s="27">
        <f t="shared" si="1"/>
        <v>9115.9666666666653</v>
      </c>
      <c r="AO7" s="27">
        <f t="shared" si="1"/>
        <v>9322.5833333333339</v>
      </c>
      <c r="AP7" s="27">
        <f t="shared" si="1"/>
        <v>9272.0666666666693</v>
      </c>
      <c r="AQ7" s="27">
        <f t="shared" si="1"/>
        <v>9205.7499999999982</v>
      </c>
      <c r="AR7" s="27">
        <f t="shared" si="1"/>
        <v>9407.3000000000011</v>
      </c>
      <c r="AS7" s="27">
        <f t="shared" si="1"/>
        <v>9188</v>
      </c>
      <c r="AT7" s="27">
        <f t="shared" si="1"/>
        <v>9460.0166666666664</v>
      </c>
    </row>
    <row r="8" spans="1:46">
      <c r="A8" s="28">
        <f t="shared" ref="A8:AT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  <c r="Z8" s="28">
        <f t="shared" si="2"/>
        <v>9478.0333333333347</v>
      </c>
      <c r="AA8" s="28">
        <f t="shared" si="2"/>
        <v>9275.3666666666668</v>
      </c>
      <c r="AB8" s="28">
        <f t="shared" si="2"/>
        <v>8928.5499999999993</v>
      </c>
      <c r="AC8" s="28">
        <f t="shared" si="2"/>
        <v>8615.0833333333358</v>
      </c>
      <c r="AD8" s="28">
        <f t="shared" si="2"/>
        <v>9026.2333333333336</v>
      </c>
      <c r="AE8" s="28">
        <f t="shared" si="2"/>
        <v>7985.1333333333314</v>
      </c>
      <c r="AF8" s="28">
        <f t="shared" si="2"/>
        <v>8054.9666666666653</v>
      </c>
      <c r="AG8" s="28">
        <f t="shared" si="2"/>
        <v>8558.15</v>
      </c>
      <c r="AH8" s="28">
        <f t="shared" si="2"/>
        <v>8825.3666666666668</v>
      </c>
      <c r="AI8" s="28">
        <f t="shared" si="2"/>
        <v>8958.4666666666653</v>
      </c>
      <c r="AJ8" s="28">
        <f t="shared" si="2"/>
        <v>8490.0666666666657</v>
      </c>
      <c r="AK8" s="28">
        <f t="shared" si="2"/>
        <v>8731.366666666665</v>
      </c>
      <c r="AL8" s="28">
        <f t="shared" si="2"/>
        <v>8495.15</v>
      </c>
      <c r="AM8" s="28">
        <f t="shared" si="2"/>
        <v>8274.9666666666635</v>
      </c>
      <c r="AN8" s="28">
        <f t="shared" si="2"/>
        <v>8954.0833333333321</v>
      </c>
      <c r="AO8" s="28">
        <f t="shared" si="2"/>
        <v>9035.6666666666661</v>
      </c>
      <c r="AP8" s="28">
        <f t="shared" si="2"/>
        <v>9191.9833333333372</v>
      </c>
      <c r="AQ8" s="28">
        <f t="shared" si="2"/>
        <v>9099.7999999999975</v>
      </c>
      <c r="AR8" s="28">
        <f t="shared" si="2"/>
        <v>9166.3000000000011</v>
      </c>
      <c r="AS8" s="28">
        <f t="shared" si="2"/>
        <v>9090.4</v>
      </c>
      <c r="AT8" s="28">
        <f t="shared" si="2"/>
        <v>9363.3833333333332</v>
      </c>
    </row>
    <row r="9" spans="1:46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</row>
    <row r="10" spans="1:46">
      <c r="A10" s="29">
        <f t="shared" ref="A10:AT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  <c r="Z10" s="55">
        <f t="shared" si="3"/>
        <v>9383.6500000000015</v>
      </c>
      <c r="AA10" s="55">
        <f t="shared" si="3"/>
        <v>9159.7000000000007</v>
      </c>
      <c r="AB10" s="55">
        <f t="shared" si="3"/>
        <v>8767.2999999999993</v>
      </c>
      <c r="AC10" s="55">
        <f t="shared" si="3"/>
        <v>8243.633333333335</v>
      </c>
      <c r="AD10" s="55">
        <f t="shared" si="3"/>
        <v>8673.8333333333339</v>
      </c>
      <c r="AE10" s="55">
        <f t="shared" si="3"/>
        <v>7871.4250000000002</v>
      </c>
      <c r="AF10" s="55">
        <f t="shared" si="3"/>
        <v>7792.0416666666661</v>
      </c>
      <c r="AG10" s="55">
        <f t="shared" si="3"/>
        <v>8227.15</v>
      </c>
      <c r="AH10" s="55">
        <f t="shared" si="3"/>
        <v>8603.2916666666679</v>
      </c>
      <c r="AI10" s="55">
        <f t="shared" si="3"/>
        <v>8780.9</v>
      </c>
      <c r="AJ10" s="55">
        <f t="shared" si="3"/>
        <v>8410</v>
      </c>
      <c r="AK10" s="55">
        <f t="shared" si="3"/>
        <v>8571.2166666666653</v>
      </c>
      <c r="AL10" s="55">
        <f t="shared" si="3"/>
        <v>8393.2250000000004</v>
      </c>
      <c r="AM10" s="55">
        <f t="shared" si="3"/>
        <v>8206.1749999999993</v>
      </c>
      <c r="AN10" s="55">
        <f t="shared" si="3"/>
        <v>8724.8583333333336</v>
      </c>
      <c r="AO10" s="55">
        <f t="shared" si="3"/>
        <v>8892.7999999999993</v>
      </c>
      <c r="AP10" s="55">
        <f t="shared" si="3"/>
        <v>9080.0833333333358</v>
      </c>
      <c r="AQ10" s="55">
        <f t="shared" si="3"/>
        <v>9012.2249999999985</v>
      </c>
      <c r="AR10" s="55">
        <f t="shared" si="3"/>
        <v>9067.6500000000015</v>
      </c>
      <c r="AS10" s="55">
        <f t="shared" si="3"/>
        <v>8974.4749999999985</v>
      </c>
      <c r="AT10" s="55">
        <f t="shared" si="3"/>
        <v>9247.0583333333343</v>
      </c>
    </row>
    <row r="11" spans="1:46">
      <c r="A11" s="21">
        <f t="shared" ref="A11:AT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  <c r="Z11" s="21">
        <f t="shared" si="4"/>
        <v>9321.5666666666675</v>
      </c>
      <c r="AA11" s="21">
        <f t="shared" si="4"/>
        <v>9095.4833333333336</v>
      </c>
      <c r="AB11" s="21">
        <f t="shared" si="4"/>
        <v>8667.7999999999993</v>
      </c>
      <c r="AC11" s="21">
        <f t="shared" si="4"/>
        <v>8223.8166666666675</v>
      </c>
      <c r="AD11" s="21">
        <f t="shared" si="4"/>
        <v>8602.2166666666672</v>
      </c>
      <c r="AE11" s="21">
        <f t="shared" si="4"/>
        <v>7784.3666666666659</v>
      </c>
      <c r="AF11" s="21">
        <f t="shared" si="4"/>
        <v>7783.0333333333328</v>
      </c>
      <c r="AG11" s="21">
        <f t="shared" si="4"/>
        <v>8136.45</v>
      </c>
      <c r="AH11" s="21">
        <f t="shared" si="4"/>
        <v>8565.1333333333332</v>
      </c>
      <c r="AI11" s="21">
        <f t="shared" si="4"/>
        <v>8740.6833333333325</v>
      </c>
      <c r="AJ11" s="21">
        <f t="shared" si="4"/>
        <v>8367.0333333333328</v>
      </c>
      <c r="AK11" s="21">
        <f t="shared" si="4"/>
        <v>8544.6833333333325</v>
      </c>
      <c r="AL11" s="21">
        <f t="shared" si="4"/>
        <v>8346.75</v>
      </c>
      <c r="AM11" s="21">
        <f t="shared" si="4"/>
        <v>8165.3833333333323</v>
      </c>
      <c r="AN11" s="21">
        <f t="shared" si="4"/>
        <v>8657.5166666666664</v>
      </c>
      <c r="AO11" s="21">
        <f t="shared" si="4"/>
        <v>8844.7833333333328</v>
      </c>
      <c r="AP11" s="21">
        <f t="shared" si="4"/>
        <v>9048.2666666666682</v>
      </c>
      <c r="AQ11" s="21">
        <f t="shared" si="4"/>
        <v>9006.0999999999985</v>
      </c>
      <c r="AR11" s="21">
        <f t="shared" si="4"/>
        <v>9020.2000000000007</v>
      </c>
      <c r="AS11" s="21">
        <f t="shared" si="4"/>
        <v>8956.15</v>
      </c>
      <c r="AT11" s="21">
        <f t="shared" si="4"/>
        <v>9227.3666666666668</v>
      </c>
    </row>
    <row r="12" spans="1:46">
      <c r="A12" s="31">
        <f t="shared" ref="A12:AT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  <c r="Z12" s="56">
        <f t="shared" si="5"/>
        <v>9259.4833333333336</v>
      </c>
      <c r="AA12" s="56">
        <f t="shared" si="5"/>
        <v>9031.2666666666664</v>
      </c>
      <c r="AB12" s="56">
        <f t="shared" si="5"/>
        <v>8568.2999999999993</v>
      </c>
      <c r="AC12" s="56">
        <f t="shared" si="5"/>
        <v>8204</v>
      </c>
      <c r="AD12" s="56">
        <f t="shared" si="5"/>
        <v>8530.6</v>
      </c>
      <c r="AE12" s="56">
        <f t="shared" si="5"/>
        <v>7697.3083333333316</v>
      </c>
      <c r="AF12" s="56">
        <f t="shared" si="5"/>
        <v>7774.0249999999996</v>
      </c>
      <c r="AG12" s="56">
        <f t="shared" si="5"/>
        <v>8045.75</v>
      </c>
      <c r="AH12" s="56">
        <f t="shared" si="5"/>
        <v>8526.9749999999985</v>
      </c>
      <c r="AI12" s="56">
        <f t="shared" si="5"/>
        <v>8700.4666666666653</v>
      </c>
      <c r="AJ12" s="56">
        <f t="shared" si="5"/>
        <v>8324.0666666666657</v>
      </c>
      <c r="AK12" s="56">
        <f t="shared" si="5"/>
        <v>8518.15</v>
      </c>
      <c r="AL12" s="56">
        <f t="shared" si="5"/>
        <v>8300.2749999999996</v>
      </c>
      <c r="AM12" s="56">
        <f t="shared" si="5"/>
        <v>8124.5916666666653</v>
      </c>
      <c r="AN12" s="56">
        <f t="shared" si="5"/>
        <v>8590.1749999999993</v>
      </c>
      <c r="AO12" s="56">
        <f t="shared" si="5"/>
        <v>8796.7666666666664</v>
      </c>
      <c r="AP12" s="56">
        <f t="shared" si="5"/>
        <v>9016.4500000000007</v>
      </c>
      <c r="AQ12" s="56">
        <f t="shared" si="5"/>
        <v>8999.9749999999985</v>
      </c>
      <c r="AR12" s="56">
        <f t="shared" si="5"/>
        <v>8972.75</v>
      </c>
      <c r="AS12" s="56">
        <f t="shared" si="5"/>
        <v>8937.8250000000007</v>
      </c>
      <c r="AT12" s="56">
        <f t="shared" si="5"/>
        <v>9207.6749999999993</v>
      </c>
    </row>
    <row r="13" spans="1:46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</row>
    <row r="14" spans="1:46">
      <c r="A14" s="32">
        <f t="shared" ref="A14:AT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  <c r="Z14" s="32">
        <f t="shared" si="6"/>
        <v>9040.9333333333343</v>
      </c>
      <c r="AA14" s="32">
        <f t="shared" si="6"/>
        <v>8787.1666666666679</v>
      </c>
      <c r="AB14" s="32">
        <f t="shared" si="6"/>
        <v>8208.0499999999993</v>
      </c>
      <c r="AC14" s="32">
        <f t="shared" si="6"/>
        <v>7872.1833333333343</v>
      </c>
      <c r="AD14" s="32">
        <f t="shared" si="6"/>
        <v>8321.4333333333343</v>
      </c>
      <c r="AE14" s="32">
        <f t="shared" si="6"/>
        <v>7409.4833333333318</v>
      </c>
      <c r="AF14" s="32">
        <f t="shared" si="6"/>
        <v>7529.1166666666659</v>
      </c>
      <c r="AG14" s="32">
        <f t="shared" si="6"/>
        <v>7896.15</v>
      </c>
      <c r="AH14" s="32">
        <f t="shared" si="6"/>
        <v>8381.2166666666672</v>
      </c>
      <c r="AI14" s="32">
        <f t="shared" si="6"/>
        <v>8442.4666666666653</v>
      </c>
      <c r="AJ14" s="32">
        <f t="shared" si="6"/>
        <v>8158.0666666666657</v>
      </c>
      <c r="AK14" s="32">
        <f t="shared" si="6"/>
        <v>8411.0666666666657</v>
      </c>
      <c r="AL14" s="32">
        <f t="shared" si="6"/>
        <v>8105.4</v>
      </c>
      <c r="AM14" s="32">
        <f t="shared" si="6"/>
        <v>7974.2166666666653</v>
      </c>
      <c r="AN14" s="32">
        <f t="shared" si="6"/>
        <v>8495.6333333333332</v>
      </c>
      <c r="AO14" s="32">
        <f t="shared" si="6"/>
        <v>8557.866666666665</v>
      </c>
      <c r="AP14" s="32">
        <f t="shared" si="6"/>
        <v>8968.1833333333361</v>
      </c>
      <c r="AQ14" s="32">
        <f t="shared" si="6"/>
        <v>8900.1499999999978</v>
      </c>
      <c r="AR14" s="32">
        <f t="shared" si="6"/>
        <v>8779.2000000000007</v>
      </c>
      <c r="AS14" s="32">
        <f t="shared" si="6"/>
        <v>8858.5499999999993</v>
      </c>
      <c r="AT14" s="32">
        <f t="shared" si="6"/>
        <v>9130.7333333333336</v>
      </c>
    </row>
    <row r="15" spans="1:46">
      <c r="A15" s="34">
        <f t="shared" ref="A15:AT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  <c r="Z15" s="34">
        <f t="shared" si="7"/>
        <v>8884.4666666666672</v>
      </c>
      <c r="AA15" s="34">
        <f t="shared" si="7"/>
        <v>8607.2833333333347</v>
      </c>
      <c r="AB15" s="34">
        <f t="shared" si="7"/>
        <v>7947.2999999999993</v>
      </c>
      <c r="AC15" s="34">
        <f t="shared" si="7"/>
        <v>7480.916666666667</v>
      </c>
      <c r="AD15" s="34">
        <f t="shared" si="7"/>
        <v>7897.416666666667</v>
      </c>
      <c r="AE15" s="34">
        <f t="shared" si="7"/>
        <v>7208.7166666666662</v>
      </c>
      <c r="AF15" s="34">
        <f t="shared" si="7"/>
        <v>7257.1833333333334</v>
      </c>
      <c r="AG15" s="34">
        <f t="shared" si="7"/>
        <v>7474.45</v>
      </c>
      <c r="AH15" s="34">
        <f t="shared" si="7"/>
        <v>8120.9833333333336</v>
      </c>
      <c r="AI15" s="34">
        <f t="shared" si="7"/>
        <v>8224.6833333333325</v>
      </c>
      <c r="AJ15" s="34">
        <f t="shared" si="7"/>
        <v>8035.0333333333328</v>
      </c>
      <c r="AK15" s="34">
        <f t="shared" si="7"/>
        <v>8224.3833333333332</v>
      </c>
      <c r="AL15" s="34">
        <f t="shared" si="7"/>
        <v>7957</v>
      </c>
      <c r="AM15" s="34">
        <f t="shared" si="7"/>
        <v>7864.6333333333332</v>
      </c>
      <c r="AN15" s="34">
        <f t="shared" si="7"/>
        <v>8199.0666666666675</v>
      </c>
      <c r="AO15" s="34">
        <f t="shared" si="7"/>
        <v>8366.9833333333318</v>
      </c>
      <c r="AP15" s="34">
        <f t="shared" si="7"/>
        <v>8824.4666666666672</v>
      </c>
      <c r="AQ15" s="34">
        <f t="shared" si="7"/>
        <v>8806.4499999999989</v>
      </c>
      <c r="AR15" s="34">
        <f t="shared" si="7"/>
        <v>8633.1</v>
      </c>
      <c r="AS15" s="34">
        <f t="shared" si="7"/>
        <v>8724.2999999999993</v>
      </c>
      <c r="AT15" s="34">
        <f t="shared" si="7"/>
        <v>8994.7166666666672</v>
      </c>
    </row>
    <row r="16" spans="1:46">
      <c r="A16" s="35">
        <f t="shared" ref="A16:AT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  <c r="Z16" s="35">
        <f t="shared" si="8"/>
        <v>8603.8333333333339</v>
      </c>
      <c r="AA16" s="35">
        <f t="shared" si="8"/>
        <v>8298.966666666669</v>
      </c>
      <c r="AB16" s="35">
        <f t="shared" si="8"/>
        <v>7487.5499999999993</v>
      </c>
      <c r="AC16" s="35">
        <f t="shared" si="8"/>
        <v>7129.2833333333338</v>
      </c>
      <c r="AD16" s="35">
        <f t="shared" si="8"/>
        <v>7616.6333333333341</v>
      </c>
      <c r="AE16" s="35">
        <f t="shared" si="8"/>
        <v>6833.8333333333321</v>
      </c>
      <c r="AF16" s="35">
        <f t="shared" si="8"/>
        <v>7003.2666666666664</v>
      </c>
      <c r="AG16" s="35">
        <f t="shared" si="8"/>
        <v>7234.15</v>
      </c>
      <c r="AH16" s="35">
        <f t="shared" si="8"/>
        <v>7937.0666666666675</v>
      </c>
      <c r="AI16" s="35">
        <f t="shared" si="8"/>
        <v>7926.4666666666653</v>
      </c>
      <c r="AJ16" s="35">
        <f t="shared" si="8"/>
        <v>7826.0666666666657</v>
      </c>
      <c r="AK16" s="35">
        <f t="shared" si="8"/>
        <v>8090.7666666666664</v>
      </c>
      <c r="AL16" s="35">
        <f t="shared" si="8"/>
        <v>7715.65</v>
      </c>
      <c r="AM16" s="35">
        <f t="shared" si="8"/>
        <v>7673.4666666666662</v>
      </c>
      <c r="AN16" s="35">
        <f t="shared" si="8"/>
        <v>8037.1833333333343</v>
      </c>
      <c r="AO16" s="35">
        <f t="shared" si="8"/>
        <v>8080.0666666666639</v>
      </c>
      <c r="AP16" s="35">
        <f t="shared" si="8"/>
        <v>8744.383333333335</v>
      </c>
      <c r="AQ16" s="35">
        <f t="shared" si="8"/>
        <v>8700.4999999999982</v>
      </c>
      <c r="AR16" s="35">
        <f t="shared" si="8"/>
        <v>8392.1</v>
      </c>
      <c r="AS16" s="35">
        <f t="shared" si="8"/>
        <v>8626.6999999999989</v>
      </c>
      <c r="AT16" s="35">
        <f t="shared" si="8"/>
        <v>8898.0833333333339</v>
      </c>
    </row>
    <row r="17" spans="1:4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>
      <c r="A18" s="27">
        <f t="shared" ref="A18:AT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  <c r="Z18" s="27">
        <f t="shared" si="9"/>
        <v>9636.0404447305536</v>
      </c>
      <c r="AA18" s="27">
        <f t="shared" si="9"/>
        <v>9458.067296648569</v>
      </c>
      <c r="AB18" s="27">
        <f t="shared" si="9"/>
        <v>9194.5920911615831</v>
      </c>
      <c r="AC18" s="27">
        <f t="shared" si="9"/>
        <v>9047.2199095441465</v>
      </c>
      <c r="AD18" s="27">
        <f t="shared" si="9"/>
        <v>9499.1357939399877</v>
      </c>
      <c r="AE18" s="27">
        <f t="shared" si="9"/>
        <v>8187.9229274355175</v>
      </c>
      <c r="AF18" s="27">
        <f t="shared" si="9"/>
        <v>8347.199318009345</v>
      </c>
      <c r="AG18" s="27">
        <f t="shared" si="9"/>
        <v>9031.6018001231423</v>
      </c>
      <c r="AH18" s="27">
        <f t="shared" si="9"/>
        <v>9103.5988539898135</v>
      </c>
      <c r="AI18" s="27">
        <f t="shared" si="9"/>
        <v>9184.5655498715223</v>
      </c>
      <c r="AJ18" s="27">
        <f t="shared" si="9"/>
        <v>8614.5940805434257</v>
      </c>
      <c r="AK18" s="27">
        <f t="shared" si="9"/>
        <v>8927.2378350083745</v>
      </c>
      <c r="AL18" s="27">
        <f t="shared" si="9"/>
        <v>8646.1860959827281</v>
      </c>
      <c r="AM18" s="27">
        <f t="shared" si="9"/>
        <v>8385.5953337967676</v>
      </c>
      <c r="AN18" s="27">
        <f t="shared" si="9"/>
        <v>9274.2964232533377</v>
      </c>
      <c r="AO18" s="27">
        <f t="shared" si="9"/>
        <v>9231.786867770601</v>
      </c>
      <c r="AP18" s="27">
        <f t="shared" si="9"/>
        <v>9340.9113728374832</v>
      </c>
      <c r="AQ18" s="27">
        <f t="shared" si="9"/>
        <v>9195.324591860779</v>
      </c>
      <c r="AR18" s="27">
        <f t="shared" si="9"/>
        <v>9314.6334118389477</v>
      </c>
      <c r="AS18" s="27">
        <f t="shared" si="9"/>
        <v>9229.1414547886507</v>
      </c>
      <c r="AT18" s="27">
        <f t="shared" si="9"/>
        <v>9503.8885314062263</v>
      </c>
    </row>
    <row r="19" spans="1:46">
      <c r="A19" s="28">
        <f t="shared" ref="A19:AT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  <c r="Z19" s="28">
        <f t="shared" si="10"/>
        <v>9437.8050000000003</v>
      </c>
      <c r="AA19" s="28">
        <f t="shared" si="10"/>
        <v>9235.56</v>
      </c>
      <c r="AB19" s="28">
        <f t="shared" si="10"/>
        <v>8865.0749999999989</v>
      </c>
      <c r="AC19" s="28">
        <f t="shared" si="10"/>
        <v>8672.0450000000019</v>
      </c>
      <c r="AD19" s="28">
        <f t="shared" si="10"/>
        <v>9133.09</v>
      </c>
      <c r="AE19" s="28">
        <f t="shared" si="10"/>
        <v>7926.8575000000001</v>
      </c>
      <c r="AF19" s="28">
        <f t="shared" si="10"/>
        <v>8090.2674999999999</v>
      </c>
      <c r="AG19" s="28">
        <f t="shared" si="10"/>
        <v>8681.9500000000007</v>
      </c>
      <c r="AH19" s="28">
        <f t="shared" si="10"/>
        <v>8885.7325000000001</v>
      </c>
      <c r="AI19" s="28">
        <f t="shared" si="10"/>
        <v>8944.0499999999993</v>
      </c>
      <c r="AJ19" s="28">
        <f t="shared" si="10"/>
        <v>8463.7000000000007</v>
      </c>
      <c r="AK19" s="28">
        <f t="shared" si="10"/>
        <v>8773.9149999999991</v>
      </c>
      <c r="AL19" s="28">
        <f t="shared" si="10"/>
        <v>8468.1624999999985</v>
      </c>
      <c r="AM19" s="28">
        <f t="shared" si="10"/>
        <v>8249.2124999999996</v>
      </c>
      <c r="AN19" s="28">
        <f t="shared" si="10"/>
        <v>9044.3474999999999</v>
      </c>
      <c r="AO19" s="28">
        <f t="shared" si="10"/>
        <v>9011.5400000000009</v>
      </c>
      <c r="AP19" s="28">
        <f t="shared" si="10"/>
        <v>9234.99</v>
      </c>
      <c r="AQ19" s="28">
        <f t="shared" si="10"/>
        <v>9103.6574999999993</v>
      </c>
      <c r="AR19" s="28">
        <f t="shared" si="10"/>
        <v>9138.2049999999999</v>
      </c>
      <c r="AS19" s="28">
        <f t="shared" si="10"/>
        <v>9120.3174999999992</v>
      </c>
      <c r="AT19" s="28">
        <f t="shared" si="10"/>
        <v>9394.7075000000004</v>
      </c>
    </row>
    <row r="20" spans="1:46">
      <c r="A20" s="21">
        <f t="shared" ref="A20:AT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  <c r="Z20" s="21">
        <f t="shared" si="11"/>
        <v>9197.4</v>
      </c>
      <c r="AA20" s="21">
        <f t="shared" si="11"/>
        <v>8967.0499999999993</v>
      </c>
      <c r="AB20" s="21">
        <f t="shared" si="11"/>
        <v>8468.7999999999993</v>
      </c>
      <c r="AC20" s="21">
        <f t="shared" si="11"/>
        <v>8263.4500000000007</v>
      </c>
      <c r="AD20" s="21">
        <f t="shared" si="11"/>
        <v>8745.4500000000007</v>
      </c>
      <c r="AE20" s="21">
        <f t="shared" si="11"/>
        <v>7610.25</v>
      </c>
      <c r="AF20" s="21">
        <f t="shared" si="11"/>
        <v>7801.05</v>
      </c>
      <c r="AG20" s="21">
        <f t="shared" si="11"/>
        <v>8317.85</v>
      </c>
      <c r="AH20" s="21">
        <f t="shared" si="11"/>
        <v>8641.4500000000007</v>
      </c>
      <c r="AI20" s="21">
        <f t="shared" si="11"/>
        <v>8660.25</v>
      </c>
      <c r="AJ20" s="21">
        <f t="shared" si="11"/>
        <v>8281.1</v>
      </c>
      <c r="AK20" s="21">
        <f t="shared" si="11"/>
        <v>8597.75</v>
      </c>
      <c r="AL20" s="21">
        <f t="shared" si="11"/>
        <v>8253.7999999999993</v>
      </c>
      <c r="AM20" s="21">
        <f t="shared" si="11"/>
        <v>8083.8</v>
      </c>
      <c r="AN20" s="21">
        <f t="shared" si="11"/>
        <v>8792.2000000000007</v>
      </c>
      <c r="AO20" s="21">
        <f t="shared" si="11"/>
        <v>8748.75</v>
      </c>
      <c r="AP20" s="21">
        <f t="shared" si="11"/>
        <v>9111.9</v>
      </c>
      <c r="AQ20" s="21">
        <f t="shared" si="11"/>
        <v>8993.85</v>
      </c>
      <c r="AR20" s="21">
        <f t="shared" si="11"/>
        <v>8925.2999999999993</v>
      </c>
      <c r="AS20" s="21">
        <f t="shared" si="11"/>
        <v>8992.7999999999993</v>
      </c>
      <c r="AT20" s="21">
        <f t="shared" si="11"/>
        <v>9266.75</v>
      </c>
    </row>
    <row r="21" spans="1:46">
      <c r="A21" s="20">
        <f t="shared" ref="A21:AT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  <c r="Z21" s="20">
        <f t="shared" si="12"/>
        <v>9077.1975000000002</v>
      </c>
      <c r="AA21" s="20">
        <f t="shared" si="12"/>
        <v>8832.7950000000001</v>
      </c>
      <c r="AB21" s="20">
        <f t="shared" si="12"/>
        <v>8270.6624999999985</v>
      </c>
      <c r="AC21" s="20">
        <f t="shared" si="12"/>
        <v>8059.1525000000001</v>
      </c>
      <c r="AD21" s="20">
        <f t="shared" si="12"/>
        <v>8551.630000000001</v>
      </c>
      <c r="AE21" s="20">
        <f t="shared" si="12"/>
        <v>7451.94625</v>
      </c>
      <c r="AF21" s="20">
        <f t="shared" si="12"/>
        <v>7656.4412499999999</v>
      </c>
      <c r="AG21" s="20">
        <f t="shared" si="12"/>
        <v>8135.8</v>
      </c>
      <c r="AH21" s="20">
        <f t="shared" si="12"/>
        <v>8519.3087500000001</v>
      </c>
      <c r="AI21" s="20">
        <f t="shared" si="12"/>
        <v>8518.35</v>
      </c>
      <c r="AJ21" s="20">
        <f t="shared" si="12"/>
        <v>8189.8</v>
      </c>
      <c r="AK21" s="20">
        <f t="shared" si="12"/>
        <v>8509.6674999999996</v>
      </c>
      <c r="AL21" s="20">
        <f t="shared" si="12"/>
        <v>8146.6187499999996</v>
      </c>
      <c r="AM21" s="20">
        <f t="shared" si="12"/>
        <v>8001.09375</v>
      </c>
      <c r="AN21" s="20">
        <f t="shared" si="12"/>
        <v>8666.1262500000012</v>
      </c>
      <c r="AO21" s="20">
        <f t="shared" si="12"/>
        <v>8617.3549999999996</v>
      </c>
      <c r="AP21" s="20">
        <f t="shared" si="12"/>
        <v>9050.3549999999996</v>
      </c>
      <c r="AQ21" s="20">
        <f t="shared" si="12"/>
        <v>8938.9462500000009</v>
      </c>
      <c r="AR21" s="20">
        <f t="shared" si="12"/>
        <v>8818.8474999999999</v>
      </c>
      <c r="AS21" s="20">
        <f t="shared" si="12"/>
        <v>8929.0412499999984</v>
      </c>
      <c r="AT21" s="20">
        <f t="shared" si="12"/>
        <v>9202.7712499999998</v>
      </c>
    </row>
    <row r="22" spans="1:46">
      <c r="A22" s="32">
        <f t="shared" ref="A22:AT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  <c r="Z22" s="32">
        <f t="shared" si="13"/>
        <v>8956.994999999999</v>
      </c>
      <c r="AA22" s="32">
        <f t="shared" si="13"/>
        <v>8698.5399999999991</v>
      </c>
      <c r="AB22" s="32">
        <f t="shared" si="13"/>
        <v>8072.5249999999996</v>
      </c>
      <c r="AC22" s="32">
        <f t="shared" si="13"/>
        <v>7854.8550000000005</v>
      </c>
      <c r="AD22" s="32">
        <f t="shared" si="13"/>
        <v>8357.8100000000013</v>
      </c>
      <c r="AE22" s="32">
        <f t="shared" si="13"/>
        <v>7293.6424999999999</v>
      </c>
      <c r="AF22" s="32">
        <f t="shared" si="13"/>
        <v>7511.8325000000004</v>
      </c>
      <c r="AG22" s="32">
        <f t="shared" si="13"/>
        <v>7953.75</v>
      </c>
      <c r="AH22" s="32">
        <f t="shared" si="13"/>
        <v>8397.1675000000014</v>
      </c>
      <c r="AI22" s="32">
        <f t="shared" si="13"/>
        <v>8376.4500000000007</v>
      </c>
      <c r="AJ22" s="32">
        <f t="shared" si="13"/>
        <v>8098.5</v>
      </c>
      <c r="AK22" s="32">
        <f t="shared" si="13"/>
        <v>8421.5850000000009</v>
      </c>
      <c r="AL22" s="32">
        <f t="shared" si="13"/>
        <v>8039.4374999999991</v>
      </c>
      <c r="AM22" s="32">
        <f t="shared" si="13"/>
        <v>7918.3875000000007</v>
      </c>
      <c r="AN22" s="32">
        <f t="shared" si="13"/>
        <v>8540.0525000000016</v>
      </c>
      <c r="AO22" s="32">
        <f t="shared" si="13"/>
        <v>8485.9599999999991</v>
      </c>
      <c r="AP22" s="32">
        <f t="shared" si="13"/>
        <v>8988.81</v>
      </c>
      <c r="AQ22" s="32">
        <f t="shared" si="13"/>
        <v>8884.0425000000014</v>
      </c>
      <c r="AR22" s="32">
        <f t="shared" si="13"/>
        <v>8712.3949999999986</v>
      </c>
      <c r="AS22" s="32">
        <f t="shared" si="13"/>
        <v>8865.2824999999993</v>
      </c>
      <c r="AT22" s="32">
        <f t="shared" si="13"/>
        <v>9138.7924999999996</v>
      </c>
    </row>
    <row r="23" spans="1:46">
      <c r="A23" s="34">
        <f t="shared" ref="A23:AT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  <c r="Z23" s="34">
        <f t="shared" si="14"/>
        <v>8758.7595552694456</v>
      </c>
      <c r="AA23" s="34">
        <f t="shared" si="14"/>
        <v>8476.0327033514295</v>
      </c>
      <c r="AB23" s="34">
        <f t="shared" si="14"/>
        <v>7743.0079088384155</v>
      </c>
      <c r="AC23" s="34">
        <f t="shared" si="14"/>
        <v>7479.680090455855</v>
      </c>
      <c r="AD23" s="34">
        <f t="shared" si="14"/>
        <v>7991.7642060600137</v>
      </c>
      <c r="AE23" s="34">
        <f t="shared" si="14"/>
        <v>7032.5770725644825</v>
      </c>
      <c r="AF23" s="34">
        <f t="shared" si="14"/>
        <v>7254.9006819906554</v>
      </c>
      <c r="AG23" s="34">
        <f t="shared" si="14"/>
        <v>7604.0981998768584</v>
      </c>
      <c r="AH23" s="34">
        <f t="shared" si="14"/>
        <v>8179.3011460101879</v>
      </c>
      <c r="AI23" s="34">
        <f t="shared" si="14"/>
        <v>8135.9344501284777</v>
      </c>
      <c r="AJ23" s="34">
        <f t="shared" si="14"/>
        <v>7947.6059194565751</v>
      </c>
      <c r="AK23" s="34">
        <f t="shared" si="14"/>
        <v>8268.2621649916255</v>
      </c>
      <c r="AL23" s="34">
        <f t="shared" si="14"/>
        <v>7861.4139040172704</v>
      </c>
      <c r="AM23" s="34">
        <f t="shared" si="14"/>
        <v>7782.0046662032328</v>
      </c>
      <c r="AN23" s="34">
        <f t="shared" si="14"/>
        <v>8310.1035767466637</v>
      </c>
      <c r="AO23" s="34">
        <f t="shared" si="14"/>
        <v>8265.713132229399</v>
      </c>
      <c r="AP23" s="34">
        <f t="shared" si="14"/>
        <v>8882.8886271625161</v>
      </c>
      <c r="AQ23" s="34">
        <f t="shared" si="14"/>
        <v>8792.3754081392217</v>
      </c>
      <c r="AR23" s="34">
        <f t="shared" si="14"/>
        <v>8535.9665881610508</v>
      </c>
      <c r="AS23" s="34">
        <f t="shared" si="14"/>
        <v>8756.4585452113479</v>
      </c>
      <c r="AT23" s="34">
        <f t="shared" si="14"/>
        <v>9029.6114685937737</v>
      </c>
    </row>
    <row r="24" spans="1:4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1:46">
      <c r="A25" s="36">
        <f t="shared" ref="A25:AT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  <c r="Z25" s="36">
        <f t="shared" si="15"/>
        <v>437.10000000000036</v>
      </c>
      <c r="AA25" s="36">
        <f t="shared" si="15"/>
        <v>488.19999999999891</v>
      </c>
      <c r="AB25" s="36">
        <f t="shared" si="15"/>
        <v>720.5</v>
      </c>
      <c r="AC25" s="36">
        <f t="shared" si="15"/>
        <v>742.90000000000055</v>
      </c>
      <c r="AD25" s="36">
        <f t="shared" si="15"/>
        <v>704.80000000000018</v>
      </c>
      <c r="AE25" s="36">
        <f t="shared" si="15"/>
        <v>575.64999999999964</v>
      </c>
      <c r="AF25" s="36">
        <f t="shared" si="15"/>
        <v>525.84999999999945</v>
      </c>
      <c r="AG25" s="36">
        <f t="shared" si="15"/>
        <v>662</v>
      </c>
      <c r="AH25" s="36">
        <f t="shared" si="15"/>
        <v>444.14999999999964</v>
      </c>
      <c r="AI25" s="36">
        <f t="shared" si="15"/>
        <v>516</v>
      </c>
      <c r="AJ25" s="36">
        <f t="shared" si="15"/>
        <v>332</v>
      </c>
      <c r="AK25" s="36">
        <f t="shared" si="15"/>
        <v>320.29999999999927</v>
      </c>
      <c r="AL25" s="36">
        <f t="shared" si="15"/>
        <v>389.75</v>
      </c>
      <c r="AM25" s="36">
        <f t="shared" si="15"/>
        <v>300.74999999999909</v>
      </c>
      <c r="AN25" s="36">
        <f t="shared" si="15"/>
        <v>458.44999999999891</v>
      </c>
      <c r="AO25" s="36">
        <f t="shared" si="15"/>
        <v>477.80000000000109</v>
      </c>
      <c r="AP25" s="36">
        <f t="shared" si="15"/>
        <v>223.80000000000109</v>
      </c>
      <c r="AQ25" s="36">
        <f t="shared" si="15"/>
        <v>199.64999999999964</v>
      </c>
      <c r="AR25" s="36">
        <f t="shared" si="15"/>
        <v>387.10000000000036</v>
      </c>
      <c r="AS25" s="36">
        <f t="shared" si="15"/>
        <v>231.85000000000036</v>
      </c>
      <c r="AT25" s="36">
        <f t="shared" si="15"/>
        <v>232.64999999999964</v>
      </c>
    </row>
    <row r="26" spans="1:46">
      <c r="A26" s="36">
        <f t="shared" ref="A26:AT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  <c r="Z26" s="36">
        <f t="shared" si="16"/>
        <v>480.81000000000046</v>
      </c>
      <c r="AA26" s="36">
        <f t="shared" si="16"/>
        <v>537.01999999999884</v>
      </c>
      <c r="AB26" s="36">
        <f t="shared" si="16"/>
        <v>792.55000000000007</v>
      </c>
      <c r="AC26" s="36">
        <f t="shared" si="16"/>
        <v>817.19000000000062</v>
      </c>
      <c r="AD26" s="36">
        <f t="shared" si="16"/>
        <v>775.28000000000031</v>
      </c>
      <c r="AE26" s="36">
        <f t="shared" si="16"/>
        <v>633.21499999999969</v>
      </c>
      <c r="AF26" s="36">
        <f t="shared" si="16"/>
        <v>578.43499999999949</v>
      </c>
      <c r="AG26" s="36">
        <f t="shared" si="16"/>
        <v>728.2</v>
      </c>
      <c r="AH26" s="36">
        <f t="shared" si="16"/>
        <v>488.56499999999966</v>
      </c>
      <c r="AI26" s="36">
        <f t="shared" si="16"/>
        <v>567.6</v>
      </c>
      <c r="AJ26" s="36">
        <f t="shared" si="16"/>
        <v>365.20000000000005</v>
      </c>
      <c r="AK26" s="36">
        <f t="shared" si="16"/>
        <v>352.32999999999925</v>
      </c>
      <c r="AL26" s="36">
        <f t="shared" si="16"/>
        <v>428.72500000000002</v>
      </c>
      <c r="AM26" s="36">
        <f t="shared" si="16"/>
        <v>330.82499999999902</v>
      </c>
      <c r="AN26" s="36">
        <f t="shared" si="16"/>
        <v>504.29499999999882</v>
      </c>
      <c r="AO26" s="36">
        <f t="shared" si="16"/>
        <v>525.58000000000129</v>
      </c>
      <c r="AP26" s="36">
        <f t="shared" si="16"/>
        <v>246.18000000000123</v>
      </c>
      <c r="AQ26" s="36">
        <f t="shared" si="16"/>
        <v>219.61499999999961</v>
      </c>
      <c r="AR26" s="36">
        <f t="shared" si="16"/>
        <v>425.81000000000046</v>
      </c>
      <c r="AS26" s="36">
        <f t="shared" si="16"/>
        <v>255.03500000000042</v>
      </c>
      <c r="AT26" s="36">
        <f t="shared" si="16"/>
        <v>255.91499999999962</v>
      </c>
    </row>
    <row r="27" spans="1:46">
      <c r="A27" s="36">
        <f t="shared" ref="A27:AT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  <c r="Z27" s="36">
        <f t="shared" si="17"/>
        <v>18767.300000000003</v>
      </c>
      <c r="AA27" s="36">
        <f t="shared" si="17"/>
        <v>18319.400000000001</v>
      </c>
      <c r="AB27" s="36">
        <f t="shared" si="17"/>
        <v>17534.599999999999</v>
      </c>
      <c r="AC27" s="36">
        <f t="shared" si="17"/>
        <v>16408</v>
      </c>
      <c r="AD27" s="36">
        <f t="shared" si="17"/>
        <v>17061.2</v>
      </c>
      <c r="AE27" s="36">
        <f t="shared" si="17"/>
        <v>15742.85</v>
      </c>
      <c r="AF27" s="36">
        <f t="shared" si="17"/>
        <v>15548.05</v>
      </c>
      <c r="AG27" s="36">
        <f t="shared" si="17"/>
        <v>16091.5</v>
      </c>
      <c r="AH27" s="36">
        <f t="shared" si="17"/>
        <v>17053.949999999997</v>
      </c>
      <c r="AI27" s="36">
        <f t="shared" si="17"/>
        <v>17561.8</v>
      </c>
      <c r="AJ27" s="36">
        <f t="shared" si="17"/>
        <v>16820</v>
      </c>
      <c r="AK27" s="36">
        <f t="shared" si="17"/>
        <v>17036.3</v>
      </c>
      <c r="AL27" s="36">
        <f t="shared" si="17"/>
        <v>16786.45</v>
      </c>
      <c r="AM27" s="36">
        <f t="shared" si="17"/>
        <v>16412.349999999999</v>
      </c>
      <c r="AN27" s="36">
        <f t="shared" si="17"/>
        <v>17180.349999999999</v>
      </c>
      <c r="AO27" s="36">
        <f t="shared" si="17"/>
        <v>17785.599999999999</v>
      </c>
      <c r="AP27" s="36">
        <f t="shared" si="17"/>
        <v>18032.900000000001</v>
      </c>
      <c r="AQ27" s="36">
        <f t="shared" si="17"/>
        <v>18024.449999999997</v>
      </c>
      <c r="AR27" s="36">
        <f t="shared" si="17"/>
        <v>18135.300000000003</v>
      </c>
      <c r="AS27" s="36">
        <f t="shared" si="17"/>
        <v>17875.650000000001</v>
      </c>
      <c r="AT27" s="36">
        <f t="shared" si="17"/>
        <v>18415.349999999999</v>
      </c>
    </row>
    <row r="28" spans="1:46">
      <c r="A28" s="36">
        <f t="shared" ref="A28:AT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  <c r="Z28" s="36">
        <f t="shared" si="18"/>
        <v>9383.6500000000015</v>
      </c>
      <c r="AA28" s="36">
        <f t="shared" si="18"/>
        <v>9159.7000000000007</v>
      </c>
      <c r="AB28" s="36">
        <f t="shared" si="18"/>
        <v>8767.2999999999993</v>
      </c>
      <c r="AC28" s="36">
        <f t="shared" si="18"/>
        <v>8204</v>
      </c>
      <c r="AD28" s="36">
        <f t="shared" si="18"/>
        <v>8530.6</v>
      </c>
      <c r="AE28" s="36">
        <f t="shared" si="18"/>
        <v>7871.4250000000002</v>
      </c>
      <c r="AF28" s="36">
        <f t="shared" si="18"/>
        <v>7774.0249999999996</v>
      </c>
      <c r="AG28" s="36">
        <f t="shared" si="18"/>
        <v>8045.75</v>
      </c>
      <c r="AH28" s="36">
        <f t="shared" si="18"/>
        <v>8526.9749999999985</v>
      </c>
      <c r="AI28" s="36">
        <f t="shared" si="18"/>
        <v>8780.9</v>
      </c>
      <c r="AJ28" s="36">
        <f t="shared" si="18"/>
        <v>8410</v>
      </c>
      <c r="AK28" s="36">
        <f t="shared" si="18"/>
        <v>8518.15</v>
      </c>
      <c r="AL28" s="36">
        <f t="shared" si="18"/>
        <v>8393.2250000000004</v>
      </c>
      <c r="AM28" s="36">
        <f t="shared" si="18"/>
        <v>8206.1749999999993</v>
      </c>
      <c r="AN28" s="36">
        <f t="shared" si="18"/>
        <v>8590.1749999999993</v>
      </c>
      <c r="AO28" s="36">
        <f t="shared" si="18"/>
        <v>8892.7999999999993</v>
      </c>
      <c r="AP28" s="36">
        <f t="shared" si="18"/>
        <v>9016.4500000000007</v>
      </c>
      <c r="AQ28" s="36">
        <f t="shared" si="18"/>
        <v>9012.2249999999985</v>
      </c>
      <c r="AR28" s="36">
        <f t="shared" si="18"/>
        <v>9067.6500000000015</v>
      </c>
      <c r="AS28" s="36">
        <f t="shared" si="18"/>
        <v>8937.8250000000007</v>
      </c>
      <c r="AT28" s="36">
        <f t="shared" si="18"/>
        <v>9207.6749999999993</v>
      </c>
    </row>
    <row r="29" spans="1:46">
      <c r="A29" s="36">
        <f t="shared" ref="A29:AT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  <c r="Z29" s="36">
        <f t="shared" si="19"/>
        <v>9259.4833333333336</v>
      </c>
      <c r="AA29" s="36">
        <f t="shared" si="19"/>
        <v>9031.2666666666664</v>
      </c>
      <c r="AB29" s="36">
        <f t="shared" si="19"/>
        <v>8568.2999999999993</v>
      </c>
      <c r="AC29" s="36">
        <f t="shared" si="19"/>
        <v>8243.633333333335</v>
      </c>
      <c r="AD29" s="36">
        <f t="shared" si="19"/>
        <v>8673.8333333333339</v>
      </c>
      <c r="AE29" s="36">
        <f t="shared" si="19"/>
        <v>7697.3083333333316</v>
      </c>
      <c r="AF29" s="36">
        <f t="shared" si="19"/>
        <v>7792.0416666666661</v>
      </c>
      <c r="AG29" s="36">
        <f t="shared" si="19"/>
        <v>8227.15</v>
      </c>
      <c r="AH29" s="36">
        <f t="shared" si="19"/>
        <v>8603.2916666666679</v>
      </c>
      <c r="AI29" s="36">
        <f t="shared" si="19"/>
        <v>8700.4666666666653</v>
      </c>
      <c r="AJ29" s="36">
        <f t="shared" si="19"/>
        <v>8324.0666666666657</v>
      </c>
      <c r="AK29" s="36">
        <f t="shared" si="19"/>
        <v>8571.2166666666653</v>
      </c>
      <c r="AL29" s="36">
        <f t="shared" si="19"/>
        <v>8300.2749999999996</v>
      </c>
      <c r="AM29" s="36">
        <f t="shared" si="19"/>
        <v>8124.5916666666653</v>
      </c>
      <c r="AN29" s="36">
        <f t="shared" si="19"/>
        <v>8724.8583333333336</v>
      </c>
      <c r="AO29" s="36">
        <f t="shared" si="19"/>
        <v>8796.7666666666664</v>
      </c>
      <c r="AP29" s="36">
        <f t="shared" si="19"/>
        <v>9080.0833333333358</v>
      </c>
      <c r="AQ29" s="36">
        <f t="shared" si="19"/>
        <v>8999.9749999999985</v>
      </c>
      <c r="AR29" s="36">
        <f t="shared" si="19"/>
        <v>8972.75</v>
      </c>
      <c r="AS29" s="36">
        <f t="shared" si="19"/>
        <v>8974.4749999999985</v>
      </c>
      <c r="AT29" s="36">
        <f t="shared" si="19"/>
        <v>9247.0583333333343</v>
      </c>
    </row>
    <row r="30" spans="1:46">
      <c r="A30" s="36">
        <f t="shared" ref="A30:AT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  <c r="Z30" s="36">
        <f t="shared" si="20"/>
        <v>9321.5666666666675</v>
      </c>
      <c r="AA30" s="36">
        <f t="shared" si="20"/>
        <v>9095.4833333333336</v>
      </c>
      <c r="AB30" s="36">
        <f t="shared" si="20"/>
        <v>8667.7999999999993</v>
      </c>
      <c r="AC30" s="36">
        <f t="shared" si="20"/>
        <v>8223.8166666666675</v>
      </c>
      <c r="AD30" s="36">
        <f t="shared" si="20"/>
        <v>8602.2166666666672</v>
      </c>
      <c r="AE30" s="36">
        <f t="shared" si="20"/>
        <v>7784.3666666666659</v>
      </c>
      <c r="AF30" s="36">
        <f t="shared" si="20"/>
        <v>7783.0333333333328</v>
      </c>
      <c r="AG30" s="36">
        <f t="shared" si="20"/>
        <v>8136.45</v>
      </c>
      <c r="AH30" s="36">
        <f t="shared" si="20"/>
        <v>8565.1333333333332</v>
      </c>
      <c r="AI30" s="36">
        <f t="shared" si="20"/>
        <v>8740.6833333333325</v>
      </c>
      <c r="AJ30" s="36">
        <f t="shared" si="20"/>
        <v>8367.0333333333328</v>
      </c>
      <c r="AK30" s="36">
        <f t="shared" si="20"/>
        <v>8544.6833333333325</v>
      </c>
      <c r="AL30" s="36">
        <f t="shared" si="20"/>
        <v>8346.75</v>
      </c>
      <c r="AM30" s="36">
        <f t="shared" si="20"/>
        <v>8165.3833333333323</v>
      </c>
      <c r="AN30" s="36">
        <f t="shared" si="20"/>
        <v>8657.5166666666664</v>
      </c>
      <c r="AO30" s="36">
        <f t="shared" si="20"/>
        <v>8844.7833333333328</v>
      </c>
      <c r="AP30" s="36">
        <f t="shared" si="20"/>
        <v>9048.2666666666682</v>
      </c>
      <c r="AQ30" s="36">
        <f t="shared" si="20"/>
        <v>9006.0999999999985</v>
      </c>
      <c r="AR30" s="36">
        <f t="shared" si="20"/>
        <v>9020.2000000000007</v>
      </c>
      <c r="AS30" s="36">
        <f t="shared" si="20"/>
        <v>8956.15</v>
      </c>
      <c r="AT30" s="36">
        <f t="shared" si="20"/>
        <v>9227.3666666666668</v>
      </c>
    </row>
    <row r="31" spans="1:46">
      <c r="A31" s="36">
        <f t="shared" ref="A31:AT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  <c r="Z31" s="36">
        <f t="shared" si="21"/>
        <v>9383.6500000000015</v>
      </c>
      <c r="AA31" s="36">
        <f t="shared" si="21"/>
        <v>9159.7000000000007</v>
      </c>
      <c r="AB31" s="36">
        <f t="shared" si="21"/>
        <v>8767.2999999999993</v>
      </c>
      <c r="AC31" s="36">
        <f t="shared" si="21"/>
        <v>8204</v>
      </c>
      <c r="AD31" s="36">
        <f t="shared" si="21"/>
        <v>8530.6</v>
      </c>
      <c r="AE31" s="36">
        <f t="shared" si="21"/>
        <v>7871.4250000000002</v>
      </c>
      <c r="AF31" s="36">
        <f t="shared" si="21"/>
        <v>7774.0249999999996</v>
      </c>
      <c r="AG31" s="36">
        <f t="shared" si="21"/>
        <v>8045.75</v>
      </c>
      <c r="AH31" s="36">
        <f t="shared" si="21"/>
        <v>8526.9749999999985</v>
      </c>
      <c r="AI31" s="36">
        <f t="shared" si="21"/>
        <v>8780.9</v>
      </c>
      <c r="AJ31" s="36">
        <f t="shared" si="21"/>
        <v>8410</v>
      </c>
      <c r="AK31" s="36">
        <f t="shared" si="21"/>
        <v>8518.15</v>
      </c>
      <c r="AL31" s="36">
        <f t="shared" si="21"/>
        <v>8393.2250000000004</v>
      </c>
      <c r="AM31" s="36">
        <f t="shared" si="21"/>
        <v>8206.1749999999993</v>
      </c>
      <c r="AN31" s="36">
        <f t="shared" si="21"/>
        <v>8590.1749999999993</v>
      </c>
      <c r="AO31" s="36">
        <f t="shared" si="21"/>
        <v>8892.7999999999993</v>
      </c>
      <c r="AP31" s="36">
        <f t="shared" si="21"/>
        <v>9016.4500000000007</v>
      </c>
      <c r="AQ31" s="36">
        <f t="shared" si="21"/>
        <v>9012.2249999999985</v>
      </c>
      <c r="AR31" s="36">
        <f t="shared" si="21"/>
        <v>9067.6500000000015</v>
      </c>
      <c r="AS31" s="36">
        <f t="shared" si="21"/>
        <v>8937.8250000000007</v>
      </c>
      <c r="AT31" s="36">
        <f t="shared" si="21"/>
        <v>9207.6749999999993</v>
      </c>
    </row>
    <row r="32" spans="1:46">
      <c r="A32" s="37">
        <f t="shared" ref="A32:AT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  <c r="Z32" s="37">
        <f t="shared" si="22"/>
        <v>124.16666666666788</v>
      </c>
      <c r="AA32" s="37">
        <f t="shared" si="22"/>
        <v>128.4333333333343</v>
      </c>
      <c r="AB32" s="37">
        <f t="shared" si="22"/>
        <v>199</v>
      </c>
      <c r="AC32" s="37">
        <f t="shared" si="22"/>
        <v>39.633333333335031</v>
      </c>
      <c r="AD32" s="37">
        <f t="shared" si="22"/>
        <v>143.23333333333358</v>
      </c>
      <c r="AE32" s="37">
        <f t="shared" si="22"/>
        <v>174.11666666666861</v>
      </c>
      <c r="AF32" s="37">
        <f t="shared" si="22"/>
        <v>18.016666666666424</v>
      </c>
      <c r="AG32" s="37">
        <f t="shared" si="22"/>
        <v>181.39999999999964</v>
      </c>
      <c r="AH32" s="37">
        <f t="shared" si="22"/>
        <v>76.316666666669335</v>
      </c>
      <c r="AI32" s="37">
        <f t="shared" si="22"/>
        <v>80.433333333334303</v>
      </c>
      <c r="AJ32" s="37">
        <f t="shared" si="22"/>
        <v>85.933333333334303</v>
      </c>
      <c r="AK32" s="37">
        <f t="shared" si="22"/>
        <v>53.066666666665697</v>
      </c>
      <c r="AL32" s="37">
        <f t="shared" si="22"/>
        <v>92.950000000000728</v>
      </c>
      <c r="AM32" s="37">
        <f t="shared" si="22"/>
        <v>81.58333333333394</v>
      </c>
      <c r="AN32" s="37">
        <f t="shared" si="22"/>
        <v>134.6833333333343</v>
      </c>
      <c r="AO32" s="37">
        <f t="shared" si="22"/>
        <v>96.033333333332848</v>
      </c>
      <c r="AP32" s="37">
        <f t="shared" si="22"/>
        <v>63.633333333335031</v>
      </c>
      <c r="AQ32" s="37">
        <f t="shared" si="22"/>
        <v>12.25</v>
      </c>
      <c r="AR32" s="37">
        <f t="shared" si="22"/>
        <v>94.900000000001455</v>
      </c>
      <c r="AS32" s="37">
        <f t="shared" si="22"/>
        <v>36.649999999997817</v>
      </c>
      <c r="AT32" s="37">
        <f t="shared" si="22"/>
        <v>39.383333333335031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2020-04-22T17:27:34Z</dcterms:modified>
</cp:coreProperties>
</file>