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DI31" i="14" l="1"/>
  <c r="DI29" i="14" s="1"/>
  <c r="DI32" i="14" s="1"/>
  <c r="DK30" i="14"/>
  <c r="DJ30" i="14"/>
  <c r="DI30" i="14"/>
  <c r="DH30" i="14"/>
  <c r="DG30" i="14"/>
  <c r="DK28" i="14"/>
  <c r="DK31" i="14" s="1"/>
  <c r="DK29" i="14" s="1"/>
  <c r="DK32" i="14" s="1"/>
  <c r="DJ28" i="14"/>
  <c r="DJ31" i="14" s="1"/>
  <c r="DI28" i="14"/>
  <c r="DH28" i="14"/>
  <c r="DH31" i="14" s="1"/>
  <c r="DG28" i="14"/>
  <c r="DG31" i="14" s="1"/>
  <c r="DG29" i="14" s="1"/>
  <c r="DG32" i="14" s="1"/>
  <c r="DK27" i="14"/>
  <c r="DJ27" i="14"/>
  <c r="DI27" i="14"/>
  <c r="DH27" i="14"/>
  <c r="DG27" i="14"/>
  <c r="DJ26" i="14"/>
  <c r="DJ22" i="14" s="1"/>
  <c r="DH26" i="14"/>
  <c r="DH22" i="14" s="1"/>
  <c r="DK25" i="14"/>
  <c r="DK26" i="14" s="1"/>
  <c r="DJ25" i="14"/>
  <c r="DI25" i="14"/>
  <c r="DI26" i="14" s="1"/>
  <c r="DH25" i="14"/>
  <c r="DG25" i="14"/>
  <c r="DG26" i="14" s="1"/>
  <c r="DJ23" i="14"/>
  <c r="DH23" i="14"/>
  <c r="DJ21" i="14"/>
  <c r="DH21" i="14"/>
  <c r="DK20" i="14"/>
  <c r="DJ20" i="14"/>
  <c r="DI20" i="14"/>
  <c r="DH20" i="14"/>
  <c r="DG20" i="14"/>
  <c r="DJ19" i="14"/>
  <c r="DH19" i="14"/>
  <c r="DK18" i="14"/>
  <c r="DK23" i="14" s="1"/>
  <c r="DJ18" i="14"/>
  <c r="DI18" i="14"/>
  <c r="DI23" i="14" s="1"/>
  <c r="DH18" i="14"/>
  <c r="DG18" i="14"/>
  <c r="DG23" i="14" s="1"/>
  <c r="DK15" i="14"/>
  <c r="DI15" i="14"/>
  <c r="DG15" i="14"/>
  <c r="DK14" i="14"/>
  <c r="DK16" i="14" s="1"/>
  <c r="DG14" i="14"/>
  <c r="DG16" i="14" s="1"/>
  <c r="DK11" i="14"/>
  <c r="DJ11" i="14"/>
  <c r="DJ15" i="14" s="1"/>
  <c r="DI11" i="14"/>
  <c r="DI14" i="14" s="1"/>
  <c r="DI16" i="14" s="1"/>
  <c r="DH11" i="14"/>
  <c r="DG11" i="14"/>
  <c r="DK8" i="14"/>
  <c r="DK6" i="14" s="1"/>
  <c r="DJ8" i="14"/>
  <c r="DH8" i="14"/>
  <c r="DG8" i="14"/>
  <c r="DG6" i="14" s="1"/>
  <c r="DK7" i="14"/>
  <c r="DI7" i="14"/>
  <c r="DG7" i="14"/>
  <c r="DJ6" i="14"/>
  <c r="DH6" i="14"/>
  <c r="DG19" i="14" l="1"/>
  <c r="DG22" i="14"/>
  <c r="DG21" i="14"/>
  <c r="DK19" i="14"/>
  <c r="DK22" i="14"/>
  <c r="DK21" i="14"/>
  <c r="DG12" i="14"/>
  <c r="DG10" i="14"/>
  <c r="DK12" i="14"/>
  <c r="DK10" i="14"/>
  <c r="DJ29" i="14"/>
  <c r="DJ32" i="14" s="1"/>
  <c r="DI21" i="14"/>
  <c r="DI19" i="14"/>
  <c r="DI22" i="14"/>
  <c r="DH29" i="14"/>
  <c r="DH32" i="14" s="1"/>
  <c r="DH10" i="14" s="1"/>
  <c r="DI10" i="14"/>
  <c r="DI12" i="14"/>
  <c r="DH14" i="14"/>
  <c r="DH16" i="14" s="1"/>
  <c r="DJ7" i="14"/>
  <c r="DI8" i="14"/>
  <c r="DI6" i="14" s="1"/>
  <c r="DJ12" i="14"/>
  <c r="DH15" i="14"/>
  <c r="DJ14" i="14"/>
  <c r="DJ16" i="14" s="1"/>
  <c r="DH7" i="14"/>
  <c r="DJ10" i="14"/>
  <c r="L1" i="2"/>
  <c r="I30" i="2"/>
  <c r="I28" i="2"/>
  <c r="I31" i="2" s="1"/>
  <c r="I27" i="2"/>
  <c r="I25" i="2"/>
  <c r="I26" i="2" s="1"/>
  <c r="I20" i="2"/>
  <c r="I18" i="2"/>
  <c r="I23" i="2" s="1"/>
  <c r="I11" i="2"/>
  <c r="I8" i="2" s="1"/>
  <c r="I6" i="2" l="1"/>
  <c r="DH12" i="14"/>
  <c r="I29" i="2"/>
  <c r="I32" i="2" s="1"/>
  <c r="I10" i="2" s="1"/>
  <c r="I7" i="2"/>
  <c r="I15" i="2"/>
  <c r="I22" i="2"/>
  <c r="I21" i="2"/>
  <c r="I19" i="2"/>
  <c r="I14" i="2"/>
  <c r="I16" i="2" s="1"/>
  <c r="DF31" i="14"/>
  <c r="DF29" i="14" s="1"/>
  <c r="DF32" i="14" s="1"/>
  <c r="DD31" i="14"/>
  <c r="DB31" i="14"/>
  <c r="DB29" i="14" s="1"/>
  <c r="DB32" i="14" s="1"/>
  <c r="DF30" i="14"/>
  <c r="DE30" i="14"/>
  <c r="DD30" i="14"/>
  <c r="DC30" i="14"/>
  <c r="DC29" i="14" s="1"/>
  <c r="DC32" i="14" s="1"/>
  <c r="DB30" i="14"/>
  <c r="DD29" i="14"/>
  <c r="DD32" i="14" s="1"/>
  <c r="DD10" i="14" s="1"/>
  <c r="DF28" i="14"/>
  <c r="DE28" i="14"/>
  <c r="DE31" i="14" s="1"/>
  <c r="DE29" i="14" s="1"/>
  <c r="DE32" i="14" s="1"/>
  <c r="DE10" i="14" s="1"/>
  <c r="DD28" i="14"/>
  <c r="DC28" i="14"/>
  <c r="DC31" i="14" s="1"/>
  <c r="DB28" i="14"/>
  <c r="DF27" i="14"/>
  <c r="DE27" i="14"/>
  <c r="DD27" i="14"/>
  <c r="DC27" i="14"/>
  <c r="DB27" i="14"/>
  <c r="DC26" i="14"/>
  <c r="DC22" i="14" s="1"/>
  <c r="DF25" i="14"/>
  <c r="DF26" i="14" s="1"/>
  <c r="DE25" i="14"/>
  <c r="DE26" i="14" s="1"/>
  <c r="DD25" i="14"/>
  <c r="DD26" i="14" s="1"/>
  <c r="DC25" i="14"/>
  <c r="DB25" i="14"/>
  <c r="DB26" i="14" s="1"/>
  <c r="DE23" i="14"/>
  <c r="DC21" i="14"/>
  <c r="DF20" i="14"/>
  <c r="DE20" i="14"/>
  <c r="DD20" i="14"/>
  <c r="DC20" i="14"/>
  <c r="DB20" i="14"/>
  <c r="DF18" i="14"/>
  <c r="DF23" i="14" s="1"/>
  <c r="DE18" i="14"/>
  <c r="DD18" i="14"/>
  <c r="DD23" i="14" s="1"/>
  <c r="DC18" i="14"/>
  <c r="DC23" i="14" s="1"/>
  <c r="DB18" i="14"/>
  <c r="DB23" i="14" s="1"/>
  <c r="DF15" i="14"/>
  <c r="DE15" i="14"/>
  <c r="DD15" i="14"/>
  <c r="DB15" i="14"/>
  <c r="DF14" i="14"/>
  <c r="DF16" i="14" s="1"/>
  <c r="DE14" i="14"/>
  <c r="DE16" i="14" s="1"/>
  <c r="DB14" i="14"/>
  <c r="DB16" i="14" s="1"/>
  <c r="DF11" i="14"/>
  <c r="DE11" i="14"/>
  <c r="DD11" i="14"/>
  <c r="DD14" i="14" s="1"/>
  <c r="DD16" i="14" s="1"/>
  <c r="DC11" i="14"/>
  <c r="DC15" i="14" s="1"/>
  <c r="DB11" i="14"/>
  <c r="DF8" i="14"/>
  <c r="DF6" i="14" s="1"/>
  <c r="DE8" i="14"/>
  <c r="DE6" i="14" s="1"/>
  <c r="DB8" i="14"/>
  <c r="DB6" i="14" s="1"/>
  <c r="DF7" i="14"/>
  <c r="DB7" i="14"/>
  <c r="I12" i="2" l="1"/>
  <c r="DB10" i="14"/>
  <c r="DB12" i="14"/>
  <c r="DE12" i="14"/>
  <c r="DE22" i="14"/>
  <c r="DE21" i="14"/>
  <c r="DE19" i="14"/>
  <c r="DD21" i="14"/>
  <c r="DD19" i="14"/>
  <c r="DD22" i="14"/>
  <c r="DB19" i="14"/>
  <c r="DB21" i="14"/>
  <c r="DB22" i="14"/>
  <c r="DF19" i="14"/>
  <c r="DF22" i="14"/>
  <c r="DF21" i="14"/>
  <c r="DF12" i="14"/>
  <c r="DF10" i="14"/>
  <c r="DC7" i="14"/>
  <c r="DC12" i="14"/>
  <c r="DD7" i="14"/>
  <c r="DC8" i="14"/>
  <c r="DC6" i="14" s="1"/>
  <c r="DD12" i="14"/>
  <c r="DC14" i="14"/>
  <c r="DC16" i="14" s="1"/>
  <c r="DC19" i="14"/>
  <c r="DE7" i="14"/>
  <c r="DD8" i="14"/>
  <c r="DD6" i="14" s="1"/>
  <c r="DC10" i="14"/>
  <c r="CZ31" i="14"/>
  <c r="CY31" i="14"/>
  <c r="CV31" i="14"/>
  <c r="DA30" i="14"/>
  <c r="DA29" i="14" s="1"/>
  <c r="DA32" i="14" s="1"/>
  <c r="CZ30" i="14"/>
  <c r="CY30" i="14"/>
  <c r="CX30" i="14"/>
  <c r="CW30" i="14"/>
  <c r="CW29" i="14" s="1"/>
  <c r="CW32" i="14" s="1"/>
  <c r="CV30" i="14"/>
  <c r="CZ29" i="14"/>
  <c r="CZ32" i="14" s="1"/>
  <c r="CY29" i="14"/>
  <c r="CY32" i="14" s="1"/>
  <c r="CV29" i="14"/>
  <c r="CV32" i="14" s="1"/>
  <c r="DA28" i="14"/>
  <c r="DA31" i="14" s="1"/>
  <c r="CZ28" i="14"/>
  <c r="CY28" i="14"/>
  <c r="CX28" i="14"/>
  <c r="CX31" i="14" s="1"/>
  <c r="CW28" i="14"/>
  <c r="CW31" i="14" s="1"/>
  <c r="CV28" i="14"/>
  <c r="DA27" i="14"/>
  <c r="CZ27" i="14"/>
  <c r="CY27" i="14"/>
  <c r="CX27" i="14"/>
  <c r="CW27" i="14"/>
  <c r="CV27" i="14"/>
  <c r="DA25" i="14"/>
  <c r="DA26" i="14" s="1"/>
  <c r="CZ25" i="14"/>
  <c r="CZ26" i="14" s="1"/>
  <c r="CY25" i="14"/>
  <c r="CY26" i="14" s="1"/>
  <c r="CX25" i="14"/>
  <c r="CX7" i="14" s="1"/>
  <c r="CW25" i="14"/>
  <c r="CW26" i="14" s="1"/>
  <c r="CV25" i="14"/>
  <c r="CV26" i="14" s="1"/>
  <c r="CZ23" i="14"/>
  <c r="CY23" i="14"/>
  <c r="CV23" i="14"/>
  <c r="DA20" i="14"/>
  <c r="CZ20" i="14"/>
  <c r="CY20" i="14"/>
  <c r="CX20" i="14"/>
  <c r="CW20" i="14"/>
  <c r="CV20" i="14"/>
  <c r="DA18" i="14"/>
  <c r="DA23" i="14" s="1"/>
  <c r="CZ18" i="14"/>
  <c r="CY18" i="14"/>
  <c r="CX18" i="14"/>
  <c r="CX23" i="14" s="1"/>
  <c r="CW18" i="14"/>
  <c r="CW23" i="14" s="1"/>
  <c r="CV18" i="14"/>
  <c r="CW15" i="14"/>
  <c r="DA11" i="14"/>
  <c r="DA14" i="14" s="1"/>
  <c r="DA16" i="14" s="1"/>
  <c r="CZ11" i="14"/>
  <c r="CZ14" i="14" s="1"/>
  <c r="CZ16" i="14" s="1"/>
  <c r="CY11" i="14"/>
  <c r="CY15" i="14" s="1"/>
  <c r="CX11" i="14"/>
  <c r="CX14" i="14" s="1"/>
  <c r="CX16" i="14" s="1"/>
  <c r="CW11" i="14"/>
  <c r="CW14" i="14" s="1"/>
  <c r="CW16" i="14" s="1"/>
  <c r="CV11" i="14"/>
  <c r="CV15" i="14" s="1"/>
  <c r="DA8" i="14"/>
  <c r="CZ8" i="14"/>
  <c r="CY8" i="14"/>
  <c r="CX8" i="14"/>
  <c r="CW8" i="14"/>
  <c r="CV8" i="14"/>
  <c r="CW7" i="14"/>
  <c r="CZ6" i="14"/>
  <c r="CY6" i="14"/>
  <c r="CV6" i="14"/>
  <c r="DA10" i="14" l="1"/>
  <c r="DA12" i="14"/>
  <c r="CX29" i="14"/>
  <c r="CX32" i="14" s="1"/>
  <c r="CV21" i="14"/>
  <c r="CV22" i="14"/>
  <c r="CV19" i="14"/>
  <c r="CZ21" i="14"/>
  <c r="CZ22" i="14"/>
  <c r="CZ19" i="14"/>
  <c r="CW12" i="14"/>
  <c r="CW10" i="14"/>
  <c r="CY22" i="14"/>
  <c r="CY21" i="14"/>
  <c r="CY19" i="14"/>
  <c r="CW21" i="14"/>
  <c r="CW19" i="14"/>
  <c r="CW22" i="14"/>
  <c r="DA21" i="14"/>
  <c r="DA19" i="14"/>
  <c r="DA22" i="14"/>
  <c r="DA7" i="14"/>
  <c r="CY14" i="14"/>
  <c r="CY16" i="14" s="1"/>
  <c r="CV14" i="14"/>
  <c r="CV16" i="14" s="1"/>
  <c r="CX15" i="14"/>
  <c r="CX6" i="14"/>
  <c r="CV7" i="14"/>
  <c r="CZ7" i="14"/>
  <c r="CV10" i="14"/>
  <c r="CZ10" i="14"/>
  <c r="CV12" i="14"/>
  <c r="CZ12" i="14"/>
  <c r="CZ15" i="14"/>
  <c r="CX26" i="14"/>
  <c r="DA15" i="14"/>
  <c r="CW6" i="14"/>
  <c r="DA6" i="14"/>
  <c r="CY7" i="14"/>
  <c r="CY10" i="14"/>
  <c r="CY12" i="14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2" i="2" s="1"/>
  <c r="CX12" i="14"/>
  <c r="CX10" i="14"/>
  <c r="CX22" i="14"/>
  <c r="CX21" i="14"/>
  <c r="CX19" i="14"/>
  <c r="H22" i="2"/>
  <c r="H21" i="2"/>
  <c r="H19" i="2"/>
  <c r="H15" i="2"/>
  <c r="H8" i="2"/>
  <c r="H6" i="2" s="1"/>
  <c r="H7" i="2"/>
  <c r="H16" i="2"/>
  <c r="CS31" i="14"/>
  <c r="CU30" i="14"/>
  <c r="CT30" i="14"/>
  <c r="CS30" i="14"/>
  <c r="CS29" i="14" s="1"/>
  <c r="CS32" i="14" s="1"/>
  <c r="CS12" i="14" s="1"/>
  <c r="CR30" i="14"/>
  <c r="CQ30" i="14"/>
  <c r="CU28" i="14"/>
  <c r="CU31" i="14" s="1"/>
  <c r="CU29" i="14" s="1"/>
  <c r="CU32" i="14" s="1"/>
  <c r="CU10" i="14" s="1"/>
  <c r="CT28" i="14"/>
  <c r="CT31" i="14" s="1"/>
  <c r="CS28" i="14"/>
  <c r="CR28" i="14"/>
  <c r="CR31" i="14" s="1"/>
  <c r="CR29" i="14" s="1"/>
  <c r="CR32" i="14" s="1"/>
  <c r="CR10" i="14" s="1"/>
  <c r="CQ28" i="14"/>
  <c r="CQ31" i="14" s="1"/>
  <c r="CQ29" i="14" s="1"/>
  <c r="CQ32" i="14" s="1"/>
  <c r="CQ10" i="14" s="1"/>
  <c r="CU27" i="14"/>
  <c r="CT27" i="14"/>
  <c r="CS27" i="14"/>
  <c r="CR27" i="14"/>
  <c r="CQ27" i="14"/>
  <c r="CT26" i="14"/>
  <c r="CT19" i="14" s="1"/>
  <c r="CU25" i="14"/>
  <c r="CU7" i="14" s="1"/>
  <c r="CT25" i="14"/>
  <c r="CS25" i="14"/>
  <c r="CS26" i="14" s="1"/>
  <c r="CR25" i="14"/>
  <c r="CR26" i="14" s="1"/>
  <c r="CQ25" i="14"/>
  <c r="CQ7" i="14" s="1"/>
  <c r="CR23" i="14"/>
  <c r="CT21" i="14"/>
  <c r="CU20" i="14"/>
  <c r="CT20" i="14"/>
  <c r="CS20" i="14"/>
  <c r="CR20" i="14"/>
  <c r="CQ20" i="14"/>
  <c r="CU18" i="14"/>
  <c r="CU23" i="14" s="1"/>
  <c r="CT18" i="14"/>
  <c r="CT23" i="14" s="1"/>
  <c r="CS18" i="14"/>
  <c r="CS23" i="14" s="1"/>
  <c r="CR18" i="14"/>
  <c r="CQ18" i="14"/>
  <c r="CQ23" i="14" s="1"/>
  <c r="CU15" i="14"/>
  <c r="CQ15" i="14"/>
  <c r="CR14" i="14"/>
  <c r="CR16" i="14" s="1"/>
  <c r="CU11" i="14"/>
  <c r="CU14" i="14" s="1"/>
  <c r="CU16" i="14" s="1"/>
  <c r="CT11" i="14"/>
  <c r="CT15" i="14" s="1"/>
  <c r="CS11" i="14"/>
  <c r="CS15" i="14" s="1"/>
  <c r="CR11" i="14"/>
  <c r="CR12" i="14" s="1"/>
  <c r="CQ11" i="14"/>
  <c r="CQ14" i="14" s="1"/>
  <c r="CQ16" i="14" s="1"/>
  <c r="CU8" i="14"/>
  <c r="CU6" i="14" s="1"/>
  <c r="CR8" i="14"/>
  <c r="CR6" i="14" s="1"/>
  <c r="CQ8" i="14"/>
  <c r="CQ6" i="14" s="1"/>
  <c r="CS7" i="14"/>
  <c r="CR7" i="14"/>
  <c r="H10" i="2" l="1"/>
  <c r="CS21" i="14"/>
  <c r="CS19" i="14"/>
  <c r="CS22" i="14"/>
  <c r="CT29" i="14"/>
  <c r="CT32" i="14" s="1"/>
  <c r="CT10" i="14" s="1"/>
  <c r="CR22" i="14"/>
  <c r="CR21" i="14"/>
  <c r="CR19" i="14"/>
  <c r="CT7" i="14"/>
  <c r="CS8" i="14"/>
  <c r="CS6" i="14" s="1"/>
  <c r="CS14" i="14"/>
  <c r="CS16" i="14" s="1"/>
  <c r="CR15" i="14"/>
  <c r="CT22" i="14"/>
  <c r="CQ26" i="14"/>
  <c r="CU26" i="14"/>
  <c r="CT8" i="14"/>
  <c r="CT6" i="14" s="1"/>
  <c r="CS10" i="14"/>
  <c r="CQ12" i="14"/>
  <c r="CU12" i="14"/>
  <c r="CT14" i="14"/>
  <c r="CT16" i="14" s="1"/>
  <c r="CU19" i="14" l="1"/>
  <c r="CU22" i="14"/>
  <c r="CU21" i="14"/>
  <c r="CQ19" i="14"/>
  <c r="CQ22" i="14"/>
  <c r="CQ21" i="14"/>
  <c r="CT12" i="14"/>
  <c r="CN31" i="14" l="1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CI10" i="14" l="1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<sst xmlns="http://schemas.openxmlformats.org/spreadsheetml/2006/main" count="70" uniqueCount="67">
  <si>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</si>
  <si>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</si>
  <si>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</si>
  <si>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</si>
  <si>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</si>
  <si>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</si>
  <si>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</si>
  <si>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</si>
  <si>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</si>
  <si>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</si>
  <si>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</si>
  <si>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</si>
  <si>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</si>
  <si>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</si>
  <si>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</si>
  <si>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</si>
  <si>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</si>
  <si>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</si>
  <si>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</si>
  <si>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</si>
  <si>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</si>
  <si>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</si>
  <si>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</si>
  <si>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</si>
  <si>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</si>
  <si>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</si>
  <si>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</si>
  <si>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</si>
  <si>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</si>
  <si>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</si>
  <si>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</si>
  <si>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</si>
  <si>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</si>
  <si>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</si>
  <si>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</si>
  <si>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</si>
  <si>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</si>
  <si>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</si>
  <si>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</si>
  <si>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</si>
  <si>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</si>
  <si>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</si>
  <si>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</si>
  <si>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</si>
  <si>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</si>
  <si>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</si>
  <si>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</si>
  <si>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</si>
  <si>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</si>
  <si>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</si>
  <si>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</si>
  <si>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</si>
  <si>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</si>
  <si>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</si>
  <si>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</si>
  <si>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</si>
  <si>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</si>
  <si>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</si>
  <si>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</si>
  <si>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</si>
  <si>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</si>
  <si>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</si>
  <si>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</si>
  <si>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</si>
  <si>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</si>
  <si>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Jun 2020</t>
  </si>
  <si>
    <t>Wave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</si>
</sst>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4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0" fontId="3" fillId="16" borderId="0" xfId="0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zoomScale="110" zoomScaleNormal="110" workbookViewId="0">
      <selection activeCell="O28" sqref="O28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2.88671875" style="68" bestFit="1" customWidth="1"/>
    <col min="13" max="13" width="13.77734375" style="15" bestFit="1" customWidth="1"/>
    <col min="14" max="18" width="10.44140625" style="15" bestFit="1" customWidth="1"/>
    <col min="19" max="254" width="8.77734375" style="15" customWidth="1"/>
    <col min="255" max="16384" width="8.77734375" style="16"/>
  </cols>
  <sheetData>
    <row r="1" spans="1:19" ht="15" customHeight="1" thickBot="1">
      <c r="A1" s="72"/>
      <c r="B1" s="73"/>
      <c r="C1" s="73"/>
      <c r="D1" s="73"/>
      <c r="E1" s="1" t="s">
        <v>65</v>
      </c>
      <c r="F1" s="1" t="s">
        <v>0</v>
      </c>
      <c r="G1" s="2">
        <v>44039</v>
      </c>
      <c r="H1" s="2">
        <v>44040</v>
      </c>
      <c r="I1" s="2">
        <v>44040</v>
      </c>
      <c r="J1" s="2"/>
      <c r="K1" s="69"/>
      <c r="L1" s="68">
        <f>N2-N1</f>
        <v>264.55000000000109</v>
      </c>
      <c r="M1" s="12" t="s">
        <v>27</v>
      </c>
      <c r="N1" s="14">
        <v>10562.9</v>
      </c>
      <c r="O1" s="14">
        <v>11056.55</v>
      </c>
      <c r="P1" s="14">
        <v>10562.9</v>
      </c>
      <c r="Q1" s="14">
        <v>2252.75</v>
      </c>
      <c r="R1" s="14">
        <v>12430.5</v>
      </c>
    </row>
    <row r="2" spans="1:19" ht="15" customHeight="1" thickBot="1">
      <c r="A2" s="17"/>
      <c r="B2" s="18"/>
      <c r="C2" s="18"/>
      <c r="D2" s="3" t="s">
        <v>1</v>
      </c>
      <c r="E2" s="56">
        <v>10553.15</v>
      </c>
      <c r="F2" s="56">
        <v>11239.8</v>
      </c>
      <c r="G2" s="56">
        <v>11225</v>
      </c>
      <c r="H2" s="56">
        <v>11317.75</v>
      </c>
      <c r="I2" s="56">
        <v>22233</v>
      </c>
      <c r="J2" s="56"/>
      <c r="L2" s="68">
        <v>11056.55</v>
      </c>
      <c r="M2" s="12" t="s">
        <v>28</v>
      </c>
      <c r="N2" s="14">
        <v>10827.45</v>
      </c>
      <c r="O2" s="14">
        <v>11239.8</v>
      </c>
      <c r="P2" s="14">
        <v>11238.1</v>
      </c>
      <c r="Q2" s="14">
        <v>12430.5</v>
      </c>
      <c r="R2" s="14">
        <v>7511.1</v>
      </c>
    </row>
    <row r="3" spans="1:19" ht="15" customHeight="1" thickBot="1">
      <c r="A3" s="17"/>
      <c r="B3" s="4"/>
      <c r="C3" s="5"/>
      <c r="D3" s="3" t="s">
        <v>2</v>
      </c>
      <c r="E3" s="55">
        <v>9544.35</v>
      </c>
      <c r="F3" s="55">
        <v>10953</v>
      </c>
      <c r="G3" s="55">
        <v>11087.85</v>
      </c>
      <c r="H3" s="55">
        <v>11151.4</v>
      </c>
      <c r="I3" s="55">
        <v>21611.4</v>
      </c>
      <c r="J3" s="55"/>
      <c r="K3" s="69" t="s">
        <v>66</v>
      </c>
      <c r="L3" s="68">
        <v>11321.1</v>
      </c>
      <c r="M3" s="12" t="s">
        <v>29</v>
      </c>
      <c r="N3" s="14">
        <v>10577.75</v>
      </c>
      <c r="O3" s="14">
        <v>11090.3</v>
      </c>
      <c r="P3" s="14">
        <v>11056.55</v>
      </c>
      <c r="Q3" s="14"/>
      <c r="R3" s="14"/>
      <c r="S3" s="51"/>
    </row>
    <row r="4" spans="1:19" ht="15" customHeight="1">
      <c r="A4" s="17"/>
      <c r="B4" s="4"/>
      <c r="C4" s="5"/>
      <c r="D4" s="3" t="s">
        <v>3</v>
      </c>
      <c r="E4" s="21">
        <v>10302.1</v>
      </c>
      <c r="F4" s="21">
        <v>11194.15</v>
      </c>
      <c r="G4" s="21">
        <v>11131.8</v>
      </c>
      <c r="H4" s="21">
        <v>11300.55</v>
      </c>
      <c r="I4" s="21">
        <v>22105.200000000001</v>
      </c>
      <c r="J4" s="21"/>
    </row>
    <row r="5" spans="1:19" ht="15" customHeight="1">
      <c r="A5" s="70" t="s">
        <v>4</v>
      </c>
      <c r="B5" s="71"/>
      <c r="C5" s="71"/>
      <c r="D5" s="71"/>
      <c r="E5" s="18"/>
      <c r="F5" s="18"/>
      <c r="G5" s="18"/>
      <c r="H5" s="18"/>
      <c r="I5" s="18"/>
      <c r="J5" s="18"/>
      <c r="M5" s="22" t="s">
        <v>30</v>
      </c>
      <c r="N5" s="23"/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11730.849999999997</v>
      </c>
      <c r="F6" s="26">
        <f t="shared" si="0"/>
        <v>11591.766666666663</v>
      </c>
      <c r="G6" s="26">
        <f t="shared" ref="G6" si="1">G8+G25</f>
        <v>11345.73333333333</v>
      </c>
      <c r="H6" s="26">
        <f t="shared" ref="H6" si="2">H8+H25</f>
        <v>11528.083333333332</v>
      </c>
      <c r="I6" s="26">
        <f t="shared" ref="I6" si="3">I8+I25</f>
        <v>22976.6</v>
      </c>
      <c r="J6" s="26"/>
      <c r="L6" s="68">
        <v>11390</v>
      </c>
      <c r="M6" s="43">
        <v>0.23599999999999999</v>
      </c>
      <c r="N6" s="44">
        <f t="shared" ref="N6" si="4">VALUE(23.6/100*(N1-N2)+N2)</f>
        <v>10765.0162</v>
      </c>
      <c r="O6" s="44">
        <f t="shared" ref="O6:P6" si="5">VALUE(23.6/100*(O1-O2)+O2)</f>
        <v>11196.553</v>
      </c>
      <c r="P6" s="44">
        <f t="shared" si="5"/>
        <v>11078.7528</v>
      </c>
      <c r="Q6" s="44">
        <f t="shared" ref="Q6:R6" si="6">VALUE(23.6/100*(Q1-Q2)+Q2)</f>
        <v>10028.550999999999</v>
      </c>
      <c r="R6" s="44">
        <f t="shared" si="6"/>
        <v>8672.0784000000003</v>
      </c>
    </row>
    <row r="7" spans="1:19" ht="15" customHeight="1">
      <c r="A7" s="24"/>
      <c r="B7" s="25"/>
      <c r="C7" s="25"/>
      <c r="D7" s="6" t="s">
        <v>6</v>
      </c>
      <c r="E7" s="27">
        <f t="shared" ref="E7:F7" si="7">E11+E25</f>
        <v>11141.999999999998</v>
      </c>
      <c r="F7" s="27">
        <f t="shared" si="7"/>
        <v>11415.783333333331</v>
      </c>
      <c r="G7" s="27">
        <f t="shared" ref="G7" si="8">G11+G25</f>
        <v>11285.366666666665</v>
      </c>
      <c r="H7" s="27">
        <f t="shared" ref="H7" si="9">H11+H25</f>
        <v>11422.916666666666</v>
      </c>
      <c r="I7" s="27">
        <f t="shared" ref="I7" si="10">I11+I25</f>
        <v>22604.799999999999</v>
      </c>
      <c r="J7" s="27"/>
      <c r="L7" s="68">
        <v>11536</v>
      </c>
      <c r="M7" s="47">
        <v>0.38200000000000001</v>
      </c>
      <c r="N7" s="48">
        <f t="shared" ref="N7" si="11">38.2/100*(N1-N2)+N2</f>
        <v>10726.391900000001</v>
      </c>
      <c r="O7" s="48">
        <f t="shared" ref="O7:P7" si="12">38.2/100*(O1-O2)+O2</f>
        <v>11169.798499999999</v>
      </c>
      <c r="P7" s="48">
        <f t="shared" si="12"/>
        <v>10980.1736</v>
      </c>
      <c r="Q7" s="48">
        <f t="shared" ref="Q7:R7" si="13">38.2/100*(Q1-Q2)+Q2</f>
        <v>8542.5995000000003</v>
      </c>
      <c r="R7" s="48">
        <f t="shared" si="13"/>
        <v>9390.3107999999993</v>
      </c>
    </row>
    <row r="8" spans="1:19" ht="15" customHeight="1">
      <c r="A8" s="24"/>
      <c r="B8" s="25"/>
      <c r="C8" s="25"/>
      <c r="D8" s="6" t="s">
        <v>7</v>
      </c>
      <c r="E8" s="28">
        <f t="shared" ref="E8:F8" si="14">(2*E11)-E3</f>
        <v>10722.049999999997</v>
      </c>
      <c r="F8" s="28">
        <f t="shared" si="14"/>
        <v>11304.966666666664</v>
      </c>
      <c r="G8" s="28">
        <f t="shared" ref="G8" si="15">(2*G11)-G3</f>
        <v>11208.58333333333</v>
      </c>
      <c r="H8" s="28">
        <f t="shared" ref="H8" si="16">(2*H11)-H3</f>
        <v>11361.733333333332</v>
      </c>
      <c r="I8" s="28">
        <f t="shared" ref="I8" si="17">(2*I11)-I3</f>
        <v>22355</v>
      </c>
      <c r="J8" s="28"/>
      <c r="M8" s="41">
        <v>0.5</v>
      </c>
      <c r="N8" s="42">
        <f t="shared" ref="N8" si="18">VALUE(50/100*(N1-N2)+N2)</f>
        <v>10695.174999999999</v>
      </c>
      <c r="O8" s="42">
        <f t="shared" ref="O8:P8" si="19">VALUE(50/100*(O1-O2)+O2)</f>
        <v>11148.174999999999</v>
      </c>
      <c r="P8" s="42">
        <f t="shared" si="19"/>
        <v>10900.5</v>
      </c>
      <c r="Q8" s="42">
        <f t="shared" ref="Q8:R8" si="20">VALUE(50/100*(Q1-Q2)+Q2)</f>
        <v>7341.625</v>
      </c>
      <c r="R8" s="42">
        <f t="shared" si="20"/>
        <v>9970.7999999999993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M9" s="49">
        <v>0.61799999999999999</v>
      </c>
      <c r="N9" s="50">
        <f t="shared" ref="N9" si="21">VALUE(61.8/100*(N1-N2)+N2)</f>
        <v>10663.9581</v>
      </c>
      <c r="O9" s="50">
        <f t="shared" ref="O9:P9" si="22">VALUE(61.8/100*(O1-O2)+O2)</f>
        <v>11126.5515</v>
      </c>
      <c r="P9" s="50">
        <f t="shared" si="22"/>
        <v>10820.8264</v>
      </c>
      <c r="Q9" s="50">
        <f t="shared" ref="Q9:R9" si="23">VALUE(61.8/100*(Q1-Q2)+Q2)</f>
        <v>6140.6504999999997</v>
      </c>
      <c r="R9" s="50">
        <f t="shared" si="23"/>
        <v>10551.289199999999</v>
      </c>
    </row>
    <row r="10" spans="1:19" ht="15" customHeight="1">
      <c r="A10" s="24"/>
      <c r="B10" s="25"/>
      <c r="C10" s="25"/>
      <c r="D10" s="6" t="s">
        <v>8</v>
      </c>
      <c r="E10" s="53">
        <f t="shared" ref="E10:F10" si="24">E11+E32/2</f>
        <v>10217.649999999998</v>
      </c>
      <c r="F10" s="53">
        <f t="shared" si="24"/>
        <v>11161.566666666664</v>
      </c>
      <c r="G10" s="53">
        <f t="shared" ref="G10" si="25">G11+G32/2</f>
        <v>11156.424999999999</v>
      </c>
      <c r="H10" s="53">
        <f t="shared" ref="H10" si="26">H11+H32/2</f>
        <v>11278.558333333331</v>
      </c>
      <c r="I10" s="53">
        <f t="shared" ref="I10" si="27">I11+I32/2</f>
        <v>22044.2</v>
      </c>
      <c r="J10" s="53"/>
      <c r="M10" s="39">
        <v>0.70699999999999996</v>
      </c>
      <c r="N10" s="40">
        <f t="shared" ref="N10" si="28">VALUE(70.7/100*(N1-N2)+N2)</f>
        <v>10640.41315</v>
      </c>
      <c r="O10" s="40">
        <f t="shared" ref="O10:P10" si="29">VALUE(70.7/100*(O1-O2)+O2)</f>
        <v>11110.242249999999</v>
      </c>
      <c r="P10" s="40">
        <f t="shared" si="29"/>
        <v>10760.7336</v>
      </c>
      <c r="Q10" s="40">
        <f t="shared" ref="Q10:R10" si="30">VALUE(70.7/100*(Q1-Q2)+Q2)</f>
        <v>5234.8307499999992</v>
      </c>
      <c r="R10" s="40">
        <f t="shared" si="30"/>
        <v>10989.1158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31">(E2+E3+E4)/3</f>
        <v>10133.199999999999</v>
      </c>
      <c r="F11" s="21">
        <f t="shared" si="31"/>
        <v>11128.983333333332</v>
      </c>
      <c r="G11" s="21">
        <f t="shared" ref="G11" si="32">(G2+G3+G4)/3</f>
        <v>11148.216666666665</v>
      </c>
      <c r="H11" s="21">
        <f t="shared" ref="H11" si="33">(H2+H3+H4)/3</f>
        <v>11256.566666666666</v>
      </c>
      <c r="I11" s="21">
        <f t="shared" ref="I11" si="34">(I2+I3+I4)/3</f>
        <v>21983.200000000001</v>
      </c>
      <c r="J11" s="21"/>
      <c r="M11" s="45">
        <v>0.78600000000000003</v>
      </c>
      <c r="N11" s="46">
        <f t="shared" ref="N11" si="35">VALUE(78.6/100*(N1-N2)+N2)</f>
        <v>10619.5137</v>
      </c>
      <c r="O11" s="46">
        <f t="shared" ref="O11:P11" si="36">VALUE(78.6/100*(O1-O2)+O2)</f>
        <v>11095.7655</v>
      </c>
      <c r="P11" s="46">
        <f t="shared" si="36"/>
        <v>10707.3928</v>
      </c>
      <c r="Q11" s="46">
        <f t="shared" ref="Q11:R11" si="37">VALUE(78.6/100*(Q1-Q2)+Q2)</f>
        <v>4430.7885000000006</v>
      </c>
      <c r="R11" s="46">
        <f t="shared" si="37"/>
        <v>11377.7484</v>
      </c>
    </row>
    <row r="12" spans="1:19" ht="15" customHeight="1">
      <c r="A12" s="24"/>
      <c r="B12" s="25"/>
      <c r="C12" s="25"/>
      <c r="D12" s="6" t="s">
        <v>10</v>
      </c>
      <c r="E12" s="54">
        <f t="shared" ref="E12:F12" si="38">E11-E32/2</f>
        <v>10048.75</v>
      </c>
      <c r="F12" s="54">
        <f t="shared" si="38"/>
        <v>11096.4</v>
      </c>
      <c r="G12" s="54">
        <f t="shared" ref="G12" si="39">G11-G32/2</f>
        <v>11140.008333333331</v>
      </c>
      <c r="H12" s="54">
        <f t="shared" ref="H12" si="40">H11-H32/2</f>
        <v>11234.575000000001</v>
      </c>
      <c r="I12" s="54">
        <f t="shared" ref="I12" si="41">I11-I32/2</f>
        <v>21922.2</v>
      </c>
      <c r="J12" s="54"/>
      <c r="M12" s="39">
        <v>1</v>
      </c>
      <c r="N12" s="40">
        <f t="shared" ref="N12" si="42">VALUE(100/100*(N1-N2)+N2)</f>
        <v>10562.9</v>
      </c>
      <c r="O12" s="40">
        <f t="shared" ref="O12:P12" si="43">VALUE(100/100*(O1-O2)+O2)</f>
        <v>11056.55</v>
      </c>
      <c r="P12" s="40">
        <f t="shared" si="43"/>
        <v>10562.9</v>
      </c>
      <c r="Q12" s="40">
        <f t="shared" ref="Q12:R12" si="44">VALUE(100/100*(Q1-Q2)+Q2)</f>
        <v>2252.75</v>
      </c>
      <c r="R12" s="40">
        <f t="shared" si="44"/>
        <v>12430.5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M13" s="39">
        <v>1.236</v>
      </c>
      <c r="N13" s="40">
        <f t="shared" ref="N13" si="45">VALUE(123.6/100*(N1-N2)+N2)</f>
        <v>10500.466199999999</v>
      </c>
      <c r="O13" s="40">
        <f t="shared" ref="O13:P13" si="46">VALUE(123.6/100*(O1-O2)+O2)</f>
        <v>11013.303</v>
      </c>
      <c r="P13" s="40">
        <f t="shared" si="46"/>
        <v>10403.552799999999</v>
      </c>
      <c r="Q13" s="40">
        <f t="shared" ref="Q13:R13" si="47">VALUE(123.6/100*(Q1-Q2)+Q2)</f>
        <v>-149.19900000000052</v>
      </c>
      <c r="R13" s="40">
        <f t="shared" si="47"/>
        <v>13591.4784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48">2*E11-E2</f>
        <v>9713.2499999999982</v>
      </c>
      <c r="F14" s="32">
        <f t="shared" si="48"/>
        <v>11018.166666666664</v>
      </c>
      <c r="G14" s="32">
        <f t="shared" ref="G14" si="49">2*G11-G2</f>
        <v>11071.433333333331</v>
      </c>
      <c r="H14" s="32">
        <f t="shared" ref="H14" si="50">2*H11-H2</f>
        <v>11195.383333333331</v>
      </c>
      <c r="I14" s="32">
        <f t="shared" ref="I14" si="51">2*I11-I2</f>
        <v>21733.4</v>
      </c>
      <c r="J14" s="32"/>
      <c r="M14" s="33"/>
      <c r="N14" s="30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52">E11-E25</f>
        <v>9124.4</v>
      </c>
      <c r="F15" s="34">
        <f t="shared" si="52"/>
        <v>10842.183333333332</v>
      </c>
      <c r="G15" s="34">
        <f t="shared" ref="G15" si="53">G11-G25</f>
        <v>11011.066666666666</v>
      </c>
      <c r="H15" s="34">
        <f t="shared" ref="H15" si="54">H11-H25</f>
        <v>11090.216666666665</v>
      </c>
      <c r="I15" s="34">
        <f t="shared" ref="I15" si="55">I11-I25</f>
        <v>21361.600000000002</v>
      </c>
      <c r="J15" s="34"/>
      <c r="M15" s="38" t="s">
        <v>31</v>
      </c>
      <c r="N15" s="30"/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56">E14-E25</f>
        <v>8704.4499999999989</v>
      </c>
      <c r="F16" s="35">
        <f t="shared" si="56"/>
        <v>10731.366666666665</v>
      </c>
      <c r="G16" s="35">
        <f t="shared" ref="G16" si="57">G14-G25</f>
        <v>10934.283333333331</v>
      </c>
      <c r="H16" s="35">
        <f t="shared" ref="H16" si="58">H14-H25</f>
        <v>11029.033333333331</v>
      </c>
      <c r="I16" s="35">
        <f t="shared" ref="I16" si="59">I14-I25</f>
        <v>21111.800000000003</v>
      </c>
      <c r="J16" s="35"/>
      <c r="M16" s="39">
        <v>0.23599999999999999</v>
      </c>
      <c r="N16" s="40">
        <f t="shared" ref="N16" si="60">VALUE(N3-23.6/100*(N1-N2))</f>
        <v>10640.183800000001</v>
      </c>
      <c r="O16" s="40">
        <f t="shared" ref="O16:P16" si="61">VALUE(O3-23.6/100*(O1-O2))</f>
        <v>11133.546999999999</v>
      </c>
      <c r="P16" s="40">
        <f t="shared" si="61"/>
        <v>11215.897199999999</v>
      </c>
      <c r="Q16" s="40">
        <f t="shared" ref="Q16:R16" si="62">VALUE(Q3-23.6/100*(Q1-Q2))</f>
        <v>2401.9490000000001</v>
      </c>
      <c r="R16" s="40">
        <f t="shared" si="62"/>
        <v>-1160.9784</v>
      </c>
    </row>
    <row r="17" spans="1:19" ht="15" customHeight="1">
      <c r="A17" s="70" t="s">
        <v>14</v>
      </c>
      <c r="B17" s="71"/>
      <c r="C17" s="71"/>
      <c r="D17" s="71"/>
      <c r="E17" s="5"/>
      <c r="F17" s="5"/>
      <c r="G17" s="5"/>
      <c r="H17" s="5"/>
      <c r="I17" s="5"/>
      <c r="J17" s="5"/>
      <c r="M17" s="66">
        <v>0.38200000000000001</v>
      </c>
      <c r="N17" s="67">
        <f t="shared" ref="N17" si="63">VALUE(N3-38.2/100*(N1-N2))</f>
        <v>10678.8081</v>
      </c>
      <c r="O17" s="67">
        <f t="shared" ref="O17:P17" si="64">VALUE(O3-38.2/100*(O1-O2))</f>
        <v>11160.3015</v>
      </c>
      <c r="P17" s="67">
        <f t="shared" si="64"/>
        <v>11314.4764</v>
      </c>
      <c r="Q17" s="67">
        <f t="shared" ref="Q17:R17" si="65">VALUE(Q3-38.2/100*(Q1-Q2))</f>
        <v>3887.9005000000002</v>
      </c>
      <c r="R17" s="67">
        <f t="shared" si="65"/>
        <v>-1879.2107999999998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66">(E2/E3)*E4</f>
        <v>11390.991174359699</v>
      </c>
      <c r="F18" s="27">
        <f t="shared" si="66"/>
        <v>11487.264417967679</v>
      </c>
      <c r="G18" s="27">
        <f t="shared" ref="G18" si="67">(G2/G3)*G4</f>
        <v>11269.493634924715</v>
      </c>
      <c r="H18" s="27">
        <f t="shared" ref="H18" si="68">(H2/H3)*H4</f>
        <v>11469.124931622935</v>
      </c>
      <c r="I18" s="27">
        <f t="shared" ref="I18" si="69">(I2/I3)*I4</f>
        <v>22741.002970654376</v>
      </c>
      <c r="J18" s="27"/>
      <c r="M18" s="66">
        <v>0.5</v>
      </c>
      <c r="N18" s="67">
        <f t="shared" ref="N18" si="70">VALUE(N3-50/100*(N1-N2))</f>
        <v>10710.025000000001</v>
      </c>
      <c r="O18" s="67">
        <f t="shared" ref="O18:P18" si="71">VALUE(O3-50/100*(O1-O2))</f>
        <v>11181.924999999999</v>
      </c>
      <c r="P18" s="67">
        <f t="shared" si="71"/>
        <v>11394.15</v>
      </c>
      <c r="Q18" s="67">
        <f t="shared" ref="Q18:R18" si="72">VALUE(Q3-50/100*(Q1-Q2))</f>
        <v>5088.875</v>
      </c>
      <c r="R18" s="67">
        <f t="shared" si="72"/>
        <v>-2459.6999999999998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73">E4+E26/2</f>
        <v>10856.94</v>
      </c>
      <c r="F19" s="28">
        <f t="shared" si="73"/>
        <v>11351.89</v>
      </c>
      <c r="G19" s="28">
        <f t="shared" ref="G19" si="74">G4+G26/2</f>
        <v>11207.232499999998</v>
      </c>
      <c r="H19" s="28">
        <f t="shared" ref="H19" si="75">H4+H26/2</f>
        <v>11392.0425</v>
      </c>
      <c r="I19" s="28">
        <f t="shared" ref="I19" si="76">I4+I26/2</f>
        <v>22447.08</v>
      </c>
      <c r="J19" s="28"/>
      <c r="M19" s="66">
        <v>0.61799999999999999</v>
      </c>
      <c r="N19" s="67">
        <f t="shared" ref="N19" si="77">VALUE(N3-61.8/100*(N1-N2))</f>
        <v>10741.241900000001</v>
      </c>
      <c r="O19" s="67">
        <f t="shared" ref="O19:P19" si="78">VALUE(O3-61.8/100*(O1-O2))</f>
        <v>11203.548499999999</v>
      </c>
      <c r="P19" s="67">
        <f t="shared" si="78"/>
        <v>11473.8236</v>
      </c>
      <c r="Q19" s="67">
        <f t="shared" ref="Q19:R19" si="79">VALUE(Q3-61.8/100*(Q1-Q2))</f>
        <v>6289.8495000000003</v>
      </c>
      <c r="R19" s="67">
        <f t="shared" si="79"/>
        <v>-3040.1891999999998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80">E4</f>
        <v>10302.1</v>
      </c>
      <c r="F20" s="21">
        <f t="shared" si="80"/>
        <v>11194.15</v>
      </c>
      <c r="G20" s="21">
        <f t="shared" ref="G20" si="81">G4</f>
        <v>11131.8</v>
      </c>
      <c r="H20" s="21">
        <f t="shared" ref="H20" si="82">H4</f>
        <v>11300.55</v>
      </c>
      <c r="I20" s="21">
        <f t="shared" ref="I20" si="83">I4</f>
        <v>22105.200000000001</v>
      </c>
      <c r="J20" s="21"/>
      <c r="M20" s="39">
        <v>0.70699999999999996</v>
      </c>
      <c r="N20" s="40">
        <f t="shared" ref="N20" si="84">VALUE(N3-70.07/100*(N1-N2))</f>
        <v>10763.120185000002</v>
      </c>
      <c r="O20" s="40">
        <f t="shared" ref="O20:P20" si="85">VALUE(O3-70.07/100*(O1-O2))</f>
        <v>11218.703275</v>
      </c>
      <c r="P20" s="40">
        <f t="shared" si="85"/>
        <v>11529.66264</v>
      </c>
      <c r="Q20" s="40">
        <f t="shared" ref="Q20:R20" si="86">VALUE(Q3-70.07/100*(Q1-Q2))</f>
        <v>7131.5494249999983</v>
      </c>
      <c r="R20" s="40">
        <f t="shared" si="86"/>
        <v>-3447.0235799999991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87">E4-E26/4</f>
        <v>10024.68</v>
      </c>
      <c r="F21" s="20">
        <f t="shared" si="87"/>
        <v>11115.28</v>
      </c>
      <c r="G21" s="20">
        <f t="shared" ref="G21" si="88">G4-G26/4</f>
        <v>11094.08375</v>
      </c>
      <c r="H21" s="20">
        <f t="shared" ref="H21" si="89">H4-H26/4</f>
        <v>11254.803749999999</v>
      </c>
      <c r="I21" s="20">
        <f t="shared" ref="I21" si="90">I4-I26/4</f>
        <v>21934.260000000002</v>
      </c>
      <c r="J21" s="20"/>
      <c r="M21" s="39">
        <v>0.78600000000000003</v>
      </c>
      <c r="N21" s="40">
        <f t="shared" ref="N21" si="91">VALUE(N3-78.6/100*(N1-N2))</f>
        <v>10785.686300000001</v>
      </c>
      <c r="O21" s="40">
        <f t="shared" ref="O21:P21" si="92">VALUE(O3-78.6/100*(O1-O2))</f>
        <v>11234.334499999999</v>
      </c>
      <c r="P21" s="40">
        <f t="shared" si="92"/>
        <v>11587.2572</v>
      </c>
      <c r="Q21" s="40">
        <f t="shared" ref="Q21:R21" si="93">VALUE(Q3-78.6/100*(Q1-Q2))</f>
        <v>7999.7114999999994</v>
      </c>
      <c r="R21" s="40">
        <f t="shared" si="93"/>
        <v>-3866.6483999999991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94">E4-E26/2</f>
        <v>9747.26</v>
      </c>
      <c r="F22" s="32">
        <f t="shared" si="94"/>
        <v>11036.41</v>
      </c>
      <c r="G22" s="32">
        <f t="shared" ref="G22" si="95">G4-G26/2</f>
        <v>11056.3675</v>
      </c>
      <c r="H22" s="32">
        <f t="shared" ref="H22" si="96">H4-H26/2</f>
        <v>11209.057499999999</v>
      </c>
      <c r="I22" s="32">
        <f t="shared" ref="I22" si="97">I4-I26/2</f>
        <v>21763.32</v>
      </c>
      <c r="J22" s="32"/>
      <c r="M22" s="39">
        <v>1</v>
      </c>
      <c r="N22" s="40">
        <f t="shared" ref="N22" si="98">VALUE(N3-100/100*(N1-N2))</f>
        <v>10842.300000000001</v>
      </c>
      <c r="O22" s="40">
        <f t="shared" ref="O22:P22" si="99">VALUE(O3-100/100*(O1-O2))</f>
        <v>11273.55</v>
      </c>
      <c r="P22" s="40">
        <f t="shared" si="99"/>
        <v>11731.75</v>
      </c>
      <c r="Q22" s="40">
        <f t="shared" ref="Q22:R22" si="100">VALUE(Q3-100/100*(Q1-Q2))</f>
        <v>10177.75</v>
      </c>
      <c r="R22" s="40">
        <f t="shared" si="100"/>
        <v>-4919.3999999999996</v>
      </c>
      <c r="S22" s="52"/>
    </row>
    <row r="23" spans="1:19" ht="15" customHeight="1">
      <c r="A23" s="24"/>
      <c r="B23" s="25"/>
      <c r="C23" s="25"/>
      <c r="D23" s="6" t="s">
        <v>19</v>
      </c>
      <c r="E23" s="34">
        <f t="shared" ref="E23:F23" si="101">E4-(E18-E4)</f>
        <v>9213.2088256403022</v>
      </c>
      <c r="F23" s="34">
        <f t="shared" si="101"/>
        <v>10901.03558203232</v>
      </c>
      <c r="G23" s="34">
        <f t="shared" ref="G23" si="102">G4-(G18-G4)</f>
        <v>10994.106365075284</v>
      </c>
      <c r="H23" s="34">
        <f t="shared" ref="H23" si="103">H4-(H18-H4)</f>
        <v>11131.975068377064</v>
      </c>
      <c r="I23" s="34">
        <f t="shared" ref="I23" si="104">I4-(I18-I4)</f>
        <v>21469.397029345626</v>
      </c>
      <c r="J23" s="34"/>
      <c r="M23" s="62">
        <v>1.236</v>
      </c>
      <c r="N23" s="63">
        <f t="shared" ref="N23" si="105">VALUE(N3-123.6/100*(N1-N2))</f>
        <v>10904.733800000002</v>
      </c>
      <c r="O23" s="63">
        <f t="shared" ref="O23:P23" si="106">VALUE(O3-123.6/100*(O1-O2))</f>
        <v>11316.796999999999</v>
      </c>
      <c r="P23" s="63">
        <f t="shared" si="106"/>
        <v>11891.0972</v>
      </c>
      <c r="Q23" s="63">
        <f t="shared" ref="Q23:R23" si="107">VALUE(Q3-123.6/100*(Q1-Q2))</f>
        <v>12579.699000000001</v>
      </c>
      <c r="R23" s="63">
        <f t="shared" si="107"/>
        <v>-6080.3783999999996</v>
      </c>
      <c r="S23" s="52"/>
    </row>
    <row r="24" spans="1:19" ht="15" customHeight="1">
      <c r="A24" s="70" t="s">
        <v>20</v>
      </c>
      <c r="B24" s="71"/>
      <c r="C24" s="71"/>
      <c r="D24" s="71"/>
      <c r="E24" s="5"/>
      <c r="F24" s="5"/>
      <c r="G24" s="5"/>
      <c r="H24" s="5"/>
      <c r="I24" s="5"/>
      <c r="J24" s="5"/>
      <c r="M24" s="39">
        <v>1.272</v>
      </c>
      <c r="N24" s="40">
        <f t="shared" ref="N24" si="108">VALUE(N3-127.2/100*(N1-N2))</f>
        <v>10914.257600000001</v>
      </c>
      <c r="O24" s="40">
        <f t="shared" ref="O24:P24" si="109">VALUE(O3-127.2/100*(O1-O2))</f>
        <v>11323.393999999998</v>
      </c>
      <c r="P24" s="40">
        <f t="shared" si="109"/>
        <v>11915.404399999999</v>
      </c>
      <c r="Q24" s="40">
        <f t="shared" ref="Q24:R24" si="110">VALUE(Q3-127.2/100*(Q1-Q2))</f>
        <v>12946.098</v>
      </c>
      <c r="R24" s="40">
        <f t="shared" si="110"/>
        <v>-6257.4767999999995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111">ABS(E2-E3)</f>
        <v>1008.7999999999993</v>
      </c>
      <c r="F25" s="36">
        <f t="shared" si="111"/>
        <v>286.79999999999927</v>
      </c>
      <c r="G25" s="36">
        <f t="shared" ref="G25" si="112">ABS(G2-G3)</f>
        <v>137.14999999999964</v>
      </c>
      <c r="H25" s="36">
        <f t="shared" ref="H25" si="113">ABS(H2-H3)</f>
        <v>166.35000000000036</v>
      </c>
      <c r="I25" s="36">
        <f t="shared" ref="I25" si="114">ABS(I2-I3)</f>
        <v>621.59999999999854</v>
      </c>
      <c r="J25" s="36"/>
      <c r="M25" s="64">
        <v>1.3819999999999999</v>
      </c>
      <c r="N25" s="65">
        <f t="shared" ref="N25" si="115">VALUE(N3-138.2/100*(N1-N2))</f>
        <v>10943.358100000001</v>
      </c>
      <c r="O25" s="65">
        <f t="shared" ref="O25:P25" si="116">VALUE(O3-138.2/100*(O1-O2))</f>
        <v>11343.5515</v>
      </c>
      <c r="P25" s="65">
        <f t="shared" si="116"/>
        <v>11989.6764</v>
      </c>
      <c r="Q25" s="65">
        <f t="shared" ref="Q25:R25" si="117">VALUE(Q3-138.2/100*(Q1-Q2))</f>
        <v>14065.6505</v>
      </c>
      <c r="R25" s="65">
        <f t="shared" si="117"/>
        <v>-6798.6107999999986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118">E25*1.1</f>
        <v>1109.6799999999994</v>
      </c>
      <c r="F26" s="36">
        <f t="shared" si="118"/>
        <v>315.47999999999922</v>
      </c>
      <c r="G26" s="36">
        <f t="shared" ref="G26" si="119">G25*1.1</f>
        <v>150.86499999999961</v>
      </c>
      <c r="H26" s="36">
        <f t="shared" ref="H26" si="120">H25*1.1</f>
        <v>182.98500000000041</v>
      </c>
      <c r="I26" s="36">
        <f t="shared" ref="I26" si="121">I25*1.1</f>
        <v>683.7599999999984</v>
      </c>
      <c r="J26" s="36"/>
      <c r="M26" s="39">
        <v>1.4139999999999999</v>
      </c>
      <c r="N26" s="40">
        <f t="shared" ref="N26" si="122">VALUE(N3-141.4/100*(N1-N2))</f>
        <v>10951.823700000001</v>
      </c>
      <c r="O26" s="40">
        <f t="shared" ref="O26:P26" si="123">VALUE(O3-141.4/100*(O1-O2))</f>
        <v>11349.415499999999</v>
      </c>
      <c r="P26" s="40">
        <f t="shared" si="123"/>
        <v>12011.282800000001</v>
      </c>
      <c r="Q26" s="40">
        <f t="shared" ref="Q26:R26" si="124">VALUE(Q3-141.4/100*(Q1-Q2))</f>
        <v>14391.338500000002</v>
      </c>
      <c r="R26" s="40">
        <f t="shared" si="124"/>
        <v>-6956.0316000000003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125">(E2+E3)</f>
        <v>20097.5</v>
      </c>
      <c r="F27" s="36">
        <f t="shared" si="125"/>
        <v>22192.799999999999</v>
      </c>
      <c r="G27" s="36">
        <f t="shared" ref="G27" si="126">(G2+G3)</f>
        <v>22312.85</v>
      </c>
      <c r="H27" s="36">
        <f t="shared" ref="H27" si="127">(H2+H3)</f>
        <v>22469.15</v>
      </c>
      <c r="I27" s="36">
        <f t="shared" ref="I27" si="128">(I2+I3)</f>
        <v>43844.4</v>
      </c>
      <c r="J27" s="36"/>
      <c r="M27" s="43">
        <v>1.5</v>
      </c>
      <c r="N27" s="44">
        <f t="shared" ref="N27" si="129">VALUE(N3-150/100*(N1-N2))</f>
        <v>10974.575000000001</v>
      </c>
      <c r="O27" s="44">
        <f t="shared" ref="O27:P27" si="130">VALUE(O3-150/100*(O1-O2))</f>
        <v>11365.174999999999</v>
      </c>
      <c r="P27" s="44">
        <f t="shared" si="130"/>
        <v>12069.35</v>
      </c>
      <c r="Q27" s="44">
        <f t="shared" ref="Q27:R27" si="131">VALUE(Q3-150/100*(Q1-Q2))</f>
        <v>15266.625</v>
      </c>
      <c r="R27" s="44">
        <f t="shared" si="131"/>
        <v>-7379.0999999999995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132">(E2+E3)/2</f>
        <v>10048.75</v>
      </c>
      <c r="F28" s="36">
        <f t="shared" si="132"/>
        <v>11096.4</v>
      </c>
      <c r="G28" s="36">
        <f t="shared" ref="G28" si="133">(G2+G3)/2</f>
        <v>11156.424999999999</v>
      </c>
      <c r="H28" s="36">
        <f t="shared" ref="H28" si="134">(H2+H3)/2</f>
        <v>11234.575000000001</v>
      </c>
      <c r="I28" s="36">
        <f t="shared" ref="I28" si="135">(I2+I3)/2</f>
        <v>21922.2</v>
      </c>
      <c r="J28" s="36"/>
      <c r="M28" s="49">
        <v>1.6180000000000001</v>
      </c>
      <c r="N28" s="50">
        <f t="shared" ref="N28" si="136">VALUE(N3-161.8/100*(N1-N2))</f>
        <v>11005.791900000002</v>
      </c>
      <c r="O28" s="50">
        <f t="shared" ref="O28:P28" si="137">VALUE(O3-161.8/100*(O1-O2))</f>
        <v>11386.798499999999</v>
      </c>
      <c r="P28" s="50">
        <f t="shared" si="137"/>
        <v>12149.0236</v>
      </c>
      <c r="Q28" s="50">
        <f t="shared" ref="Q28:R28" si="138">VALUE(Q3-161.8/100*(Q1-Q2))</f>
        <v>16467.5995</v>
      </c>
      <c r="R28" s="50">
        <f t="shared" si="138"/>
        <v>-7959.5892000000003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139">E30-E31+E30</f>
        <v>10217.649999999998</v>
      </c>
      <c r="F29" s="36">
        <f t="shared" si="139"/>
        <v>11161.566666666664</v>
      </c>
      <c r="G29" s="36">
        <f t="shared" ref="G29" si="140">G30-G31+G30</f>
        <v>11140.008333333331</v>
      </c>
      <c r="H29" s="36">
        <f t="shared" ref="H29" si="141">H30-H31+H30</f>
        <v>11278.558333333331</v>
      </c>
      <c r="I29" s="36">
        <f t="shared" ref="I29" si="142">I30-I31+I30</f>
        <v>22044.2</v>
      </c>
      <c r="J29" s="36"/>
      <c r="M29" s="39">
        <v>1.7070000000000001</v>
      </c>
      <c r="N29" s="40">
        <f t="shared" ref="N29" si="143">VALUE(N3-170.07/100*(N1-N2))</f>
        <v>11027.670185000003</v>
      </c>
      <c r="O29" s="40">
        <f t="shared" ref="O29:P29" si="144">VALUE(O3-170.07/100*(O1-O2))</f>
        <v>11401.953275</v>
      </c>
      <c r="P29" s="40">
        <f t="shared" si="144"/>
        <v>12204.862640000001</v>
      </c>
      <c r="Q29" s="40">
        <f t="shared" ref="Q29:R29" si="145">VALUE(Q3-170.07/100*(Q1-Q2))</f>
        <v>17309.299424999997</v>
      </c>
      <c r="R29" s="40">
        <f t="shared" si="145"/>
        <v>-8366.4235799999988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146">(E2+E3+E4)/3</f>
        <v>10133.199999999999</v>
      </c>
      <c r="F30" s="36">
        <f t="shared" si="146"/>
        <v>11128.983333333332</v>
      </c>
      <c r="G30" s="36">
        <f t="shared" ref="G30" si="147">(G2+G3+G4)/3</f>
        <v>11148.216666666665</v>
      </c>
      <c r="H30" s="36">
        <f t="shared" ref="H30" si="148">(H2+H3+H4)/3</f>
        <v>11256.566666666666</v>
      </c>
      <c r="I30" s="36">
        <f t="shared" ref="I30" si="149">(I2+I3+I4)/3</f>
        <v>21983.200000000001</v>
      </c>
      <c r="J30" s="36"/>
      <c r="M30" s="39">
        <v>2</v>
      </c>
      <c r="N30" s="40">
        <f t="shared" ref="N30" si="150">VALUE(N3-200/100*(N1-N2))</f>
        <v>11106.850000000002</v>
      </c>
      <c r="O30" s="40">
        <f t="shared" ref="O30:P30" si="151">VALUE(O3-200/100*(O1-O2))</f>
        <v>11456.8</v>
      </c>
      <c r="P30" s="40">
        <f t="shared" si="151"/>
        <v>12406.95</v>
      </c>
      <c r="Q30" s="40">
        <f t="shared" ref="Q30:R30" si="152">VALUE(Q3-200/100*(Q1-Q2))</f>
        <v>20355.5</v>
      </c>
      <c r="R30" s="40">
        <f t="shared" si="152"/>
        <v>-9838.7999999999993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153">E28</f>
        <v>10048.75</v>
      </c>
      <c r="F31" s="36">
        <f t="shared" si="153"/>
        <v>11096.4</v>
      </c>
      <c r="G31" s="36">
        <f t="shared" ref="G31" si="154">G28</f>
        <v>11156.424999999999</v>
      </c>
      <c r="H31" s="36">
        <f t="shared" ref="H31" si="155">H28</f>
        <v>11234.575000000001</v>
      </c>
      <c r="I31" s="36">
        <f t="shared" ref="I31" si="156">I28</f>
        <v>21922.2</v>
      </c>
      <c r="J31" s="36"/>
      <c r="M31" s="39">
        <v>2.2360000000000002</v>
      </c>
      <c r="N31" s="40">
        <f t="shared" ref="N31" si="157">VALUE(N3-223.6/100*(N1-N2))</f>
        <v>11169.283800000003</v>
      </c>
      <c r="O31" s="40">
        <f t="shared" ref="O31:P31" si="158">VALUE(O3-223.6/100*(O1-O2))</f>
        <v>11500.046999999999</v>
      </c>
      <c r="P31" s="40">
        <f t="shared" si="158"/>
        <v>12566.297200000001</v>
      </c>
      <c r="Q31" s="40">
        <f t="shared" ref="Q31:R31" si="159">VALUE(Q3-223.6/100*(Q1-Q2))</f>
        <v>22757.448999999997</v>
      </c>
      <c r="R31" s="40">
        <f t="shared" si="159"/>
        <v>-10999.778399999997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168.89999999999782</v>
      </c>
      <c r="F32" s="37">
        <f t="shared" ref="F32" si="160">ABS(F29-F31)</f>
        <v>65.166666666664241</v>
      </c>
      <c r="G32" s="37">
        <f t="shared" ref="G32" si="161">ABS(G29-G31)</f>
        <v>16.416666666667879</v>
      </c>
      <c r="H32" s="37">
        <f t="shared" ref="H32" si="162">ABS(H29-H31)</f>
        <v>43.983333333329938</v>
      </c>
      <c r="I32" s="37">
        <f t="shared" ref="I32" si="163">ABS(I29-I31)</f>
        <v>122</v>
      </c>
      <c r="J32" s="37"/>
      <c r="M32" s="39">
        <v>2.2719999999999998</v>
      </c>
      <c r="N32" s="40">
        <f t="shared" ref="N32" si="164">VALUE(N3-227.2/100*(N1-N2))</f>
        <v>11178.807600000002</v>
      </c>
      <c r="O32" s="40">
        <f t="shared" ref="O32:P32" si="165">VALUE(O3-227.2/100*(O1-O2))</f>
        <v>11506.643999999998</v>
      </c>
      <c r="P32" s="40">
        <f t="shared" si="165"/>
        <v>12590.6044</v>
      </c>
      <c r="Q32" s="40">
        <f t="shared" ref="Q32:R32" si="166">VALUE(Q3-227.2/100*(Q1-Q2))</f>
        <v>23123.847999999998</v>
      </c>
      <c r="R32" s="40">
        <f t="shared" si="166"/>
        <v>-11176.876799999998</v>
      </c>
    </row>
    <row r="33" spans="13:19" ht="15" customHeight="1">
      <c r="M33" s="39">
        <v>2.3820000000000001</v>
      </c>
      <c r="N33" s="40">
        <f t="shared" ref="N33" si="167">VALUE(N3-238.2/100*(N1-N2))</f>
        <v>11207.908100000002</v>
      </c>
      <c r="O33" s="40">
        <f t="shared" ref="O33:P33" si="168">VALUE(O3-238.2/100*(O1-O2))</f>
        <v>11526.8015</v>
      </c>
      <c r="P33" s="40">
        <f t="shared" si="168"/>
        <v>12664.876400000001</v>
      </c>
      <c r="Q33" s="40">
        <f t="shared" ref="Q33:R33" si="169">VALUE(Q3-238.2/100*(Q1-Q2))</f>
        <v>24243.400499999996</v>
      </c>
      <c r="R33" s="40">
        <f t="shared" si="169"/>
        <v>-11718.010799999998</v>
      </c>
    </row>
    <row r="34" spans="13:19" ht="15" customHeight="1">
      <c r="M34" s="39">
        <v>2.4140000000000001</v>
      </c>
      <c r="N34" s="40">
        <f t="shared" ref="N34" si="170">VALUE(N3-241.4/100*(N1-N2))</f>
        <v>11216.373700000002</v>
      </c>
      <c r="O34" s="40">
        <f t="shared" ref="O34:P34" si="171">VALUE(O3-241.4/100*(O1-O2))</f>
        <v>11532.665499999999</v>
      </c>
      <c r="P34" s="40">
        <f t="shared" si="171"/>
        <v>12686.482800000002</v>
      </c>
      <c r="Q34" s="40">
        <f t="shared" ref="Q34:R34" si="172">VALUE(Q3-241.4/100*(Q1-Q2))</f>
        <v>24569.088500000002</v>
      </c>
      <c r="R34" s="40">
        <f t="shared" si="172"/>
        <v>-11875.4316</v>
      </c>
      <c r="S34" s="52"/>
    </row>
    <row r="35" spans="13:19" ht="15" customHeight="1">
      <c r="M35" s="58">
        <v>2.6179999999999999</v>
      </c>
      <c r="N35" s="59">
        <f t="shared" ref="N35" si="173">VALUE(N3-261.8/100*(N1-N2))</f>
        <v>11270.341900000003</v>
      </c>
      <c r="O35" s="59">
        <f t="shared" ref="O35:P35" si="174">VALUE(O3-261.8/100*(O1-O2))</f>
        <v>11570.048499999999</v>
      </c>
      <c r="P35" s="59">
        <f t="shared" si="174"/>
        <v>12824.223600000001</v>
      </c>
      <c r="Q35" s="59">
        <f t="shared" ref="Q35:R35" si="175">VALUE(Q3-261.8/100*(Q1-Q2))</f>
        <v>26645.349500000004</v>
      </c>
      <c r="R35" s="59">
        <f t="shared" si="175"/>
        <v>-12878.9892</v>
      </c>
    </row>
    <row r="36" spans="13:19" ht="15" customHeight="1">
      <c r="M36" s="39">
        <v>3</v>
      </c>
      <c r="N36" s="40">
        <f t="shared" ref="N36" si="176">VALUE(N3-300/100*(N1-N2))</f>
        <v>11371.400000000003</v>
      </c>
      <c r="O36" s="40">
        <f t="shared" ref="O36:P36" si="177">VALUE(O3-300/100*(O1-O2))</f>
        <v>11640.05</v>
      </c>
      <c r="P36" s="40">
        <f t="shared" si="177"/>
        <v>13082.150000000001</v>
      </c>
      <c r="Q36" s="40">
        <f t="shared" ref="Q36:R36" si="178">VALUE(Q3-300/100*(Q1-Q2))</f>
        <v>30533.25</v>
      </c>
      <c r="R36" s="40">
        <f t="shared" si="178"/>
        <v>-14758.199999999999</v>
      </c>
    </row>
    <row r="37" spans="13:19" ht="15" customHeight="1">
      <c r="M37" s="39">
        <v>3.2360000000000002</v>
      </c>
      <c r="N37" s="40">
        <f t="shared" ref="N37" si="179">VALUE(N3-323.6/100*(N1-N2))</f>
        <v>11433.833800000004</v>
      </c>
      <c r="O37" s="40">
        <f t="shared" ref="O37:P37" si="180">VALUE(O3-323.6/100*(O1-O2))</f>
        <v>11683.296999999999</v>
      </c>
      <c r="P37" s="40">
        <f t="shared" si="180"/>
        <v>13241.497200000002</v>
      </c>
      <c r="Q37" s="40">
        <f t="shared" ref="Q37:R37" si="181">VALUE(Q3-323.6/100*(Q1-Q2))</f>
        <v>32935.199000000001</v>
      </c>
      <c r="R37" s="40">
        <f t="shared" si="181"/>
        <v>-15919.178400000001</v>
      </c>
    </row>
    <row r="38" spans="13:19" ht="15" customHeight="1">
      <c r="M38" s="39">
        <v>3.2719999999999998</v>
      </c>
      <c r="N38" s="40">
        <f t="shared" ref="N38" si="182">VALUE(N3-327.2/100*(N1-N2))</f>
        <v>11443.357600000003</v>
      </c>
      <c r="O38" s="40">
        <f t="shared" ref="O38:P38" si="183">VALUE(O3-327.2/100*(O1-O2))</f>
        <v>11689.893999999998</v>
      </c>
      <c r="P38" s="40">
        <f t="shared" si="183"/>
        <v>13265.804400000001</v>
      </c>
      <c r="Q38" s="40">
        <f t="shared" ref="Q38:R38" si="184">VALUE(Q3-327.2/100*(Q1-Q2))</f>
        <v>33301.597999999998</v>
      </c>
      <c r="R38" s="40">
        <f t="shared" si="184"/>
        <v>-16096.276799999998</v>
      </c>
    </row>
    <row r="39" spans="13:19" ht="15" customHeight="1">
      <c r="M39" s="39">
        <v>3.3820000000000001</v>
      </c>
      <c r="N39" s="40">
        <f t="shared" ref="N39" si="185">VALUE(N3-338.2/100*(N1-N2))</f>
        <v>11472.458100000003</v>
      </c>
      <c r="O39" s="40">
        <f t="shared" ref="O39:P39" si="186">VALUE(O3-338.2/100*(O1-O2))</f>
        <v>11710.0515</v>
      </c>
      <c r="P39" s="40">
        <f t="shared" si="186"/>
        <v>13340.076400000002</v>
      </c>
      <c r="Q39" s="40">
        <f t="shared" ref="Q39:R39" si="187">VALUE(Q3-338.2/100*(Q1-Q2))</f>
        <v>34421.150499999996</v>
      </c>
      <c r="R39" s="40">
        <f t="shared" si="187"/>
        <v>-16637.410799999998</v>
      </c>
    </row>
    <row r="40" spans="13:19" ht="15" customHeight="1">
      <c r="M40" s="39">
        <v>3.4140000000000001</v>
      </c>
      <c r="N40" s="40">
        <f t="shared" ref="N40" si="188">VALUE(N3-341.4/100*(N1-N2))</f>
        <v>11480.923700000003</v>
      </c>
      <c r="O40" s="40">
        <f t="shared" ref="O40:P40" si="189">VALUE(O3-341.4/100*(O1-O2))</f>
        <v>11715.915499999999</v>
      </c>
      <c r="P40" s="40">
        <f t="shared" si="189"/>
        <v>13361.682800000002</v>
      </c>
      <c r="Q40" s="40">
        <f t="shared" ref="Q40:R40" si="190">VALUE(Q3-341.4/100*(Q1-Q2))</f>
        <v>34746.838499999998</v>
      </c>
      <c r="R40" s="40">
        <f t="shared" si="190"/>
        <v>-16794.831599999998</v>
      </c>
    </row>
    <row r="41" spans="13:19" ht="15" customHeight="1">
      <c r="M41" s="39">
        <v>3.6179999999999999</v>
      </c>
      <c r="N41" s="40">
        <f t="shared" ref="N41" si="191">VALUE(N3-361.8/100*(N1-N2))</f>
        <v>11534.891900000004</v>
      </c>
      <c r="O41" s="40">
        <f t="shared" ref="O41:P41" si="192">VALUE(O3-361.8/100*(O1-O2))</f>
        <v>11753.298499999999</v>
      </c>
      <c r="P41" s="40">
        <f t="shared" si="192"/>
        <v>13499.423600000002</v>
      </c>
      <c r="Q41" s="40">
        <f t="shared" ref="Q41:R41" si="193">VALUE(Q3-361.8/100*(Q1-Q2))</f>
        <v>36823.099500000004</v>
      </c>
      <c r="R41" s="40">
        <f t="shared" si="193"/>
        <v>-17798.389200000001</v>
      </c>
    </row>
    <row r="42" spans="13:19" ht="15" customHeight="1">
      <c r="M42" s="39">
        <v>4</v>
      </c>
      <c r="N42" s="40">
        <f t="shared" ref="N42" si="194">VALUE(N3-400/100*(N1-N2))</f>
        <v>11635.950000000004</v>
      </c>
      <c r="O42" s="40">
        <f t="shared" ref="O42:P42" si="195">VALUE(O3-400/100*(O1-O2))</f>
        <v>11823.3</v>
      </c>
      <c r="P42" s="40">
        <f t="shared" si="195"/>
        <v>13757.350000000002</v>
      </c>
      <c r="Q42" s="40">
        <f t="shared" ref="Q42:R42" si="196">VALUE(Q3-400/100*(Q1-Q2))</f>
        <v>40711</v>
      </c>
      <c r="R42" s="40">
        <f t="shared" si="196"/>
        <v>-19677.599999999999</v>
      </c>
    </row>
    <row r="43" spans="13:19" ht="15" customHeight="1">
      <c r="M43" s="39">
        <v>4.2359999999999998</v>
      </c>
      <c r="N43" s="40">
        <f t="shared" ref="N43" si="197">VALUE(N3-423.6/100*(N1-N2))</f>
        <v>11698.383800000005</v>
      </c>
      <c r="O43" s="40">
        <f t="shared" ref="O43:P43" si="198">VALUE(O3-423.6/100*(O1-O2))</f>
        <v>11866.546999999999</v>
      </c>
      <c r="P43" s="40">
        <f t="shared" si="198"/>
        <v>13916.697200000002</v>
      </c>
      <c r="Q43" s="40">
        <f t="shared" ref="Q43:R43" si="199">VALUE(Q3-423.6/100*(Q1-Q2))</f>
        <v>43112.949000000008</v>
      </c>
      <c r="R43" s="40">
        <f t="shared" si="199"/>
        <v>-20838.578400000002</v>
      </c>
    </row>
    <row r="44" spans="13:19" ht="15" customHeight="1">
      <c r="M44" s="39">
        <v>4.2720000000000002</v>
      </c>
      <c r="N44" s="40">
        <f t="shared" ref="N44" si="200">VALUE(N3-427.2/100*(N1-N2))</f>
        <v>11707.907600000004</v>
      </c>
      <c r="O44" s="40">
        <f t="shared" ref="O44:P44" si="201">VALUE(O3-427.2/100*(O1-O2))</f>
        <v>11873.144</v>
      </c>
      <c r="P44" s="40">
        <f t="shared" si="201"/>
        <v>13941.004400000002</v>
      </c>
      <c r="Q44" s="40">
        <f t="shared" ref="Q44:R44" si="202">VALUE(Q3-427.2/100*(Q1-Q2))</f>
        <v>43479.348000000005</v>
      </c>
      <c r="R44" s="40">
        <f t="shared" si="202"/>
        <v>-21015.676800000001</v>
      </c>
    </row>
    <row r="45" spans="13:19" ht="15" customHeight="1">
      <c r="M45" s="39">
        <v>4.3819999999999997</v>
      </c>
      <c r="N45" s="40">
        <f t="shared" ref="N45" si="203">VALUE(N3-438.2/100*(N1-N2))</f>
        <v>11737.008100000005</v>
      </c>
      <c r="O45" s="40">
        <f t="shared" ref="O45:P45" si="204">VALUE(O3-438.2/100*(O1-O2))</f>
        <v>11893.3015</v>
      </c>
      <c r="P45" s="40">
        <f t="shared" si="204"/>
        <v>14015.276400000002</v>
      </c>
      <c r="Q45" s="40">
        <f t="shared" ref="Q45:R45" si="205">VALUE(Q3-438.2/100*(Q1-Q2))</f>
        <v>44598.900499999996</v>
      </c>
      <c r="R45" s="40">
        <f t="shared" si="205"/>
        <v>-21556.810799999996</v>
      </c>
    </row>
    <row r="46" spans="13:19" ht="15" customHeight="1">
      <c r="M46" s="39">
        <v>4.4139999999999997</v>
      </c>
      <c r="N46" s="40">
        <f t="shared" ref="N46" si="206">VALUE(N3-414.4/100*(N1-N2))</f>
        <v>11674.045200000004</v>
      </c>
      <c r="O46" s="40">
        <f t="shared" ref="O46:P46" si="207">VALUE(O3-414.4/100*(O1-O2))</f>
        <v>11849.688</v>
      </c>
      <c r="P46" s="40">
        <f t="shared" si="207"/>
        <v>13854.578800000003</v>
      </c>
      <c r="Q46" s="40">
        <f t="shared" ref="Q46:R46" si="208">VALUE(Q3-414.4/100*(Q1-Q2))</f>
        <v>42176.595999999998</v>
      </c>
      <c r="R46" s="40">
        <f t="shared" si="208"/>
        <v>-20385.993599999998</v>
      </c>
    </row>
    <row r="47" spans="13:19" ht="15" customHeight="1">
      <c r="M47" s="60">
        <v>4.6180000000000003</v>
      </c>
      <c r="N47" s="61">
        <f t="shared" ref="N47" si="209">VALUE(N3-461.8/100*(N1-N2))</f>
        <v>11799.441900000005</v>
      </c>
      <c r="O47" s="61">
        <f t="shared" ref="O47:P47" si="210">VALUE(O3-461.8/100*(O1-O2))</f>
        <v>11936.548499999999</v>
      </c>
      <c r="P47" s="61">
        <f t="shared" si="210"/>
        <v>14174.623600000003</v>
      </c>
      <c r="Q47" s="61">
        <f t="shared" ref="Q47:R47" si="211">VALUE(Q3-461.8/100*(Q1-Q2))</f>
        <v>47000.849500000004</v>
      </c>
      <c r="R47" s="61">
        <f t="shared" si="211"/>
        <v>-22717.789199999999</v>
      </c>
    </row>
    <row r="48" spans="13:19" ht="15" customHeight="1">
      <c r="M48" s="39">
        <v>4.7640000000000002</v>
      </c>
      <c r="N48" s="40">
        <f t="shared" ref="N48" si="212">VALUE(N3-476.4/100*(N1-N2))</f>
        <v>11838.066200000005</v>
      </c>
      <c r="O48" s="40">
        <f t="shared" ref="O48:P48" si="213">VALUE(O3-476.4/100*(O1-O2))</f>
        <v>11963.303</v>
      </c>
      <c r="P48" s="40">
        <f t="shared" si="213"/>
        <v>14273.202800000003</v>
      </c>
      <c r="Q48" s="40">
        <f t="shared" ref="Q48:R48" si="214">VALUE(Q3-476.4/100*(Q1-Q2))</f>
        <v>48486.800999999992</v>
      </c>
      <c r="R48" s="40">
        <f t="shared" si="214"/>
        <v>-23436.021599999996</v>
      </c>
    </row>
    <row r="49" spans="13:18" ht="15" customHeight="1">
      <c r="M49" s="39">
        <v>5</v>
      </c>
      <c r="N49" s="40">
        <f t="shared" ref="N49" si="215">VALUE(N3-500/100*(N1-N2))</f>
        <v>11900.500000000005</v>
      </c>
      <c r="O49" s="40">
        <f t="shared" ref="O49:P49" si="216">VALUE(O3-500/100*(O1-O2))</f>
        <v>12006.55</v>
      </c>
      <c r="P49" s="40">
        <f t="shared" si="216"/>
        <v>14432.550000000003</v>
      </c>
      <c r="Q49" s="40">
        <f t="shared" ref="Q49:R49" si="217">VALUE(Q3-500/100*(Q1-Q2))</f>
        <v>50888.75</v>
      </c>
      <c r="R49" s="40">
        <f t="shared" si="217"/>
        <v>-24597</v>
      </c>
    </row>
    <row r="50" spans="13:18" ht="15" customHeight="1">
      <c r="M50" s="39">
        <v>5.2359999999999998</v>
      </c>
      <c r="N50" s="40">
        <f t="shared" ref="N50" si="218">VALUE(N3-523.6/100*(N1-N2))</f>
        <v>11962.933800000006</v>
      </c>
      <c r="O50" s="40">
        <f t="shared" ref="O50:P50" si="219">VALUE(O3-523.6/100*(O1-O2))</f>
        <v>12049.796999999999</v>
      </c>
      <c r="P50" s="40">
        <f t="shared" si="219"/>
        <v>14591.897200000003</v>
      </c>
      <c r="Q50" s="40">
        <f t="shared" ref="Q50:R50" si="220">VALUE(Q3-523.6/100*(Q1-Q2))</f>
        <v>53290.699000000008</v>
      </c>
      <c r="R50" s="40">
        <f t="shared" si="220"/>
        <v>-25757.9784</v>
      </c>
    </row>
    <row r="51" spans="13:18" ht="15" customHeight="1">
      <c r="M51" s="39">
        <v>5.3819999999999997</v>
      </c>
      <c r="N51" s="40">
        <f t="shared" ref="N51" si="221">VALUE(N3-538.2/100*(N1-N2))</f>
        <v>12001.558100000006</v>
      </c>
      <c r="O51" s="40">
        <f t="shared" ref="O51:P51" si="222">VALUE(O3-538.2/100*(O1-O2))</f>
        <v>12076.5515</v>
      </c>
      <c r="P51" s="40">
        <f t="shared" si="222"/>
        <v>14690.476400000003</v>
      </c>
      <c r="Q51" s="40">
        <f t="shared" ref="Q51:R51" si="223">VALUE(Q3-538.2/100*(Q1-Q2))</f>
        <v>54776.650500000003</v>
      </c>
      <c r="R51" s="40">
        <f t="shared" si="223"/>
        <v>-26476.210800000001</v>
      </c>
    </row>
    <row r="52" spans="13:18" ht="15" customHeight="1">
      <c r="M52" s="39">
        <v>5.6180000000000003</v>
      </c>
      <c r="N52" s="40">
        <f t="shared" ref="N52" si="224">VALUE(N3-561.8/100*(N1-N2))</f>
        <v>12063.991900000006</v>
      </c>
      <c r="O52" s="40">
        <f t="shared" ref="O52:P52" si="225">VALUE(O3-561.8/100*(O1-O2))</f>
        <v>12119.798499999999</v>
      </c>
      <c r="P52" s="40">
        <f t="shared" si="225"/>
        <v>14849.823600000003</v>
      </c>
      <c r="Q52" s="40">
        <f t="shared" ref="Q52:R52" si="226">VALUE(Q3-561.8/100*(Q1-Q2))</f>
        <v>57178.599499999997</v>
      </c>
      <c r="R52" s="40">
        <f t="shared" si="226"/>
        <v>-27637.189199999993</v>
      </c>
    </row>
    <row r="53" spans="13:18" ht="15" customHeight="1"/>
    <row r="54" spans="13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2"/>
  <sheetViews>
    <sheetView topLeftCell="CU1" workbookViewId="0">
      <selection activeCell="DK3" sqref="DK3"/>
    </sheetView>
  </sheetViews>
  <sheetFormatPr defaultRowHeight="14.4"/>
  <cols>
    <col min="1" max="115" width="10.77734375" style="15" customWidth="1"/>
  </cols>
  <sheetData>
    <row r="1" spans="1:11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  <c r="CQ1" s="2">
        <v>44011</v>
      </c>
      <c r="CR1" s="2">
        <v>44012</v>
      </c>
      <c r="CS1" s="2">
        <v>44013</v>
      </c>
      <c r="CT1" s="2">
        <v>44014</v>
      </c>
      <c r="CU1" s="2">
        <v>44015</v>
      </c>
      <c r="CV1" s="2">
        <v>44018</v>
      </c>
      <c r="CW1" s="2">
        <v>44019</v>
      </c>
      <c r="CX1" s="2">
        <v>44020</v>
      </c>
      <c r="CY1" s="2">
        <v>44021</v>
      </c>
      <c r="CZ1" s="2">
        <v>44022</v>
      </c>
      <c r="DA1" s="2">
        <v>44025</v>
      </c>
      <c r="DB1" s="2">
        <v>44025</v>
      </c>
      <c r="DC1" s="2">
        <v>44026</v>
      </c>
      <c r="DD1" s="2">
        <v>44027</v>
      </c>
      <c r="DE1" s="2">
        <v>44028</v>
      </c>
      <c r="DF1" s="2">
        <v>44029</v>
      </c>
      <c r="DG1" s="2">
        <v>44032</v>
      </c>
      <c r="DH1" s="2">
        <v>44033</v>
      </c>
      <c r="DI1" s="2">
        <v>44034</v>
      </c>
      <c r="DJ1" s="2">
        <v>44035</v>
      </c>
      <c r="DK1" s="2">
        <v>44036</v>
      </c>
    </row>
    <row r="2" spans="1:11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  <c r="CQ2" s="56">
        <v>10337.950000000001</v>
      </c>
      <c r="CR2" s="56">
        <v>10401.049999999999</v>
      </c>
      <c r="CS2" s="56">
        <v>10447.049999999999</v>
      </c>
      <c r="CT2" s="56">
        <v>10598.2</v>
      </c>
      <c r="CU2" s="56">
        <v>10631.3</v>
      </c>
      <c r="CV2" s="56">
        <v>10811.4</v>
      </c>
      <c r="CW2" s="56">
        <v>10813.8</v>
      </c>
      <c r="CX2" s="56">
        <v>10847.85</v>
      </c>
      <c r="CY2" s="56">
        <v>10836.85</v>
      </c>
      <c r="CZ2" s="56">
        <v>10819.4</v>
      </c>
      <c r="DA2" s="56">
        <v>10894.05</v>
      </c>
      <c r="DB2" s="56">
        <v>10894.05</v>
      </c>
      <c r="DC2" s="56">
        <v>10755.65</v>
      </c>
      <c r="DD2" s="56">
        <v>10827.45</v>
      </c>
      <c r="DE2" s="56">
        <v>10755.3</v>
      </c>
      <c r="DF2" s="56">
        <v>10933.45</v>
      </c>
      <c r="DG2" s="56">
        <v>11037.9</v>
      </c>
      <c r="DH2" s="56">
        <v>11179.55</v>
      </c>
      <c r="DI2" s="56">
        <v>11238.1</v>
      </c>
      <c r="DJ2" s="56">
        <v>11239.8</v>
      </c>
      <c r="DK2" s="56">
        <v>11225.4</v>
      </c>
    </row>
    <row r="3" spans="1:11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  <c r="CQ3" s="55">
        <v>10223.6</v>
      </c>
      <c r="CR3" s="55">
        <v>10267.35</v>
      </c>
      <c r="CS3" s="55">
        <v>10299.6</v>
      </c>
      <c r="CT3" s="55">
        <v>10485.549999999999</v>
      </c>
      <c r="CU3" s="55">
        <v>10562.65</v>
      </c>
      <c r="CV3" s="55">
        <v>10695.1</v>
      </c>
      <c r="CW3" s="55">
        <v>10689.7</v>
      </c>
      <c r="CX3" s="55">
        <v>10676.55</v>
      </c>
      <c r="CY3" s="55">
        <v>10733</v>
      </c>
      <c r="CZ3" s="55">
        <v>10713</v>
      </c>
      <c r="DA3" s="55">
        <v>10756.05</v>
      </c>
      <c r="DB3" s="55">
        <v>10756.05</v>
      </c>
      <c r="DC3" s="55">
        <v>10562.9</v>
      </c>
      <c r="DD3" s="55">
        <v>10577.75</v>
      </c>
      <c r="DE3" s="55">
        <v>10595.2</v>
      </c>
      <c r="DF3" s="55">
        <v>10749.65</v>
      </c>
      <c r="DG3" s="55">
        <v>10953</v>
      </c>
      <c r="DH3" s="55">
        <v>11113.25</v>
      </c>
      <c r="DI3" s="55">
        <v>11056.55</v>
      </c>
      <c r="DJ3" s="55">
        <v>11103.15</v>
      </c>
      <c r="DK3" s="55">
        <v>11090.3</v>
      </c>
    </row>
    <row r="4" spans="1:11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  <c r="CQ4" s="21">
        <v>10312.4</v>
      </c>
      <c r="CR4" s="21">
        <v>10302.1</v>
      </c>
      <c r="CS4" s="21">
        <v>10430.049999999999</v>
      </c>
      <c r="CT4" s="21">
        <v>10551.7</v>
      </c>
      <c r="CU4" s="21">
        <v>10607.35</v>
      </c>
      <c r="CV4" s="21">
        <v>10763.65</v>
      </c>
      <c r="CW4" s="21">
        <v>10799.65</v>
      </c>
      <c r="CX4" s="21">
        <v>10705.75</v>
      </c>
      <c r="CY4" s="21">
        <v>10813.45</v>
      </c>
      <c r="CZ4" s="21">
        <v>10768.05</v>
      </c>
      <c r="DA4" s="21">
        <v>10802.7</v>
      </c>
      <c r="DB4" s="21">
        <v>10802.7</v>
      </c>
      <c r="DC4" s="21">
        <v>10607.35</v>
      </c>
      <c r="DD4" s="21">
        <v>10618.2</v>
      </c>
      <c r="DE4" s="21">
        <v>10739.95</v>
      </c>
      <c r="DF4" s="21">
        <v>10901.7</v>
      </c>
      <c r="DG4" s="21">
        <v>11022.2</v>
      </c>
      <c r="DH4" s="21">
        <v>11162.25</v>
      </c>
      <c r="DI4" s="21">
        <v>11132.6</v>
      </c>
      <c r="DJ4" s="21">
        <v>11215.45</v>
      </c>
      <c r="DK4" s="21">
        <v>11194.15</v>
      </c>
    </row>
    <row r="5" spans="1:1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</row>
    <row r="6" spans="1:115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DK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  <c r="CQ6" s="26">
        <f t="shared" si="1"/>
        <v>10473.383333333335</v>
      </c>
      <c r="CR6" s="26">
        <f t="shared" si="1"/>
        <v>10513.349999999999</v>
      </c>
      <c r="CS6" s="26">
        <f t="shared" si="1"/>
        <v>10632.316666666666</v>
      </c>
      <c r="CT6" s="26">
        <f t="shared" si="1"/>
        <v>10717.400000000001</v>
      </c>
      <c r="CU6" s="26">
        <f t="shared" si="1"/>
        <v>10706.866666666665</v>
      </c>
      <c r="CV6" s="26">
        <f t="shared" si="1"/>
        <v>10934.633333333333</v>
      </c>
      <c r="CW6" s="26">
        <f t="shared" si="1"/>
        <v>10969.833333333332</v>
      </c>
      <c r="CX6" s="26">
        <f t="shared" si="1"/>
        <v>10981.516666666668</v>
      </c>
      <c r="CY6" s="26">
        <f t="shared" si="1"/>
        <v>10959.716666666665</v>
      </c>
      <c r="CZ6" s="26">
        <f t="shared" si="1"/>
        <v>10927.033333333335</v>
      </c>
      <c r="DA6" s="26">
        <f t="shared" si="1"/>
        <v>11017.150000000001</v>
      </c>
      <c r="DB6" s="26">
        <f t="shared" si="1"/>
        <v>11017.150000000001</v>
      </c>
      <c r="DC6" s="26">
        <f t="shared" si="1"/>
        <v>10913.783333333335</v>
      </c>
      <c r="DD6" s="26">
        <f t="shared" si="1"/>
        <v>11020.883333333335</v>
      </c>
      <c r="DE6" s="26">
        <f t="shared" si="1"/>
        <v>10958.533333333333</v>
      </c>
      <c r="DF6" s="26">
        <f t="shared" si="1"/>
        <v>11157.350000000002</v>
      </c>
      <c r="DG6" s="26">
        <f t="shared" si="1"/>
        <v>11140.633333333337</v>
      </c>
      <c r="DH6" s="26">
        <f t="shared" si="1"/>
        <v>11256.416666666668</v>
      </c>
      <c r="DI6" s="26">
        <f t="shared" si="1"/>
        <v>11409.833333333334</v>
      </c>
      <c r="DJ6" s="26">
        <f t="shared" si="1"/>
        <v>11405.766666666663</v>
      </c>
      <c r="DK6" s="26">
        <f t="shared" si="1"/>
        <v>11384.699999999999</v>
      </c>
    </row>
    <row r="7" spans="1:115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DK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  <c r="CQ7" s="27">
        <f t="shared" si="3"/>
        <v>10405.666666666668</v>
      </c>
      <c r="CR7" s="27">
        <f t="shared" si="3"/>
        <v>10457.199999999999</v>
      </c>
      <c r="CS7" s="27">
        <f t="shared" si="3"/>
        <v>10539.683333333332</v>
      </c>
      <c r="CT7" s="27">
        <f t="shared" si="3"/>
        <v>10657.800000000001</v>
      </c>
      <c r="CU7" s="27">
        <f t="shared" si="3"/>
        <v>10669.083333333332</v>
      </c>
      <c r="CV7" s="27">
        <f t="shared" si="3"/>
        <v>10873.016666666666</v>
      </c>
      <c r="CW7" s="27">
        <f t="shared" si="3"/>
        <v>10891.816666666666</v>
      </c>
      <c r="CX7" s="27">
        <f t="shared" si="3"/>
        <v>10914.683333333334</v>
      </c>
      <c r="CY7" s="27">
        <f t="shared" si="3"/>
        <v>10898.283333333333</v>
      </c>
      <c r="CZ7" s="27">
        <f t="shared" si="3"/>
        <v>10873.216666666667</v>
      </c>
      <c r="DA7" s="27">
        <f t="shared" si="3"/>
        <v>10955.6</v>
      </c>
      <c r="DB7" s="27">
        <f t="shared" si="3"/>
        <v>10955.6</v>
      </c>
      <c r="DC7" s="27">
        <f t="shared" si="3"/>
        <v>10834.716666666667</v>
      </c>
      <c r="DD7" s="27">
        <f t="shared" si="3"/>
        <v>10924.166666666668</v>
      </c>
      <c r="DE7" s="27">
        <f t="shared" si="3"/>
        <v>10856.916666666666</v>
      </c>
      <c r="DF7" s="27">
        <f t="shared" si="3"/>
        <v>11045.400000000001</v>
      </c>
      <c r="DG7" s="27">
        <f t="shared" si="3"/>
        <v>11089.266666666668</v>
      </c>
      <c r="DH7" s="27">
        <f t="shared" si="3"/>
        <v>11217.983333333334</v>
      </c>
      <c r="DI7" s="27">
        <f t="shared" si="3"/>
        <v>11323.966666666667</v>
      </c>
      <c r="DJ7" s="27">
        <f t="shared" si="3"/>
        <v>11322.783333333331</v>
      </c>
      <c r="DK7" s="27">
        <f t="shared" si="3"/>
        <v>11305.05</v>
      </c>
    </row>
    <row r="8" spans="1:115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DK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  <c r="CQ8" s="28">
        <f t="shared" si="5"/>
        <v>10359.033333333335</v>
      </c>
      <c r="CR8" s="28">
        <f t="shared" si="5"/>
        <v>10379.65</v>
      </c>
      <c r="CS8" s="28">
        <f t="shared" si="5"/>
        <v>10484.866666666667</v>
      </c>
      <c r="CT8" s="28">
        <f t="shared" si="5"/>
        <v>10604.75</v>
      </c>
      <c r="CU8" s="28">
        <f t="shared" si="5"/>
        <v>10638.216666666665</v>
      </c>
      <c r="CV8" s="28">
        <f t="shared" si="5"/>
        <v>10818.333333333334</v>
      </c>
      <c r="CW8" s="28">
        <f t="shared" si="5"/>
        <v>10845.733333333334</v>
      </c>
      <c r="CX8" s="28">
        <f t="shared" si="5"/>
        <v>10810.216666666667</v>
      </c>
      <c r="CY8" s="28">
        <f t="shared" si="5"/>
        <v>10855.866666666665</v>
      </c>
      <c r="CZ8" s="28">
        <f t="shared" si="5"/>
        <v>10820.633333333335</v>
      </c>
      <c r="DA8" s="28">
        <f t="shared" si="5"/>
        <v>10879.150000000001</v>
      </c>
      <c r="DB8" s="28">
        <f t="shared" si="5"/>
        <v>10879.150000000001</v>
      </c>
      <c r="DC8" s="28">
        <f t="shared" si="5"/>
        <v>10721.033333333335</v>
      </c>
      <c r="DD8" s="28">
        <f t="shared" si="5"/>
        <v>10771.183333333334</v>
      </c>
      <c r="DE8" s="28">
        <f t="shared" si="5"/>
        <v>10798.433333333334</v>
      </c>
      <c r="DF8" s="28">
        <f t="shared" si="5"/>
        <v>10973.550000000001</v>
      </c>
      <c r="DG8" s="28">
        <f t="shared" si="5"/>
        <v>11055.733333333337</v>
      </c>
      <c r="DH8" s="28">
        <f t="shared" si="5"/>
        <v>11190.116666666669</v>
      </c>
      <c r="DI8" s="28">
        <f t="shared" si="5"/>
        <v>11228.283333333333</v>
      </c>
      <c r="DJ8" s="28">
        <f t="shared" si="5"/>
        <v>11269.116666666663</v>
      </c>
      <c r="DK8" s="28">
        <f t="shared" si="5"/>
        <v>11249.599999999999</v>
      </c>
    </row>
    <row r="9" spans="1:1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</row>
    <row r="10" spans="1:115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DK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  <c r="CQ10" s="53">
        <f t="shared" si="7"/>
        <v>10301.858333333334</v>
      </c>
      <c r="CR10" s="53">
        <f t="shared" si="7"/>
        <v>10334.200000000001</v>
      </c>
      <c r="CS10" s="53">
        <f t="shared" si="7"/>
        <v>10411.141666666666</v>
      </c>
      <c r="CT10" s="53">
        <f t="shared" si="7"/>
        <v>10548.424999999999</v>
      </c>
      <c r="CU10" s="53">
        <f t="shared" si="7"/>
        <v>10603.891666666666</v>
      </c>
      <c r="CV10" s="53">
        <f t="shared" si="7"/>
        <v>10760.183333333334</v>
      </c>
      <c r="CW10" s="53">
        <f t="shared" si="7"/>
        <v>10783.683333333334</v>
      </c>
      <c r="CX10" s="53">
        <f t="shared" si="7"/>
        <v>10762.2</v>
      </c>
      <c r="CY10" s="53">
        <f t="shared" si="7"/>
        <v>10803.941666666666</v>
      </c>
      <c r="CZ10" s="53">
        <f t="shared" si="7"/>
        <v>10767.433333333334</v>
      </c>
      <c r="DA10" s="53">
        <f t="shared" si="7"/>
        <v>10825.05</v>
      </c>
      <c r="DB10" s="53">
        <f t="shared" si="7"/>
        <v>10825.05</v>
      </c>
      <c r="DC10" s="53">
        <f t="shared" si="7"/>
        <v>10659.275</v>
      </c>
      <c r="DD10" s="53">
        <f t="shared" si="7"/>
        <v>10702.6</v>
      </c>
      <c r="DE10" s="53">
        <f t="shared" si="7"/>
        <v>10718.383333333335</v>
      </c>
      <c r="DF10" s="53">
        <f t="shared" si="7"/>
        <v>10881.650000000001</v>
      </c>
      <c r="DG10" s="53">
        <f t="shared" si="7"/>
        <v>11013.283333333336</v>
      </c>
      <c r="DH10" s="53">
        <f t="shared" si="7"/>
        <v>11156.966666666669</v>
      </c>
      <c r="DI10" s="53">
        <f t="shared" si="7"/>
        <v>11147.325000000001</v>
      </c>
      <c r="DJ10" s="53">
        <f t="shared" si="7"/>
        <v>11200.791666666664</v>
      </c>
      <c r="DK10" s="53">
        <f t="shared" si="7"/>
        <v>11182.05</v>
      </c>
    </row>
    <row r="11" spans="1:115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DK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  <c r="CQ11" s="21">
        <f t="shared" si="9"/>
        <v>10291.316666666668</v>
      </c>
      <c r="CR11" s="21">
        <f t="shared" si="9"/>
        <v>10323.5</v>
      </c>
      <c r="CS11" s="21">
        <f t="shared" si="9"/>
        <v>10392.233333333334</v>
      </c>
      <c r="CT11" s="21">
        <f t="shared" si="9"/>
        <v>10545.15</v>
      </c>
      <c r="CU11" s="21">
        <f t="shared" si="9"/>
        <v>10600.433333333332</v>
      </c>
      <c r="CV11" s="21">
        <f t="shared" si="9"/>
        <v>10756.716666666667</v>
      </c>
      <c r="CW11" s="21">
        <f t="shared" si="9"/>
        <v>10767.716666666667</v>
      </c>
      <c r="CX11" s="21">
        <f t="shared" si="9"/>
        <v>10743.383333333333</v>
      </c>
      <c r="CY11" s="21">
        <f t="shared" si="9"/>
        <v>10794.433333333332</v>
      </c>
      <c r="CZ11" s="21">
        <f t="shared" si="9"/>
        <v>10766.816666666668</v>
      </c>
      <c r="DA11" s="21">
        <f t="shared" si="9"/>
        <v>10817.6</v>
      </c>
      <c r="DB11" s="21">
        <f t="shared" si="9"/>
        <v>10817.6</v>
      </c>
      <c r="DC11" s="21">
        <f t="shared" si="9"/>
        <v>10641.966666666667</v>
      </c>
      <c r="DD11" s="21">
        <f t="shared" si="9"/>
        <v>10674.466666666667</v>
      </c>
      <c r="DE11" s="21">
        <f t="shared" si="9"/>
        <v>10696.816666666668</v>
      </c>
      <c r="DF11" s="21">
        <f t="shared" si="9"/>
        <v>10861.6</v>
      </c>
      <c r="DG11" s="21">
        <f t="shared" si="9"/>
        <v>11004.366666666669</v>
      </c>
      <c r="DH11" s="21">
        <f t="shared" si="9"/>
        <v>11151.683333333334</v>
      </c>
      <c r="DI11" s="21">
        <f t="shared" si="9"/>
        <v>11142.416666666666</v>
      </c>
      <c r="DJ11" s="21">
        <f t="shared" si="9"/>
        <v>11186.133333333331</v>
      </c>
      <c r="DK11" s="21">
        <f t="shared" si="9"/>
        <v>11169.949999999999</v>
      </c>
    </row>
    <row r="12" spans="1:115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DK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  <c r="CQ12" s="54">
        <f t="shared" si="11"/>
        <v>10280.775000000001</v>
      </c>
      <c r="CR12" s="54">
        <f t="shared" si="11"/>
        <v>10312.799999999999</v>
      </c>
      <c r="CS12" s="54">
        <f t="shared" si="11"/>
        <v>10373.325000000001</v>
      </c>
      <c r="CT12" s="54">
        <f t="shared" si="11"/>
        <v>10541.875</v>
      </c>
      <c r="CU12" s="54">
        <f t="shared" si="11"/>
        <v>10596.974999999999</v>
      </c>
      <c r="CV12" s="54">
        <f t="shared" si="11"/>
        <v>10753.25</v>
      </c>
      <c r="CW12" s="54">
        <f t="shared" si="11"/>
        <v>10751.75</v>
      </c>
      <c r="CX12" s="54">
        <f t="shared" si="11"/>
        <v>10724.566666666666</v>
      </c>
      <c r="CY12" s="54">
        <f t="shared" si="11"/>
        <v>10784.924999999999</v>
      </c>
      <c r="CZ12" s="54">
        <f t="shared" si="11"/>
        <v>10766.2</v>
      </c>
      <c r="DA12" s="54">
        <f t="shared" si="11"/>
        <v>10810.150000000001</v>
      </c>
      <c r="DB12" s="54">
        <f t="shared" si="11"/>
        <v>10810.150000000001</v>
      </c>
      <c r="DC12" s="54">
        <f t="shared" si="11"/>
        <v>10624.658333333335</v>
      </c>
      <c r="DD12" s="54">
        <f t="shared" si="11"/>
        <v>10646.333333333334</v>
      </c>
      <c r="DE12" s="54">
        <f t="shared" si="11"/>
        <v>10675.25</v>
      </c>
      <c r="DF12" s="54">
        <f t="shared" si="11"/>
        <v>10841.55</v>
      </c>
      <c r="DG12" s="54">
        <f t="shared" si="11"/>
        <v>10995.45</v>
      </c>
      <c r="DH12" s="54">
        <f t="shared" si="11"/>
        <v>11146.4</v>
      </c>
      <c r="DI12" s="54">
        <f t="shared" si="11"/>
        <v>11137.508333333331</v>
      </c>
      <c r="DJ12" s="54">
        <f t="shared" si="11"/>
        <v>11171.474999999999</v>
      </c>
      <c r="DK12" s="54">
        <f t="shared" si="11"/>
        <v>11157.849999999999</v>
      </c>
    </row>
    <row r="13" spans="1:1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</row>
    <row r="14" spans="1:115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DK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  <c r="CQ14" s="32">
        <f t="shared" si="13"/>
        <v>10244.683333333334</v>
      </c>
      <c r="CR14" s="32">
        <f t="shared" si="13"/>
        <v>10245.950000000001</v>
      </c>
      <c r="CS14" s="32">
        <f t="shared" si="13"/>
        <v>10337.416666666668</v>
      </c>
      <c r="CT14" s="32">
        <f t="shared" si="13"/>
        <v>10492.099999999999</v>
      </c>
      <c r="CU14" s="32">
        <f t="shared" si="13"/>
        <v>10569.566666666666</v>
      </c>
      <c r="CV14" s="32">
        <f t="shared" si="13"/>
        <v>10702.033333333335</v>
      </c>
      <c r="CW14" s="32">
        <f t="shared" si="13"/>
        <v>10721.633333333335</v>
      </c>
      <c r="CX14" s="32">
        <f t="shared" si="13"/>
        <v>10638.916666666666</v>
      </c>
      <c r="CY14" s="32">
        <f t="shared" si="13"/>
        <v>10752.016666666665</v>
      </c>
      <c r="CZ14" s="32">
        <f t="shared" si="13"/>
        <v>10714.233333333335</v>
      </c>
      <c r="DA14" s="32">
        <f t="shared" si="13"/>
        <v>10741.150000000001</v>
      </c>
      <c r="DB14" s="32">
        <f t="shared" si="13"/>
        <v>10741.150000000001</v>
      </c>
      <c r="DC14" s="32">
        <f t="shared" si="13"/>
        <v>10528.283333333335</v>
      </c>
      <c r="DD14" s="32">
        <f t="shared" si="13"/>
        <v>10521.483333333334</v>
      </c>
      <c r="DE14" s="32">
        <f t="shared" si="13"/>
        <v>10638.333333333336</v>
      </c>
      <c r="DF14" s="32">
        <f t="shared" si="13"/>
        <v>10789.75</v>
      </c>
      <c r="DG14" s="32">
        <f t="shared" si="13"/>
        <v>10970.833333333338</v>
      </c>
      <c r="DH14" s="32">
        <f t="shared" si="13"/>
        <v>11123.816666666669</v>
      </c>
      <c r="DI14" s="32">
        <f t="shared" si="13"/>
        <v>11046.733333333332</v>
      </c>
      <c r="DJ14" s="32">
        <f t="shared" si="13"/>
        <v>11132.466666666664</v>
      </c>
      <c r="DK14" s="32">
        <f t="shared" si="13"/>
        <v>11114.499999999998</v>
      </c>
    </row>
    <row r="15" spans="1:115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DK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  <c r="CQ15" s="34">
        <f t="shared" si="15"/>
        <v>10176.966666666667</v>
      </c>
      <c r="CR15" s="34">
        <f t="shared" si="15"/>
        <v>10189.800000000001</v>
      </c>
      <c r="CS15" s="34">
        <f t="shared" si="15"/>
        <v>10244.783333333335</v>
      </c>
      <c r="CT15" s="34">
        <f t="shared" si="15"/>
        <v>10432.499999999998</v>
      </c>
      <c r="CU15" s="34">
        <f t="shared" si="15"/>
        <v>10531.783333333333</v>
      </c>
      <c r="CV15" s="34">
        <f t="shared" si="15"/>
        <v>10640.416666666668</v>
      </c>
      <c r="CW15" s="34">
        <f t="shared" si="15"/>
        <v>10643.616666666669</v>
      </c>
      <c r="CX15" s="34">
        <f t="shared" si="15"/>
        <v>10572.083333333332</v>
      </c>
      <c r="CY15" s="34">
        <f t="shared" si="15"/>
        <v>10690.583333333332</v>
      </c>
      <c r="CZ15" s="34">
        <f t="shared" si="15"/>
        <v>10660.416666666668</v>
      </c>
      <c r="DA15" s="34">
        <f t="shared" si="15"/>
        <v>10679.6</v>
      </c>
      <c r="DB15" s="34">
        <f t="shared" si="15"/>
        <v>10679.6</v>
      </c>
      <c r="DC15" s="34">
        <f t="shared" si="15"/>
        <v>10449.216666666667</v>
      </c>
      <c r="DD15" s="34">
        <f t="shared" si="15"/>
        <v>10424.766666666666</v>
      </c>
      <c r="DE15" s="34">
        <f t="shared" si="15"/>
        <v>10536.716666666669</v>
      </c>
      <c r="DF15" s="34">
        <f t="shared" si="15"/>
        <v>10677.8</v>
      </c>
      <c r="DG15" s="34">
        <f t="shared" si="15"/>
        <v>10919.466666666669</v>
      </c>
      <c r="DH15" s="34">
        <f t="shared" si="15"/>
        <v>11085.383333333335</v>
      </c>
      <c r="DI15" s="34">
        <f t="shared" si="15"/>
        <v>10960.866666666665</v>
      </c>
      <c r="DJ15" s="34">
        <f t="shared" si="15"/>
        <v>11049.483333333332</v>
      </c>
      <c r="DK15" s="34">
        <f t="shared" si="15"/>
        <v>11034.849999999999</v>
      </c>
    </row>
    <row r="16" spans="1:115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DK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  <c r="CQ16" s="35">
        <f t="shared" si="17"/>
        <v>10130.333333333334</v>
      </c>
      <c r="CR16" s="35">
        <f t="shared" si="17"/>
        <v>10112.250000000002</v>
      </c>
      <c r="CS16" s="35">
        <f t="shared" si="17"/>
        <v>10189.966666666669</v>
      </c>
      <c r="CT16" s="35">
        <f t="shared" si="17"/>
        <v>10379.449999999997</v>
      </c>
      <c r="CU16" s="35">
        <f t="shared" si="17"/>
        <v>10500.916666666666</v>
      </c>
      <c r="CV16" s="35">
        <f t="shared" si="17"/>
        <v>10585.733333333335</v>
      </c>
      <c r="CW16" s="35">
        <f t="shared" si="17"/>
        <v>10597.533333333336</v>
      </c>
      <c r="CX16" s="35">
        <f t="shared" si="17"/>
        <v>10467.616666666665</v>
      </c>
      <c r="CY16" s="35">
        <f t="shared" si="17"/>
        <v>10648.166666666664</v>
      </c>
      <c r="CZ16" s="35">
        <f t="shared" si="17"/>
        <v>10607.833333333336</v>
      </c>
      <c r="DA16" s="35">
        <f t="shared" si="17"/>
        <v>10603.150000000001</v>
      </c>
      <c r="DB16" s="35">
        <f t="shared" si="17"/>
        <v>10603.150000000001</v>
      </c>
      <c r="DC16" s="35">
        <f t="shared" si="17"/>
        <v>10335.533333333335</v>
      </c>
      <c r="DD16" s="35">
        <f t="shared" si="17"/>
        <v>10271.783333333333</v>
      </c>
      <c r="DE16" s="35">
        <f t="shared" si="17"/>
        <v>10478.233333333337</v>
      </c>
      <c r="DF16" s="35">
        <f t="shared" si="17"/>
        <v>10605.949999999999</v>
      </c>
      <c r="DG16" s="35">
        <f t="shared" si="17"/>
        <v>10885.933333333338</v>
      </c>
      <c r="DH16" s="35">
        <f t="shared" si="17"/>
        <v>11057.51666666667</v>
      </c>
      <c r="DI16" s="35">
        <f t="shared" si="17"/>
        <v>10865.183333333331</v>
      </c>
      <c r="DJ16" s="35">
        <f t="shared" si="17"/>
        <v>10995.816666666664</v>
      </c>
      <c r="DK16" s="35">
        <f t="shared" si="17"/>
        <v>10979.399999999998</v>
      </c>
    </row>
    <row r="17" spans="1:1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</row>
    <row r="18" spans="1:115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DK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  <c r="CQ18" s="27">
        <f t="shared" si="19"/>
        <v>10427.743219609531</v>
      </c>
      <c r="CR18" s="27">
        <f t="shared" si="19"/>
        <v>10436.252509654389</v>
      </c>
      <c r="CS18" s="27">
        <f t="shared" si="19"/>
        <v>10579.367533933355</v>
      </c>
      <c r="CT18" s="27">
        <f t="shared" si="19"/>
        <v>10665.060673021446</v>
      </c>
      <c r="CU18" s="27">
        <f t="shared" si="19"/>
        <v>10676.290519424576</v>
      </c>
      <c r="CV18" s="27">
        <f t="shared" si="19"/>
        <v>10880.695422202689</v>
      </c>
      <c r="CW18" s="27">
        <f t="shared" si="19"/>
        <v>10925.026443211687</v>
      </c>
      <c r="CX18" s="27">
        <f t="shared" si="19"/>
        <v>10877.518499655787</v>
      </c>
      <c r="CY18" s="27">
        <f t="shared" si="19"/>
        <v>10918.0784154011</v>
      </c>
      <c r="CZ18" s="27">
        <f t="shared" si="19"/>
        <v>10874.996748809857</v>
      </c>
      <c r="DA18" s="27">
        <f t="shared" si="19"/>
        <v>10941.298518973044</v>
      </c>
      <c r="DB18" s="27">
        <f t="shared" si="19"/>
        <v>10941.298518973044</v>
      </c>
      <c r="DC18" s="27">
        <f t="shared" si="19"/>
        <v>10800.911116028743</v>
      </c>
      <c r="DD18" s="27">
        <f t="shared" si="19"/>
        <v>10868.854868946612</v>
      </c>
      <c r="DE18" s="27">
        <f t="shared" si="19"/>
        <v>10902.237261684535</v>
      </c>
      <c r="DF18" s="27">
        <f t="shared" si="19"/>
        <v>11088.099786039547</v>
      </c>
      <c r="DG18" s="27">
        <f t="shared" si="19"/>
        <v>11107.636390030129</v>
      </c>
      <c r="DH18" s="27">
        <f t="shared" si="19"/>
        <v>11228.842326727105</v>
      </c>
      <c r="DI18" s="27">
        <f t="shared" si="19"/>
        <v>11315.398750966624</v>
      </c>
      <c r="DJ18" s="27">
        <f t="shared" si="19"/>
        <v>11353.482111833129</v>
      </c>
      <c r="DK18" s="27">
        <f t="shared" si="19"/>
        <v>11330.515081647927</v>
      </c>
    </row>
    <row r="19" spans="1:115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DK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  <c r="CQ19" s="28">
        <f t="shared" si="21"/>
        <v>10375.2925</v>
      </c>
      <c r="CR19" s="28">
        <f t="shared" si="21"/>
        <v>10375.635</v>
      </c>
      <c r="CS19" s="28">
        <f t="shared" si="21"/>
        <v>10511.147499999999</v>
      </c>
      <c r="CT19" s="28">
        <f t="shared" si="21"/>
        <v>10613.657500000001</v>
      </c>
      <c r="CU19" s="28">
        <f t="shared" si="21"/>
        <v>10645.1075</v>
      </c>
      <c r="CV19" s="28">
        <f t="shared" si="21"/>
        <v>10827.615</v>
      </c>
      <c r="CW19" s="28">
        <f t="shared" si="21"/>
        <v>10867.904999999999</v>
      </c>
      <c r="CX19" s="28">
        <f t="shared" si="21"/>
        <v>10799.965</v>
      </c>
      <c r="CY19" s="28">
        <f t="shared" si="21"/>
        <v>10870.567500000001</v>
      </c>
      <c r="CZ19" s="28">
        <f t="shared" si="21"/>
        <v>10826.57</v>
      </c>
      <c r="DA19" s="28">
        <f t="shared" si="21"/>
        <v>10878.6</v>
      </c>
      <c r="DB19" s="28">
        <f t="shared" si="21"/>
        <v>10878.6</v>
      </c>
      <c r="DC19" s="28">
        <f t="shared" si="21"/>
        <v>10713.362500000001</v>
      </c>
      <c r="DD19" s="28">
        <f t="shared" si="21"/>
        <v>10755.535000000002</v>
      </c>
      <c r="DE19" s="28">
        <f t="shared" si="21"/>
        <v>10828.004999999999</v>
      </c>
      <c r="DF19" s="28">
        <f t="shared" si="21"/>
        <v>11002.79</v>
      </c>
      <c r="DG19" s="28">
        <f t="shared" si="21"/>
        <v>11068.895</v>
      </c>
      <c r="DH19" s="28">
        <f t="shared" si="21"/>
        <v>11198.715</v>
      </c>
      <c r="DI19" s="28">
        <f t="shared" si="21"/>
        <v>11232.452500000001</v>
      </c>
      <c r="DJ19" s="28">
        <f t="shared" si="21"/>
        <v>11290.6075</v>
      </c>
      <c r="DK19" s="28">
        <f t="shared" si="21"/>
        <v>11268.455</v>
      </c>
    </row>
    <row r="20" spans="1:115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DK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  <c r="CQ20" s="21">
        <f t="shared" si="23"/>
        <v>10312.4</v>
      </c>
      <c r="CR20" s="21">
        <f t="shared" si="23"/>
        <v>10302.1</v>
      </c>
      <c r="CS20" s="21">
        <f t="shared" si="23"/>
        <v>10430.049999999999</v>
      </c>
      <c r="CT20" s="21">
        <f t="shared" si="23"/>
        <v>10551.7</v>
      </c>
      <c r="CU20" s="21">
        <f t="shared" si="23"/>
        <v>10607.35</v>
      </c>
      <c r="CV20" s="21">
        <f t="shared" si="23"/>
        <v>10763.65</v>
      </c>
      <c r="CW20" s="21">
        <f t="shared" si="23"/>
        <v>10799.65</v>
      </c>
      <c r="CX20" s="21">
        <f t="shared" si="23"/>
        <v>10705.75</v>
      </c>
      <c r="CY20" s="21">
        <f t="shared" si="23"/>
        <v>10813.45</v>
      </c>
      <c r="CZ20" s="21">
        <f t="shared" si="23"/>
        <v>10768.05</v>
      </c>
      <c r="DA20" s="21">
        <f t="shared" si="23"/>
        <v>10802.7</v>
      </c>
      <c r="DB20" s="21">
        <f t="shared" si="23"/>
        <v>10802.7</v>
      </c>
      <c r="DC20" s="21">
        <f t="shared" si="23"/>
        <v>10607.35</v>
      </c>
      <c r="DD20" s="21">
        <f t="shared" si="23"/>
        <v>10618.2</v>
      </c>
      <c r="DE20" s="21">
        <f t="shared" si="23"/>
        <v>10739.95</v>
      </c>
      <c r="DF20" s="21">
        <f t="shared" si="23"/>
        <v>10901.7</v>
      </c>
      <c r="DG20" s="21">
        <f t="shared" si="23"/>
        <v>11022.2</v>
      </c>
      <c r="DH20" s="21">
        <f t="shared" si="23"/>
        <v>11162.25</v>
      </c>
      <c r="DI20" s="21">
        <f t="shared" si="23"/>
        <v>11132.6</v>
      </c>
      <c r="DJ20" s="21">
        <f t="shared" si="23"/>
        <v>11215.45</v>
      </c>
      <c r="DK20" s="21">
        <f t="shared" si="23"/>
        <v>11194.15</v>
      </c>
    </row>
    <row r="21" spans="1:115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DK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  <c r="CQ21" s="20">
        <f t="shared" si="25"/>
        <v>10280.953749999999</v>
      </c>
      <c r="CR21" s="20">
        <f t="shared" si="25"/>
        <v>10265.3325</v>
      </c>
      <c r="CS21" s="20">
        <f t="shared" si="25"/>
        <v>10389.501249999999</v>
      </c>
      <c r="CT21" s="20">
        <f t="shared" si="25"/>
        <v>10520.721250000001</v>
      </c>
      <c r="CU21" s="20">
        <f t="shared" si="25"/>
        <v>10588.471250000001</v>
      </c>
      <c r="CV21" s="20">
        <f t="shared" si="25"/>
        <v>10731.6675</v>
      </c>
      <c r="CW21" s="20">
        <f t="shared" si="25"/>
        <v>10765.522499999999</v>
      </c>
      <c r="CX21" s="20">
        <f t="shared" si="25"/>
        <v>10658.6425</v>
      </c>
      <c r="CY21" s="20">
        <f t="shared" si="25"/>
        <v>10784.891250000001</v>
      </c>
      <c r="CZ21" s="20">
        <f t="shared" si="25"/>
        <v>10738.789999999999</v>
      </c>
      <c r="DA21" s="20">
        <f t="shared" si="25"/>
        <v>10764.75</v>
      </c>
      <c r="DB21" s="20">
        <f t="shared" si="25"/>
        <v>10764.75</v>
      </c>
      <c r="DC21" s="20">
        <f t="shared" si="25"/>
        <v>10554.34375</v>
      </c>
      <c r="DD21" s="20">
        <f t="shared" si="25"/>
        <v>10549.532500000001</v>
      </c>
      <c r="DE21" s="20">
        <f t="shared" si="25"/>
        <v>10695.922500000001</v>
      </c>
      <c r="DF21" s="20">
        <f t="shared" si="25"/>
        <v>10851.155000000001</v>
      </c>
      <c r="DG21" s="20">
        <f t="shared" si="25"/>
        <v>10998.852500000001</v>
      </c>
      <c r="DH21" s="20">
        <f t="shared" si="25"/>
        <v>11144.0175</v>
      </c>
      <c r="DI21" s="20">
        <f t="shared" si="25"/>
        <v>11082.67375</v>
      </c>
      <c r="DJ21" s="20">
        <f t="shared" si="25"/>
        <v>11177.87125</v>
      </c>
      <c r="DK21" s="20">
        <f t="shared" si="25"/>
        <v>11156.997499999999</v>
      </c>
    </row>
    <row r="22" spans="1:115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DK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  <c r="CQ22" s="32">
        <f t="shared" si="27"/>
        <v>10249.5075</v>
      </c>
      <c r="CR22" s="32">
        <f t="shared" si="27"/>
        <v>10228.565000000001</v>
      </c>
      <c r="CS22" s="32">
        <f t="shared" si="27"/>
        <v>10348.952499999999</v>
      </c>
      <c r="CT22" s="32">
        <f t="shared" si="27"/>
        <v>10489.7425</v>
      </c>
      <c r="CU22" s="32">
        <f t="shared" si="27"/>
        <v>10569.592500000001</v>
      </c>
      <c r="CV22" s="32">
        <f t="shared" si="27"/>
        <v>10699.684999999999</v>
      </c>
      <c r="CW22" s="32">
        <f t="shared" si="27"/>
        <v>10731.395</v>
      </c>
      <c r="CX22" s="32">
        <f t="shared" si="27"/>
        <v>10611.535</v>
      </c>
      <c r="CY22" s="32">
        <f t="shared" si="27"/>
        <v>10756.3325</v>
      </c>
      <c r="CZ22" s="32">
        <f t="shared" si="27"/>
        <v>10709.529999999999</v>
      </c>
      <c r="DA22" s="32">
        <f t="shared" si="27"/>
        <v>10726.800000000001</v>
      </c>
      <c r="DB22" s="32">
        <f t="shared" si="27"/>
        <v>10726.800000000001</v>
      </c>
      <c r="DC22" s="32">
        <f t="shared" si="27"/>
        <v>10501.3375</v>
      </c>
      <c r="DD22" s="32">
        <f t="shared" si="27"/>
        <v>10480.865</v>
      </c>
      <c r="DE22" s="32">
        <f t="shared" si="27"/>
        <v>10651.895000000002</v>
      </c>
      <c r="DF22" s="32">
        <f t="shared" si="27"/>
        <v>10800.61</v>
      </c>
      <c r="DG22" s="32">
        <f t="shared" si="27"/>
        <v>10975.505000000001</v>
      </c>
      <c r="DH22" s="32">
        <f t="shared" si="27"/>
        <v>11125.785</v>
      </c>
      <c r="DI22" s="32">
        <f t="shared" si="27"/>
        <v>11032.747499999999</v>
      </c>
      <c r="DJ22" s="32">
        <f t="shared" si="27"/>
        <v>11140.292500000001</v>
      </c>
      <c r="DK22" s="32">
        <f t="shared" si="27"/>
        <v>11119.844999999999</v>
      </c>
    </row>
    <row r="23" spans="1:115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DK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  <c r="CQ23" s="34">
        <f t="shared" si="29"/>
        <v>10197.056780390469</v>
      </c>
      <c r="CR23" s="34">
        <f t="shared" si="29"/>
        <v>10167.947490345612</v>
      </c>
      <c r="CS23" s="34">
        <f t="shared" si="29"/>
        <v>10280.732466066644</v>
      </c>
      <c r="CT23" s="34">
        <f t="shared" si="29"/>
        <v>10438.339326978556</v>
      </c>
      <c r="CU23" s="34">
        <f t="shared" si="29"/>
        <v>10538.409480575425</v>
      </c>
      <c r="CV23" s="34">
        <f t="shared" si="29"/>
        <v>10646.60457779731</v>
      </c>
      <c r="CW23" s="34">
        <f t="shared" si="29"/>
        <v>10674.273556788312</v>
      </c>
      <c r="CX23" s="34">
        <f t="shared" si="29"/>
        <v>10533.981500344213</v>
      </c>
      <c r="CY23" s="34">
        <f t="shared" si="29"/>
        <v>10708.821584598902</v>
      </c>
      <c r="CZ23" s="34">
        <f t="shared" si="29"/>
        <v>10661.103251190141</v>
      </c>
      <c r="DA23" s="34">
        <f t="shared" si="29"/>
        <v>10664.101481026957</v>
      </c>
      <c r="DB23" s="34">
        <f t="shared" si="29"/>
        <v>10664.101481026957</v>
      </c>
      <c r="DC23" s="34">
        <f t="shared" si="29"/>
        <v>10413.788883971258</v>
      </c>
      <c r="DD23" s="34">
        <f t="shared" si="29"/>
        <v>10367.54513105339</v>
      </c>
      <c r="DE23" s="34">
        <f t="shared" si="29"/>
        <v>10577.662738315466</v>
      </c>
      <c r="DF23" s="34">
        <f t="shared" si="29"/>
        <v>10715.300213960454</v>
      </c>
      <c r="DG23" s="34">
        <f t="shared" si="29"/>
        <v>10936.763609969872</v>
      </c>
      <c r="DH23" s="34">
        <f t="shared" si="29"/>
        <v>11095.657673272895</v>
      </c>
      <c r="DI23" s="34">
        <f t="shared" si="29"/>
        <v>10949.801249033377</v>
      </c>
      <c r="DJ23" s="34">
        <f t="shared" si="29"/>
        <v>11077.417888166872</v>
      </c>
      <c r="DK23" s="34">
        <f t="shared" si="29"/>
        <v>11057.784918352072</v>
      </c>
    </row>
    <row r="24" spans="1:1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</row>
    <row r="25" spans="1:115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DK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  <c r="CQ25" s="36">
        <f t="shared" si="31"/>
        <v>114.35000000000036</v>
      </c>
      <c r="CR25" s="36">
        <f t="shared" si="31"/>
        <v>133.69999999999891</v>
      </c>
      <c r="CS25" s="36">
        <f t="shared" si="31"/>
        <v>147.44999999999891</v>
      </c>
      <c r="CT25" s="36">
        <f t="shared" si="31"/>
        <v>112.65000000000146</v>
      </c>
      <c r="CU25" s="36">
        <f t="shared" si="31"/>
        <v>68.649999999999636</v>
      </c>
      <c r="CV25" s="36">
        <f t="shared" si="31"/>
        <v>116.29999999999927</v>
      </c>
      <c r="CW25" s="36">
        <f t="shared" si="31"/>
        <v>124.09999999999854</v>
      </c>
      <c r="CX25" s="36">
        <f t="shared" si="31"/>
        <v>171.30000000000109</v>
      </c>
      <c r="CY25" s="36">
        <f t="shared" si="31"/>
        <v>103.85000000000036</v>
      </c>
      <c r="CZ25" s="36">
        <f t="shared" si="31"/>
        <v>106.39999999999964</v>
      </c>
      <c r="DA25" s="36">
        <f t="shared" si="31"/>
        <v>138</v>
      </c>
      <c r="DB25" s="36">
        <f t="shared" si="31"/>
        <v>138</v>
      </c>
      <c r="DC25" s="36">
        <f t="shared" si="31"/>
        <v>192.75</v>
      </c>
      <c r="DD25" s="36">
        <f t="shared" si="31"/>
        <v>249.70000000000073</v>
      </c>
      <c r="DE25" s="36">
        <f t="shared" si="31"/>
        <v>160.09999999999854</v>
      </c>
      <c r="DF25" s="36">
        <f t="shared" si="31"/>
        <v>183.80000000000109</v>
      </c>
      <c r="DG25" s="36">
        <f t="shared" si="31"/>
        <v>84.899999999999636</v>
      </c>
      <c r="DH25" s="36">
        <f t="shared" si="31"/>
        <v>66.299999999999272</v>
      </c>
      <c r="DI25" s="36">
        <f t="shared" si="31"/>
        <v>181.55000000000109</v>
      </c>
      <c r="DJ25" s="36">
        <f t="shared" si="31"/>
        <v>136.64999999999964</v>
      </c>
      <c r="DK25" s="36">
        <f t="shared" si="31"/>
        <v>135.10000000000036</v>
      </c>
    </row>
    <row r="26" spans="1:115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DK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  <c r="CQ26" s="36">
        <f t="shared" si="33"/>
        <v>125.78500000000041</v>
      </c>
      <c r="CR26" s="36">
        <f t="shared" si="33"/>
        <v>147.0699999999988</v>
      </c>
      <c r="CS26" s="36">
        <f t="shared" si="33"/>
        <v>162.1949999999988</v>
      </c>
      <c r="CT26" s="36">
        <f t="shared" si="33"/>
        <v>123.91500000000161</v>
      </c>
      <c r="CU26" s="36">
        <f t="shared" si="33"/>
        <v>75.514999999999603</v>
      </c>
      <c r="CV26" s="36">
        <f t="shared" si="33"/>
        <v>127.92999999999921</v>
      </c>
      <c r="CW26" s="36">
        <f t="shared" si="33"/>
        <v>136.5099999999984</v>
      </c>
      <c r="CX26" s="36">
        <f t="shared" si="33"/>
        <v>188.43000000000123</v>
      </c>
      <c r="CY26" s="36">
        <f t="shared" si="33"/>
        <v>114.23500000000041</v>
      </c>
      <c r="CZ26" s="36">
        <f t="shared" si="33"/>
        <v>117.03999999999961</v>
      </c>
      <c r="DA26" s="36">
        <f t="shared" si="33"/>
        <v>151.80000000000001</v>
      </c>
      <c r="DB26" s="36">
        <f t="shared" si="33"/>
        <v>151.80000000000001</v>
      </c>
      <c r="DC26" s="36">
        <f t="shared" si="33"/>
        <v>212.02500000000001</v>
      </c>
      <c r="DD26" s="36">
        <f t="shared" si="33"/>
        <v>274.67000000000081</v>
      </c>
      <c r="DE26" s="36">
        <f t="shared" si="33"/>
        <v>176.10999999999842</v>
      </c>
      <c r="DF26" s="36">
        <f t="shared" si="33"/>
        <v>202.18000000000123</v>
      </c>
      <c r="DG26" s="36">
        <f t="shared" si="33"/>
        <v>93.389999999999603</v>
      </c>
      <c r="DH26" s="36">
        <f t="shared" si="33"/>
        <v>72.929999999999211</v>
      </c>
      <c r="DI26" s="36">
        <f t="shared" si="33"/>
        <v>199.70500000000121</v>
      </c>
      <c r="DJ26" s="36">
        <f t="shared" si="33"/>
        <v>150.3149999999996</v>
      </c>
      <c r="DK26" s="36">
        <f t="shared" si="33"/>
        <v>148.61000000000041</v>
      </c>
    </row>
    <row r="27" spans="1:115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DK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  <c r="CQ27" s="36">
        <f t="shared" si="35"/>
        <v>20561.550000000003</v>
      </c>
      <c r="CR27" s="36">
        <f t="shared" si="35"/>
        <v>20668.400000000001</v>
      </c>
      <c r="CS27" s="36">
        <f t="shared" si="35"/>
        <v>20746.650000000001</v>
      </c>
      <c r="CT27" s="36">
        <f t="shared" si="35"/>
        <v>21083.75</v>
      </c>
      <c r="CU27" s="36">
        <f t="shared" si="35"/>
        <v>21193.949999999997</v>
      </c>
      <c r="CV27" s="36">
        <f t="shared" si="35"/>
        <v>21506.5</v>
      </c>
      <c r="CW27" s="36">
        <f t="shared" si="35"/>
        <v>21503.5</v>
      </c>
      <c r="CX27" s="36">
        <f t="shared" si="35"/>
        <v>21524.400000000001</v>
      </c>
      <c r="CY27" s="36">
        <f t="shared" si="35"/>
        <v>21569.85</v>
      </c>
      <c r="CZ27" s="36">
        <f t="shared" si="35"/>
        <v>21532.400000000001</v>
      </c>
      <c r="DA27" s="36">
        <f t="shared" si="35"/>
        <v>21650.1</v>
      </c>
      <c r="DB27" s="36">
        <f t="shared" si="35"/>
        <v>21650.1</v>
      </c>
      <c r="DC27" s="36">
        <f t="shared" si="35"/>
        <v>21318.55</v>
      </c>
      <c r="DD27" s="36">
        <f t="shared" si="35"/>
        <v>21405.200000000001</v>
      </c>
      <c r="DE27" s="36">
        <f t="shared" si="35"/>
        <v>21350.5</v>
      </c>
      <c r="DF27" s="36">
        <f t="shared" si="35"/>
        <v>21683.1</v>
      </c>
      <c r="DG27" s="36">
        <f t="shared" si="35"/>
        <v>21990.9</v>
      </c>
      <c r="DH27" s="36">
        <f t="shared" si="35"/>
        <v>22292.799999999999</v>
      </c>
      <c r="DI27" s="36">
        <f t="shared" si="35"/>
        <v>22294.65</v>
      </c>
      <c r="DJ27" s="36">
        <f t="shared" si="35"/>
        <v>22342.949999999997</v>
      </c>
      <c r="DK27" s="36">
        <f t="shared" si="35"/>
        <v>22315.699999999997</v>
      </c>
    </row>
    <row r="28" spans="1:115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DK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  <c r="CQ28" s="36">
        <f t="shared" si="37"/>
        <v>10280.775000000001</v>
      </c>
      <c r="CR28" s="36">
        <f t="shared" si="37"/>
        <v>10334.200000000001</v>
      </c>
      <c r="CS28" s="36">
        <f t="shared" si="37"/>
        <v>10373.325000000001</v>
      </c>
      <c r="CT28" s="36">
        <f t="shared" si="37"/>
        <v>10541.875</v>
      </c>
      <c r="CU28" s="36">
        <f t="shared" si="37"/>
        <v>10596.974999999999</v>
      </c>
      <c r="CV28" s="36">
        <f t="shared" si="37"/>
        <v>10753.25</v>
      </c>
      <c r="CW28" s="36">
        <f t="shared" si="37"/>
        <v>10751.75</v>
      </c>
      <c r="CX28" s="36">
        <f t="shared" si="37"/>
        <v>10762.2</v>
      </c>
      <c r="CY28" s="36">
        <f t="shared" si="37"/>
        <v>10784.924999999999</v>
      </c>
      <c r="CZ28" s="36">
        <f t="shared" si="37"/>
        <v>10766.2</v>
      </c>
      <c r="DA28" s="36">
        <f t="shared" si="37"/>
        <v>10825.05</v>
      </c>
      <c r="DB28" s="36">
        <f t="shared" si="37"/>
        <v>10825.05</v>
      </c>
      <c r="DC28" s="36">
        <f t="shared" si="37"/>
        <v>10659.275</v>
      </c>
      <c r="DD28" s="36">
        <f t="shared" si="37"/>
        <v>10702.6</v>
      </c>
      <c r="DE28" s="36">
        <f t="shared" si="37"/>
        <v>10675.25</v>
      </c>
      <c r="DF28" s="36">
        <f t="shared" si="37"/>
        <v>10841.55</v>
      </c>
      <c r="DG28" s="36">
        <f t="shared" si="37"/>
        <v>10995.45</v>
      </c>
      <c r="DH28" s="36">
        <f t="shared" si="37"/>
        <v>11146.4</v>
      </c>
      <c r="DI28" s="36">
        <f t="shared" si="37"/>
        <v>11147.325000000001</v>
      </c>
      <c r="DJ28" s="36">
        <f t="shared" si="37"/>
        <v>11171.474999999999</v>
      </c>
      <c r="DK28" s="36">
        <f t="shared" si="37"/>
        <v>11157.849999999999</v>
      </c>
    </row>
    <row r="29" spans="1:115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DK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  <c r="CQ29" s="36">
        <f t="shared" si="39"/>
        <v>10301.858333333334</v>
      </c>
      <c r="CR29" s="36">
        <f t="shared" si="39"/>
        <v>10312.799999999999</v>
      </c>
      <c r="CS29" s="36">
        <f t="shared" si="39"/>
        <v>10411.141666666666</v>
      </c>
      <c r="CT29" s="36">
        <f t="shared" si="39"/>
        <v>10548.424999999999</v>
      </c>
      <c r="CU29" s="36">
        <f t="shared" si="39"/>
        <v>10603.891666666666</v>
      </c>
      <c r="CV29" s="36">
        <f t="shared" si="39"/>
        <v>10760.183333333334</v>
      </c>
      <c r="CW29" s="36">
        <f t="shared" si="39"/>
        <v>10783.683333333334</v>
      </c>
      <c r="CX29" s="36">
        <f t="shared" si="39"/>
        <v>10724.566666666666</v>
      </c>
      <c r="CY29" s="36">
        <f t="shared" si="39"/>
        <v>10803.941666666666</v>
      </c>
      <c r="CZ29" s="36">
        <f t="shared" si="39"/>
        <v>10767.433333333334</v>
      </c>
      <c r="DA29" s="36">
        <f t="shared" si="39"/>
        <v>10810.150000000001</v>
      </c>
      <c r="DB29" s="36">
        <f t="shared" si="39"/>
        <v>10810.150000000001</v>
      </c>
      <c r="DC29" s="36">
        <f t="shared" si="39"/>
        <v>10624.658333333335</v>
      </c>
      <c r="DD29" s="36">
        <f t="shared" si="39"/>
        <v>10646.333333333334</v>
      </c>
      <c r="DE29" s="36">
        <f t="shared" si="39"/>
        <v>10718.383333333335</v>
      </c>
      <c r="DF29" s="36">
        <f t="shared" si="39"/>
        <v>10881.650000000001</v>
      </c>
      <c r="DG29" s="36">
        <f t="shared" si="39"/>
        <v>11013.283333333336</v>
      </c>
      <c r="DH29" s="36">
        <f t="shared" si="39"/>
        <v>11156.966666666669</v>
      </c>
      <c r="DI29" s="36">
        <f t="shared" si="39"/>
        <v>11137.508333333331</v>
      </c>
      <c r="DJ29" s="36">
        <f t="shared" si="39"/>
        <v>11200.791666666664</v>
      </c>
      <c r="DK29" s="36">
        <f t="shared" si="39"/>
        <v>11182.05</v>
      </c>
    </row>
    <row r="30" spans="1:115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DK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  <c r="CQ30" s="36">
        <f t="shared" si="41"/>
        <v>10291.316666666668</v>
      </c>
      <c r="CR30" s="36">
        <f t="shared" si="41"/>
        <v>10323.5</v>
      </c>
      <c r="CS30" s="36">
        <f t="shared" si="41"/>
        <v>10392.233333333334</v>
      </c>
      <c r="CT30" s="36">
        <f t="shared" si="41"/>
        <v>10545.15</v>
      </c>
      <c r="CU30" s="36">
        <f t="shared" si="41"/>
        <v>10600.433333333332</v>
      </c>
      <c r="CV30" s="36">
        <f t="shared" si="41"/>
        <v>10756.716666666667</v>
      </c>
      <c r="CW30" s="36">
        <f t="shared" si="41"/>
        <v>10767.716666666667</v>
      </c>
      <c r="CX30" s="36">
        <f t="shared" si="41"/>
        <v>10743.383333333333</v>
      </c>
      <c r="CY30" s="36">
        <f t="shared" si="41"/>
        <v>10794.433333333332</v>
      </c>
      <c r="CZ30" s="36">
        <f t="shared" si="41"/>
        <v>10766.816666666668</v>
      </c>
      <c r="DA30" s="36">
        <f t="shared" si="41"/>
        <v>10817.6</v>
      </c>
      <c r="DB30" s="36">
        <f t="shared" si="41"/>
        <v>10817.6</v>
      </c>
      <c r="DC30" s="36">
        <f t="shared" si="41"/>
        <v>10641.966666666667</v>
      </c>
      <c r="DD30" s="36">
        <f t="shared" si="41"/>
        <v>10674.466666666667</v>
      </c>
      <c r="DE30" s="36">
        <f t="shared" si="41"/>
        <v>10696.816666666668</v>
      </c>
      <c r="DF30" s="36">
        <f t="shared" si="41"/>
        <v>10861.6</v>
      </c>
      <c r="DG30" s="36">
        <f t="shared" si="41"/>
        <v>11004.366666666669</v>
      </c>
      <c r="DH30" s="36">
        <f t="shared" si="41"/>
        <v>11151.683333333334</v>
      </c>
      <c r="DI30" s="36">
        <f t="shared" si="41"/>
        <v>11142.416666666666</v>
      </c>
      <c r="DJ30" s="36">
        <f t="shared" si="41"/>
        <v>11186.133333333331</v>
      </c>
      <c r="DK30" s="36">
        <f t="shared" si="41"/>
        <v>11169.949999999999</v>
      </c>
    </row>
    <row r="31" spans="1:115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DK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  <c r="CQ31" s="36">
        <f t="shared" si="43"/>
        <v>10280.775000000001</v>
      </c>
      <c r="CR31" s="36">
        <f t="shared" si="43"/>
        <v>10334.200000000001</v>
      </c>
      <c r="CS31" s="36">
        <f t="shared" si="43"/>
        <v>10373.325000000001</v>
      </c>
      <c r="CT31" s="36">
        <f t="shared" si="43"/>
        <v>10541.875</v>
      </c>
      <c r="CU31" s="36">
        <f t="shared" si="43"/>
        <v>10596.974999999999</v>
      </c>
      <c r="CV31" s="36">
        <f t="shared" si="43"/>
        <v>10753.25</v>
      </c>
      <c r="CW31" s="36">
        <f t="shared" si="43"/>
        <v>10751.75</v>
      </c>
      <c r="CX31" s="36">
        <f t="shared" si="43"/>
        <v>10762.2</v>
      </c>
      <c r="CY31" s="36">
        <f t="shared" si="43"/>
        <v>10784.924999999999</v>
      </c>
      <c r="CZ31" s="36">
        <f t="shared" si="43"/>
        <v>10766.2</v>
      </c>
      <c r="DA31" s="36">
        <f t="shared" si="43"/>
        <v>10825.05</v>
      </c>
      <c r="DB31" s="36">
        <f t="shared" si="43"/>
        <v>10825.05</v>
      </c>
      <c r="DC31" s="36">
        <f t="shared" si="43"/>
        <v>10659.275</v>
      </c>
      <c r="DD31" s="36">
        <f t="shared" si="43"/>
        <v>10702.6</v>
      </c>
      <c r="DE31" s="36">
        <f t="shared" si="43"/>
        <v>10675.25</v>
      </c>
      <c r="DF31" s="36">
        <f t="shared" si="43"/>
        <v>10841.55</v>
      </c>
      <c r="DG31" s="36">
        <f t="shared" si="43"/>
        <v>10995.45</v>
      </c>
      <c r="DH31" s="36">
        <f t="shared" si="43"/>
        <v>11146.4</v>
      </c>
      <c r="DI31" s="36">
        <f t="shared" si="43"/>
        <v>11147.325000000001</v>
      </c>
      <c r="DJ31" s="36">
        <f t="shared" si="43"/>
        <v>11171.474999999999</v>
      </c>
      <c r="DK31" s="36">
        <f t="shared" si="43"/>
        <v>11157.849999999999</v>
      </c>
    </row>
    <row r="32" spans="1:115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DK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  <c r="CQ32" s="37">
        <f t="shared" si="45"/>
        <v>21.083333333332121</v>
      </c>
      <c r="CR32" s="37">
        <f t="shared" si="45"/>
        <v>21.400000000001455</v>
      </c>
      <c r="CS32" s="37">
        <f t="shared" si="45"/>
        <v>37.816666666665697</v>
      </c>
      <c r="CT32" s="37">
        <f t="shared" si="45"/>
        <v>6.5499999999992724</v>
      </c>
      <c r="CU32" s="37">
        <f t="shared" si="45"/>
        <v>6.9166666666678793</v>
      </c>
      <c r="CV32" s="37">
        <f t="shared" si="45"/>
        <v>6.9333333333343035</v>
      </c>
      <c r="CW32" s="37">
        <f t="shared" si="45"/>
        <v>31.933333333334303</v>
      </c>
      <c r="CX32" s="37">
        <f t="shared" si="45"/>
        <v>37.633333333335031</v>
      </c>
      <c r="CY32" s="37">
        <f t="shared" si="45"/>
        <v>19.016666666666424</v>
      </c>
      <c r="CZ32" s="37">
        <f t="shared" si="45"/>
        <v>1.2333333333335759</v>
      </c>
      <c r="DA32" s="37">
        <f t="shared" si="45"/>
        <v>14.899999999997817</v>
      </c>
      <c r="DB32" s="37">
        <f t="shared" si="45"/>
        <v>14.899999999997817</v>
      </c>
      <c r="DC32" s="37">
        <f t="shared" si="45"/>
        <v>34.616666666664969</v>
      </c>
      <c r="DD32" s="37">
        <f t="shared" si="45"/>
        <v>56.266666666666424</v>
      </c>
      <c r="DE32" s="37">
        <f t="shared" si="45"/>
        <v>43.133333333335031</v>
      </c>
      <c r="DF32" s="37">
        <f t="shared" si="45"/>
        <v>40.100000000002183</v>
      </c>
      <c r="DG32" s="37">
        <f t="shared" si="45"/>
        <v>17.833333333335759</v>
      </c>
      <c r="DH32" s="37">
        <f t="shared" si="45"/>
        <v>10.566666666669335</v>
      </c>
      <c r="DI32" s="37">
        <f t="shared" si="45"/>
        <v>9.8166666666693345</v>
      </c>
      <c r="DJ32" s="37">
        <f t="shared" si="45"/>
        <v>29.316666666665697</v>
      </c>
      <c r="DK32" s="37">
        <f t="shared" si="45"/>
        <v>24.200000000000728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2020-07-28T20:25:24Z</dcterms:modified>
</cp:coreProperties>
</file>