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K30" i="2" l="1"/>
  <c r="K28" i="2"/>
  <c r="K31" i="2" s="1"/>
  <c r="K27" i="2"/>
  <c r="K25" i="2"/>
  <c r="K26" i="2" s="1"/>
  <c r="K20" i="2"/>
  <c r="K18" i="2"/>
  <c r="K23" i="2" s="1"/>
  <c r="K11" i="2"/>
  <c r="K14" i="2" s="1"/>
  <c r="K29" i="2" l="1"/>
  <c r="K32" i="2" s="1"/>
  <c r="K10" i="2" s="1"/>
  <c r="K16" i="2"/>
  <c r="K15" i="2"/>
  <c r="K19" i="2"/>
  <c r="K22" i="2"/>
  <c r="K21" i="2"/>
  <c r="K7" i="2"/>
  <c r="K12" i="2"/>
  <c r="K8" i="2"/>
  <c r="K6" i="2" s="1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F4" i="2" l="1"/>
  <c r="F3" i="2"/>
  <c r="F2" i="2"/>
  <c r="L30" i="2" l="1"/>
  <c r="L28" i="2"/>
  <c r="L31" i="2" s="1"/>
  <c r="L27" i="2"/>
  <c r="L25" i="2"/>
  <c r="L26" i="2" s="1"/>
  <c r="L20" i="2"/>
  <c r="L18" i="2"/>
  <c r="L23" i="2" s="1"/>
  <c r="L11" i="2"/>
  <c r="L14" i="2" s="1"/>
  <c r="L16" i="2" l="1"/>
  <c r="L22" i="2"/>
  <c r="L21" i="2"/>
  <c r="L19" i="2"/>
  <c r="L29" i="2"/>
  <c r="L32" i="2" s="1"/>
  <c r="L12" i="2" s="1"/>
  <c r="L15" i="2"/>
  <c r="L7" i="2"/>
  <c r="L8" i="2"/>
  <c r="L6" i="2" s="1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L10" i="2" l="1"/>
  <c r="AO31" i="14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3" i="2"/>
  <c r="U12" i="2"/>
  <c r="U11" i="2"/>
  <c r="U10" i="2"/>
  <c r="U9" i="2"/>
  <c r="U8" i="2"/>
  <c r="U7" i="2"/>
  <c r="U6" i="2"/>
  <c r="AP10" i="14" l="1"/>
  <c r="AP12" i="14"/>
  <c r="H11" i="2"/>
  <c r="H14" i="2" s="1"/>
  <c r="H18" i="2"/>
  <c r="H23" i="2" s="1"/>
  <c r="H20" i="2"/>
  <c r="H25" i="2"/>
  <c r="H27" i="2"/>
  <c r="H28" i="2"/>
  <c r="H31" i="2" s="1"/>
  <c r="H30" i="2"/>
  <c r="G30" i="2"/>
  <c r="G28" i="2"/>
  <c r="G31" i="2" s="1"/>
  <c r="G27" i="2"/>
  <c r="G25" i="2"/>
  <c r="G20" i="2"/>
  <c r="G18" i="2"/>
  <c r="G23" i="2" s="1"/>
  <c r="G11" i="2"/>
  <c r="G8" i="2" s="1"/>
  <c r="J30" i="2"/>
  <c r="J28" i="2"/>
  <c r="J31" i="2" s="1"/>
  <c r="J27" i="2"/>
  <c r="J25" i="2"/>
  <c r="J26" i="2" s="1"/>
  <c r="J20" i="2"/>
  <c r="J18" i="2"/>
  <c r="J23" i="2" s="1"/>
  <c r="J11" i="2"/>
  <c r="J14" i="2" s="1"/>
  <c r="H15" i="2" l="1"/>
  <c r="G7" i="2"/>
  <c r="J29" i="2"/>
  <c r="J32" i="2" s="1"/>
  <c r="J10" i="2" s="1"/>
  <c r="H29" i="2"/>
  <c r="H32" i="2" s="1"/>
  <c r="H12" i="2" s="1"/>
  <c r="H7" i="2"/>
  <c r="H26" i="2"/>
  <c r="H16" i="2"/>
  <c r="H8" i="2"/>
  <c r="H6" i="2" s="1"/>
  <c r="G29" i="2"/>
  <c r="G32" i="2" s="1"/>
  <c r="G10" i="2" s="1"/>
  <c r="G14" i="2"/>
  <c r="G16" i="2" s="1"/>
  <c r="G6" i="2"/>
  <c r="G15" i="2"/>
  <c r="G26" i="2"/>
  <c r="J16" i="2"/>
  <c r="J19" i="2"/>
  <c r="J22" i="2"/>
  <c r="J21" i="2"/>
  <c r="J15" i="2"/>
  <c r="J7" i="2"/>
  <c r="J8" i="2"/>
  <c r="J6" i="2" s="1"/>
  <c r="I30" i="2"/>
  <c r="I28" i="2"/>
  <c r="I31" i="2" s="1"/>
  <c r="I27" i="2"/>
  <c r="I25" i="2"/>
  <c r="I20" i="2"/>
  <c r="I18" i="2"/>
  <c r="I23" i="2" s="1"/>
  <c r="I11" i="2"/>
  <c r="I14" i="2" s="1"/>
  <c r="H10" i="2" l="1"/>
  <c r="J12" i="2"/>
  <c r="G12" i="2"/>
  <c r="H19" i="2"/>
  <c r="H21" i="2"/>
  <c r="H22" i="2"/>
  <c r="G22" i="2"/>
  <c r="G19" i="2"/>
  <c r="G21" i="2"/>
  <c r="I7" i="2"/>
  <c r="I29" i="2"/>
  <c r="I32" i="2" s="1"/>
  <c r="I10" i="2" s="1"/>
  <c r="I16" i="2"/>
  <c r="I26" i="2"/>
  <c r="I15" i="2"/>
  <c r="I8" i="2"/>
  <c r="I6" i="2" s="1"/>
  <c r="AK31" i="14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I12" i="2" l="1"/>
  <c r="I19" i="2"/>
  <c r="I22" i="2"/>
  <c r="I21" i="2"/>
  <c r="AM21" i="14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T52" i="2" l="1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3" i="2"/>
  <c r="T12" i="2"/>
  <c r="T11" i="2"/>
  <c r="T10" i="2"/>
  <c r="T9" i="2"/>
  <c r="T8" i="2"/>
  <c r="T7" i="2"/>
  <c r="T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S52" i="2" l="1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<sst xmlns="http://schemas.openxmlformats.org/spreadsheetml/2006/main" count="70" uniqueCount="67">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</sst>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7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4" fontId="3" fillId="24" borderId="4" xfId="0" applyNumberFormat="1" applyFont="1" applyFill="1" applyBorder="1" applyAlignment="1">
      <alignment horizontal="right"/>
    </xf>
    <xf numFmtId="164" fontId="3" fillId="0" borderId="4" xfId="1" applyNumberFormat="1" applyFont="1" applyFill="1" applyBorder="1" applyAlignment="1">
      <alignment horizontal="center"/>
    </xf>
    <xf numFmtId="164" fontId="3" fillId="0" borderId="4" xfId="1" applyNumberFormat="1" applyFont="1" applyFill="1" applyBorder="1" applyAlignment="1"/>
    <xf numFmtId="164" fontId="3" fillId="25" borderId="4" xfId="1" applyNumberFormat="1" applyFont="1" applyFill="1" applyBorder="1" applyAlignment="1"/>
    <xf numFmtId="164" fontId="4" fillId="20" borderId="4" xfId="1" applyNumberFormat="1" applyFont="1" applyFill="1" applyBorder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54"/>
  <sheetViews>
    <sheetView showGridLines="0" tabSelected="1" zoomScale="110" zoomScaleNormal="110" workbookViewId="0">
      <selection activeCell="L1" sqref="L1:L4"/>
    </sheetView>
  </sheetViews>
  <sheetFormatPr defaultColWidth="8.77734375" defaultRowHeight="14.7" customHeight="1"/>
  <cols>
    <col min="1" max="4" width="8.77734375" style="15" customWidth="1"/>
    <col min="5" max="12" width="10.77734375" style="15" customWidth="1"/>
    <col min="13" max="13" width="9.21875" style="15" bestFit="1" customWidth="1"/>
    <col min="14" max="14" width="11" style="13" bestFit="1" customWidth="1"/>
    <col min="15" max="15" width="13.77734375" style="15" bestFit="1" customWidth="1"/>
    <col min="16" max="21" width="10.44140625" style="15" bestFit="1" customWidth="1"/>
    <col min="22" max="258" width="8.77734375" style="15" customWidth="1"/>
    <col min="259" max="16384" width="8.77734375" style="16"/>
  </cols>
  <sheetData>
    <row r="1" spans="1:22" ht="15" customHeight="1" thickBot="1">
      <c r="A1" s="65"/>
      <c r="B1" s="66"/>
      <c r="C1" s="66"/>
      <c r="D1" s="66"/>
      <c r="E1" s="1" t="s">
        <v>32</v>
      </c>
      <c r="F1" s="1" t="s">
        <v>0</v>
      </c>
      <c r="G1" s="2">
        <v>43934</v>
      </c>
      <c r="H1" s="2">
        <v>43936</v>
      </c>
      <c r="I1" s="2">
        <v>43937</v>
      </c>
      <c r="J1" s="2">
        <v>43938</v>
      </c>
      <c r="K1" s="2">
        <v>43941</v>
      </c>
      <c r="L1" s="2">
        <v>43941</v>
      </c>
      <c r="M1" s="2"/>
      <c r="N1" s="13">
        <v>8700</v>
      </c>
      <c r="O1" s="12" t="s">
        <v>27</v>
      </c>
      <c r="P1" s="14">
        <v>9324</v>
      </c>
      <c r="Q1" s="14">
        <v>9261.2000000000007</v>
      </c>
      <c r="R1" s="14">
        <v>7511.1</v>
      </c>
      <c r="S1" s="14">
        <v>2252.75</v>
      </c>
      <c r="T1" s="14">
        <v>12430.5</v>
      </c>
      <c r="U1" s="14">
        <v>7511.1</v>
      </c>
    </row>
    <row r="2" spans="1:22" ht="15" customHeight="1" thickBot="1">
      <c r="A2" s="17"/>
      <c r="B2" s="18"/>
      <c r="C2" s="18"/>
      <c r="D2" s="3" t="s">
        <v>1</v>
      </c>
      <c r="E2" s="58">
        <v>12246.7</v>
      </c>
      <c r="F2" s="58">
        <f>MAX(G2:J2)</f>
        <v>9324</v>
      </c>
      <c r="G2" s="58">
        <v>9112.0499999999993</v>
      </c>
      <c r="H2" s="58">
        <v>9261.2000000000007</v>
      </c>
      <c r="I2" s="58">
        <v>9053.75</v>
      </c>
      <c r="J2" s="58">
        <v>9324</v>
      </c>
      <c r="K2" s="58">
        <v>9390.85</v>
      </c>
      <c r="L2" s="58">
        <v>21122.1</v>
      </c>
      <c r="M2" s="58"/>
      <c r="N2" s="13">
        <v>8300</v>
      </c>
      <c r="O2" s="12" t="s">
        <v>28</v>
      </c>
      <c r="P2" s="14">
        <v>9091.35</v>
      </c>
      <c r="Q2" s="14">
        <v>8821.9</v>
      </c>
      <c r="R2" s="14">
        <v>9038.9</v>
      </c>
      <c r="S2" s="14">
        <v>12430.5</v>
      </c>
      <c r="T2" s="14">
        <v>7511.1</v>
      </c>
      <c r="U2" s="14">
        <v>9131.7000000000007</v>
      </c>
    </row>
    <row r="3" spans="1:22" ht="15" customHeight="1" thickBot="1">
      <c r="A3" s="17"/>
      <c r="B3" s="4"/>
      <c r="C3" s="5"/>
      <c r="D3" s="3" t="s">
        <v>2</v>
      </c>
      <c r="E3" s="57">
        <v>11175.05</v>
      </c>
      <c r="F3" s="57">
        <f>MIN(G3:J3)</f>
        <v>8821.9</v>
      </c>
      <c r="G3" s="57">
        <v>8912.4</v>
      </c>
      <c r="H3" s="57">
        <v>8874.1</v>
      </c>
      <c r="I3" s="57">
        <v>8821.9</v>
      </c>
      <c r="J3" s="57">
        <v>9091.35</v>
      </c>
      <c r="K3" s="57">
        <v>9230.7999999999993</v>
      </c>
      <c r="L3" s="57">
        <v>20444.25</v>
      </c>
      <c r="M3" s="57"/>
      <c r="N3" s="13">
        <v>8056</v>
      </c>
      <c r="O3" s="12" t="s">
        <v>29</v>
      </c>
      <c r="P3" s="14">
        <v>9295.65</v>
      </c>
      <c r="Q3" s="14">
        <v>9053.75</v>
      </c>
      <c r="R3" s="14">
        <v>8055.8</v>
      </c>
      <c r="S3" s="14"/>
      <c r="T3" s="14"/>
      <c r="U3" s="14"/>
      <c r="V3" s="53" t="s">
        <v>66</v>
      </c>
    </row>
    <row r="4" spans="1:22" ht="15" customHeight="1">
      <c r="A4" s="17"/>
      <c r="B4" s="4"/>
      <c r="C4" s="5"/>
      <c r="D4" s="3" t="s">
        <v>3</v>
      </c>
      <c r="E4" s="21">
        <v>11201.75</v>
      </c>
      <c r="F4" s="21">
        <f>J4</f>
        <v>9266.75</v>
      </c>
      <c r="G4" s="21">
        <v>8993.85</v>
      </c>
      <c r="H4" s="21">
        <v>8925.2999999999993</v>
      </c>
      <c r="I4" s="21">
        <v>8992.7999999999993</v>
      </c>
      <c r="J4" s="21">
        <v>9266.75</v>
      </c>
      <c r="K4" s="21">
        <v>9261.85</v>
      </c>
      <c r="L4" s="21">
        <v>20522.650000000001</v>
      </c>
      <c r="M4" s="21"/>
      <c r="N4" s="13">
        <v>7800</v>
      </c>
    </row>
    <row r="5" spans="1:22" ht="15" customHeight="1">
      <c r="A5" s="63" t="s">
        <v>4</v>
      </c>
      <c r="B5" s="64"/>
      <c r="C5" s="64"/>
      <c r="D5" s="64"/>
      <c r="E5" s="18"/>
      <c r="F5" s="18"/>
      <c r="G5" s="18"/>
      <c r="H5" s="18"/>
      <c r="I5" s="18"/>
      <c r="J5" s="18"/>
      <c r="K5" s="18"/>
      <c r="L5" s="18"/>
      <c r="M5" s="18"/>
      <c r="N5" s="13">
        <v>7606</v>
      </c>
      <c r="O5" s="22" t="s">
        <v>30</v>
      </c>
      <c r="P5" s="23"/>
      <c r="Q5" s="23"/>
      <c r="R5" s="23"/>
      <c r="S5" s="23"/>
      <c r="T5" s="23"/>
      <c r="U5" s="23"/>
    </row>
    <row r="6" spans="1:22" ht="15" customHeight="1">
      <c r="A6" s="24"/>
      <c r="B6" s="25"/>
      <c r="C6" s="25"/>
      <c r="D6" s="6" t="s">
        <v>5</v>
      </c>
      <c r="E6" s="26">
        <f t="shared" ref="E6:G6" si="0">E8+E25</f>
        <v>12978.933333333334</v>
      </c>
      <c r="F6" s="26">
        <f t="shared" si="0"/>
        <v>9955.3000000000029</v>
      </c>
      <c r="G6" s="26">
        <f t="shared" si="0"/>
        <v>9299.4499999999971</v>
      </c>
      <c r="H6" s="26">
        <f t="shared" ref="H6" si="1">H8+H25</f>
        <v>9553.4000000000015</v>
      </c>
      <c r="I6" s="26">
        <f t="shared" ref="I6:J6" si="2">I8+I25</f>
        <v>9322.25</v>
      </c>
      <c r="J6" s="26">
        <f t="shared" si="2"/>
        <v>9596.0333333333328</v>
      </c>
      <c r="K6" s="26">
        <f t="shared" ref="K6" si="3">K8+K25</f>
        <v>9518.2500000000018</v>
      </c>
      <c r="L6" s="26">
        <f t="shared" ref="L6" si="4">L8+L25</f>
        <v>21626.266666666663</v>
      </c>
      <c r="M6" s="26"/>
      <c r="O6" s="43">
        <v>0.23599999999999999</v>
      </c>
      <c r="P6" s="44">
        <f t="shared" ref="P6" si="5">VALUE(23.6/100*(P1-P2)+P2)</f>
        <v>9146.2554</v>
      </c>
      <c r="Q6" s="44">
        <f t="shared" ref="Q6" si="6">VALUE(23.6/100*(Q1-Q2)+Q2)</f>
        <v>8925.5748000000003</v>
      </c>
      <c r="R6" s="44">
        <f t="shared" ref="R6" si="7">VALUE(23.6/100*(R1-R2)+R2)</f>
        <v>8678.3392000000003</v>
      </c>
      <c r="S6" s="44">
        <f t="shared" ref="S6:U6" si="8">VALUE(23.6/100*(S1-S2)+S2)</f>
        <v>10028.550999999999</v>
      </c>
      <c r="T6" s="44">
        <f t="shared" si="8"/>
        <v>8672.0784000000003</v>
      </c>
      <c r="U6" s="44">
        <f t="shared" si="8"/>
        <v>8749.2384000000002</v>
      </c>
    </row>
    <row r="7" spans="1:22" ht="15" customHeight="1">
      <c r="A7" s="24"/>
      <c r="B7" s="25"/>
      <c r="C7" s="25"/>
      <c r="D7" s="6" t="s">
        <v>6</v>
      </c>
      <c r="E7" s="27">
        <f t="shared" ref="E7:G7" si="9">E11+E25</f>
        <v>12612.816666666668</v>
      </c>
      <c r="F7" s="27">
        <f t="shared" si="9"/>
        <v>9639.6500000000015</v>
      </c>
      <c r="G7" s="27">
        <f t="shared" si="9"/>
        <v>9205.7499999999982</v>
      </c>
      <c r="H7" s="27">
        <f t="shared" ref="H7" si="10">H11+H25</f>
        <v>9407.3000000000011</v>
      </c>
      <c r="I7" s="27">
        <f t="shared" ref="I7:J7" si="11">I11+I25</f>
        <v>9188</v>
      </c>
      <c r="J7" s="27">
        <f t="shared" si="11"/>
        <v>9460.0166666666664</v>
      </c>
      <c r="K7" s="27">
        <f t="shared" ref="K7" si="12">K11+K25</f>
        <v>9454.5500000000011</v>
      </c>
      <c r="L7" s="27">
        <f t="shared" ref="L7" si="13">L11+L25</f>
        <v>21374.183333333331</v>
      </c>
      <c r="M7" s="27"/>
      <c r="O7" s="47">
        <v>0.38200000000000001</v>
      </c>
      <c r="P7" s="48">
        <f t="shared" ref="P7" si="14">38.2/100*(P1-P2)+P2</f>
        <v>9180.2222999999994</v>
      </c>
      <c r="Q7" s="48">
        <f t="shared" ref="Q7" si="15">38.2/100*(Q1-Q2)+Q2</f>
        <v>8989.7126000000007</v>
      </c>
      <c r="R7" s="48">
        <f t="shared" ref="R7" si="16">38.2/100*(R1-R2)+R2</f>
        <v>8455.2803999999996</v>
      </c>
      <c r="S7" s="48">
        <f t="shared" ref="S7:U7" si="17">38.2/100*(S1-S2)+S2</f>
        <v>8542.5995000000003</v>
      </c>
      <c r="T7" s="62">
        <f t="shared" si="17"/>
        <v>9390.3107999999993</v>
      </c>
      <c r="U7" s="48">
        <f t="shared" si="17"/>
        <v>8512.6308000000008</v>
      </c>
    </row>
    <row r="8" spans="1:22" ht="15" customHeight="1">
      <c r="A8" s="24"/>
      <c r="B8" s="25"/>
      <c r="C8" s="25"/>
      <c r="D8" s="6" t="s">
        <v>7</v>
      </c>
      <c r="E8" s="28">
        <f t="shared" ref="E8:G8" si="18">(2*E11)-E3</f>
        <v>11907.283333333333</v>
      </c>
      <c r="F8" s="28">
        <f t="shared" si="18"/>
        <v>9453.2000000000025</v>
      </c>
      <c r="G8" s="28">
        <f t="shared" si="18"/>
        <v>9099.7999999999975</v>
      </c>
      <c r="H8" s="28">
        <f t="shared" ref="H8" si="19">(2*H11)-H3</f>
        <v>9166.3000000000011</v>
      </c>
      <c r="I8" s="28">
        <f t="shared" ref="I8:J8" si="20">(2*I11)-I3</f>
        <v>9090.4</v>
      </c>
      <c r="J8" s="28">
        <f t="shared" si="20"/>
        <v>9363.3833333333332</v>
      </c>
      <c r="K8" s="28">
        <f t="shared" ref="K8" si="21">(2*K11)-K3</f>
        <v>9358.2000000000007</v>
      </c>
      <c r="L8" s="28">
        <f t="shared" ref="L8" si="22">(2*L11)-L3</f>
        <v>20948.416666666664</v>
      </c>
      <c r="M8" s="28"/>
      <c r="O8" s="41">
        <v>0.5</v>
      </c>
      <c r="P8" s="42">
        <f t="shared" ref="P8" si="23">VALUE(50/100*(P1-P2)+P2)</f>
        <v>9207.6749999999993</v>
      </c>
      <c r="Q8" s="42">
        <f t="shared" ref="Q8" si="24">VALUE(50/100*(Q1-Q2)+Q2)</f>
        <v>9041.5499999999993</v>
      </c>
      <c r="R8" s="42">
        <f t="shared" ref="R8" si="25">VALUE(50/100*(R1-R2)+R2)</f>
        <v>8275</v>
      </c>
      <c r="S8" s="42">
        <f t="shared" ref="S8:U8" si="26">VALUE(50/100*(S1-S2)+S2)</f>
        <v>7341.625</v>
      </c>
      <c r="T8" s="42">
        <f t="shared" si="26"/>
        <v>9970.7999999999993</v>
      </c>
      <c r="U8" s="42">
        <f t="shared" si="26"/>
        <v>8321.4000000000015</v>
      </c>
    </row>
    <row r="9" spans="1:22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L9" s="21"/>
      <c r="M9" s="21"/>
      <c r="O9" s="49">
        <v>0.61799999999999999</v>
      </c>
      <c r="P9" s="50">
        <f t="shared" ref="P9" si="27">VALUE(61.8/100*(P1-P2)+P2)</f>
        <v>9235.1277000000009</v>
      </c>
      <c r="Q9" s="50">
        <f t="shared" ref="Q9" si="28">VALUE(61.8/100*(Q1-Q2)+Q2)</f>
        <v>9093.3873999999996</v>
      </c>
      <c r="R9" s="50">
        <f t="shared" ref="R9" si="29">VALUE(61.8/100*(R1-R2)+R2)</f>
        <v>8094.7196000000004</v>
      </c>
      <c r="S9" s="50">
        <f t="shared" ref="S9:U9" si="30">VALUE(61.8/100*(S1-S2)+S2)</f>
        <v>6140.6504999999997</v>
      </c>
      <c r="T9" s="50">
        <f t="shared" si="30"/>
        <v>10551.289199999999</v>
      </c>
      <c r="U9" s="50">
        <f t="shared" si="30"/>
        <v>8130.1692000000003</v>
      </c>
    </row>
    <row r="10" spans="1:22" ht="15" customHeight="1">
      <c r="A10" s="24"/>
      <c r="B10" s="25"/>
      <c r="C10" s="25"/>
      <c r="D10" s="6" t="s">
        <v>8</v>
      </c>
      <c r="E10" s="55">
        <f t="shared" ref="E10:G10" si="31">E11+E32/2</f>
        <v>11371.458333333332</v>
      </c>
      <c r="F10" s="55">
        <f t="shared" si="31"/>
        <v>9202.1500000000015</v>
      </c>
      <c r="G10" s="55">
        <f t="shared" si="31"/>
        <v>9012.2249999999985</v>
      </c>
      <c r="H10" s="55">
        <f t="shared" ref="H10" si="32">H11+H32/2</f>
        <v>9067.6500000000015</v>
      </c>
      <c r="I10" s="55">
        <f t="shared" ref="I10:J10" si="33">I11+I32/2</f>
        <v>8974.4749999999985</v>
      </c>
      <c r="J10" s="55">
        <f t="shared" si="33"/>
        <v>9247.0583333333343</v>
      </c>
      <c r="K10" s="55">
        <f t="shared" ref="K10" si="34">K11+K32/2</f>
        <v>9310.8250000000007</v>
      </c>
      <c r="L10" s="55">
        <f t="shared" ref="L10" si="35">L11+L32/2</f>
        <v>20783.174999999999</v>
      </c>
      <c r="M10" s="55"/>
      <c r="O10" s="39">
        <v>0.70699999999999996</v>
      </c>
      <c r="P10" s="40">
        <f t="shared" ref="P10" si="36">VALUE(70.7/100*(P1-P2)+P2)</f>
        <v>9255.8335499999994</v>
      </c>
      <c r="Q10" s="40">
        <f t="shared" ref="Q10" si="37">VALUE(70.7/100*(Q1-Q2)+Q2)</f>
        <v>9132.4850999999999</v>
      </c>
      <c r="R10" s="40">
        <f t="shared" ref="R10" si="38">VALUE(70.7/100*(R1-R2)+R2)</f>
        <v>7958.7453999999998</v>
      </c>
      <c r="S10" s="40">
        <f t="shared" ref="S10:U10" si="39">VALUE(70.7/100*(S1-S2)+S2)</f>
        <v>5234.8307499999992</v>
      </c>
      <c r="T10" s="40">
        <f t="shared" si="39"/>
        <v>10989.1158</v>
      </c>
      <c r="U10" s="40">
        <f t="shared" si="39"/>
        <v>7985.9358000000002</v>
      </c>
    </row>
    <row r="11" spans="1:22" ht="15" customHeight="1">
      <c r="A11" s="24"/>
      <c r="B11" s="25"/>
      <c r="C11" s="25"/>
      <c r="D11" s="6" t="s">
        <v>9</v>
      </c>
      <c r="E11" s="21">
        <f t="shared" ref="E11:G11" si="40">(E2+E3+E4)/3</f>
        <v>11541.166666666666</v>
      </c>
      <c r="F11" s="21">
        <f t="shared" si="40"/>
        <v>9137.5500000000011</v>
      </c>
      <c r="G11" s="21">
        <f t="shared" si="40"/>
        <v>9006.0999999999985</v>
      </c>
      <c r="H11" s="21">
        <f t="shared" ref="H11" si="41">(H2+H3+H4)/3</f>
        <v>9020.2000000000007</v>
      </c>
      <c r="I11" s="21">
        <f t="shared" ref="I11:J11" si="42">(I2+I3+I4)/3</f>
        <v>8956.15</v>
      </c>
      <c r="J11" s="21">
        <f t="shared" si="42"/>
        <v>9227.3666666666668</v>
      </c>
      <c r="K11" s="21">
        <f t="shared" ref="K11" si="43">(K2+K3+K4)/3</f>
        <v>9294.5</v>
      </c>
      <c r="L11" s="21">
        <f t="shared" ref="L11" si="44">(L2+L3+L4)/3</f>
        <v>20696.333333333332</v>
      </c>
      <c r="M11" s="21"/>
      <c r="O11" s="45">
        <v>0.78600000000000003</v>
      </c>
      <c r="P11" s="46">
        <f t="shared" ref="P11" si="45">VALUE(78.6/100*(P1-P2)+P2)</f>
        <v>9274.2129000000004</v>
      </c>
      <c r="Q11" s="46">
        <f t="shared" ref="Q11" si="46">VALUE(78.6/100*(Q1-Q2)+Q2)</f>
        <v>9167.1898000000001</v>
      </c>
      <c r="R11" s="46">
        <f t="shared" ref="R11" si="47">VALUE(78.6/100*(R1-R2)+R2)</f>
        <v>7838.0492000000004</v>
      </c>
      <c r="S11" s="46">
        <f t="shared" ref="S11:U11" si="48">VALUE(78.6/100*(S1-S2)+S2)</f>
        <v>4430.7885000000006</v>
      </c>
      <c r="T11" s="46">
        <f t="shared" si="48"/>
        <v>11377.7484</v>
      </c>
      <c r="U11" s="46">
        <f t="shared" si="48"/>
        <v>7857.9084000000003</v>
      </c>
    </row>
    <row r="12" spans="1:22" ht="15" customHeight="1">
      <c r="A12" s="24"/>
      <c r="B12" s="25"/>
      <c r="C12" s="25"/>
      <c r="D12" s="6" t="s">
        <v>10</v>
      </c>
      <c r="E12" s="56">
        <f t="shared" ref="E12:G12" si="49">E11-E32/2</f>
        <v>11710.875</v>
      </c>
      <c r="F12" s="56">
        <f t="shared" si="49"/>
        <v>9072.9500000000007</v>
      </c>
      <c r="G12" s="56">
        <f t="shared" si="49"/>
        <v>8999.9749999999985</v>
      </c>
      <c r="H12" s="56">
        <f t="shared" ref="H12" si="50">H11-H32/2</f>
        <v>8972.75</v>
      </c>
      <c r="I12" s="56">
        <f t="shared" ref="I12:J12" si="51">I11-I32/2</f>
        <v>8937.8250000000007</v>
      </c>
      <c r="J12" s="56">
        <f t="shared" si="51"/>
        <v>9207.6749999999993</v>
      </c>
      <c r="K12" s="56">
        <f t="shared" ref="K12" si="52">K11-K32/2</f>
        <v>9278.1749999999993</v>
      </c>
      <c r="L12" s="56">
        <f t="shared" ref="L12" si="53">L11-L32/2</f>
        <v>20609.491666666665</v>
      </c>
      <c r="M12" s="56"/>
      <c r="O12" s="39">
        <v>1</v>
      </c>
      <c r="P12" s="40">
        <f t="shared" ref="P12" si="54">VALUE(100/100*(P1-P2)+P2)</f>
        <v>9324</v>
      </c>
      <c r="Q12" s="40">
        <f t="shared" ref="Q12" si="55">VALUE(100/100*(Q1-Q2)+Q2)</f>
        <v>9261.2000000000007</v>
      </c>
      <c r="R12" s="40">
        <f t="shared" ref="R12" si="56">VALUE(100/100*(R1-R2)+R2)</f>
        <v>7511.1</v>
      </c>
      <c r="S12" s="40">
        <f t="shared" ref="S12:U12" si="57">VALUE(100/100*(S1-S2)+S2)</f>
        <v>2252.75</v>
      </c>
      <c r="T12" s="40">
        <f t="shared" si="57"/>
        <v>12430.5</v>
      </c>
      <c r="U12" s="40">
        <f t="shared" si="57"/>
        <v>7511.1</v>
      </c>
    </row>
    <row r="13" spans="1:22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L13" s="21"/>
      <c r="M13" s="21"/>
      <c r="O13" s="39">
        <v>1.236</v>
      </c>
      <c r="P13" s="40">
        <f t="shared" ref="P13" si="58">VALUE(123.6/100*(P1-P2)+P2)</f>
        <v>9378.9053999999996</v>
      </c>
      <c r="Q13" s="40">
        <f t="shared" ref="Q13" si="59">VALUE(123.6/100*(Q1-Q2)+Q2)</f>
        <v>9364.8748000000014</v>
      </c>
      <c r="R13" s="40">
        <f t="shared" ref="R13" si="60">VALUE(123.6/100*(R1-R2)+R2)</f>
        <v>7150.5392000000011</v>
      </c>
      <c r="S13" s="40">
        <f t="shared" ref="S13:U13" si="61">VALUE(123.6/100*(S1-S2)+S2)</f>
        <v>-149.19900000000052</v>
      </c>
      <c r="T13" s="40">
        <f t="shared" si="61"/>
        <v>13591.4784</v>
      </c>
      <c r="U13" s="40">
        <f t="shared" si="61"/>
        <v>7128.6383999999998</v>
      </c>
    </row>
    <row r="14" spans="1:22" ht="15" customHeight="1">
      <c r="A14" s="24"/>
      <c r="B14" s="25"/>
      <c r="C14" s="25"/>
      <c r="D14" s="6" t="s">
        <v>11</v>
      </c>
      <c r="E14" s="32">
        <f t="shared" ref="E14:G14" si="62">2*E11-E2</f>
        <v>10835.633333333331</v>
      </c>
      <c r="F14" s="32">
        <f t="shared" si="62"/>
        <v>8951.1000000000022</v>
      </c>
      <c r="G14" s="32">
        <f t="shared" si="62"/>
        <v>8900.1499999999978</v>
      </c>
      <c r="H14" s="32">
        <f t="shared" ref="H14" si="63">2*H11-H2</f>
        <v>8779.2000000000007</v>
      </c>
      <c r="I14" s="32">
        <f t="shared" ref="I14:J14" si="64">2*I11-I2</f>
        <v>8858.5499999999993</v>
      </c>
      <c r="J14" s="32">
        <f t="shared" si="64"/>
        <v>9130.7333333333336</v>
      </c>
      <c r="K14" s="32">
        <f t="shared" ref="K14" si="65">2*K11-K2</f>
        <v>9198.15</v>
      </c>
      <c r="L14" s="32">
        <f t="shared" ref="L14" si="66">2*L11-L2</f>
        <v>20270.566666666666</v>
      </c>
      <c r="M14" s="32"/>
      <c r="O14" s="33"/>
      <c r="P14" s="30"/>
      <c r="Q14" s="30"/>
      <c r="R14" s="30"/>
      <c r="S14" s="30"/>
      <c r="T14" s="30"/>
      <c r="U14" s="30"/>
    </row>
    <row r="15" spans="1:22" ht="15" customHeight="1">
      <c r="A15" s="24"/>
      <c r="B15" s="25"/>
      <c r="C15" s="25"/>
      <c r="D15" s="6" t="s">
        <v>12</v>
      </c>
      <c r="E15" s="34">
        <f t="shared" ref="E15:G15" si="67">E11-E25</f>
        <v>10469.516666666665</v>
      </c>
      <c r="F15" s="34">
        <f t="shared" si="67"/>
        <v>8635.4500000000007</v>
      </c>
      <c r="G15" s="34">
        <f t="shared" si="67"/>
        <v>8806.4499999999989</v>
      </c>
      <c r="H15" s="34">
        <f t="shared" ref="H15" si="68">H11-H25</f>
        <v>8633.1</v>
      </c>
      <c r="I15" s="34">
        <f t="shared" ref="I15:J15" si="69">I11-I25</f>
        <v>8724.2999999999993</v>
      </c>
      <c r="J15" s="34">
        <f t="shared" si="69"/>
        <v>8994.7166666666672</v>
      </c>
      <c r="K15" s="34">
        <f t="shared" ref="K15" si="70">K11-K25</f>
        <v>9134.4499999999989</v>
      </c>
      <c r="L15" s="34">
        <f t="shared" ref="L15" si="71">L11-L25</f>
        <v>20018.483333333334</v>
      </c>
      <c r="M15" s="34"/>
      <c r="O15" s="38" t="s">
        <v>31</v>
      </c>
      <c r="P15" s="30"/>
      <c r="Q15" s="30"/>
      <c r="R15" s="30"/>
      <c r="S15" s="30"/>
      <c r="T15" s="30"/>
      <c r="U15" s="30"/>
    </row>
    <row r="16" spans="1:22" ht="15" customHeight="1">
      <c r="A16" s="24"/>
      <c r="B16" s="25"/>
      <c r="C16" s="25"/>
      <c r="D16" s="6" t="s">
        <v>13</v>
      </c>
      <c r="E16" s="35">
        <f t="shared" ref="E16:G16" si="72">E14-E25</f>
        <v>9763.9833333333299</v>
      </c>
      <c r="F16" s="35">
        <f t="shared" si="72"/>
        <v>8449.0000000000018</v>
      </c>
      <c r="G16" s="35">
        <f t="shared" si="72"/>
        <v>8700.4999999999982</v>
      </c>
      <c r="H16" s="35">
        <f t="shared" ref="H16" si="73">H14-H25</f>
        <v>8392.1</v>
      </c>
      <c r="I16" s="35">
        <f t="shared" ref="I16:J16" si="74">I14-I25</f>
        <v>8626.6999999999989</v>
      </c>
      <c r="J16" s="35">
        <f t="shared" si="74"/>
        <v>8898.0833333333339</v>
      </c>
      <c r="K16" s="35">
        <f t="shared" ref="K16" si="75">K14-K25</f>
        <v>9038.0999999999985</v>
      </c>
      <c r="L16" s="35">
        <f t="shared" ref="L16" si="76">L14-L25</f>
        <v>19592.716666666667</v>
      </c>
      <c r="M16" s="35"/>
      <c r="O16" s="39">
        <v>0.23599999999999999</v>
      </c>
      <c r="P16" s="60">
        <f t="shared" ref="P16" si="77">VALUE(P3-23.6/100*(P1-P2))</f>
        <v>9240.7446</v>
      </c>
      <c r="Q16" s="40">
        <f t="shared" ref="Q16" si="78">VALUE(Q3-23.6/100*(Q1-Q2))</f>
        <v>8950.0751999999993</v>
      </c>
      <c r="R16" s="40">
        <f t="shared" ref="R16" si="79">VALUE(R3-23.6/100*(R1-R2))</f>
        <v>8416.3608000000004</v>
      </c>
      <c r="S16" s="60">
        <f t="shared" ref="S16:U16" si="80">VALUE(S3-23.6/100*(S1-S2))</f>
        <v>2401.9490000000001</v>
      </c>
      <c r="T16" s="60">
        <f t="shared" si="80"/>
        <v>-1160.9784</v>
      </c>
      <c r="U16" s="60">
        <f t="shared" si="80"/>
        <v>382.46160000000009</v>
      </c>
    </row>
    <row r="17" spans="1:22" ht="15" customHeight="1">
      <c r="A17" s="63" t="s">
        <v>14</v>
      </c>
      <c r="B17" s="64"/>
      <c r="C17" s="64"/>
      <c r="D17" s="64"/>
      <c r="E17" s="5"/>
      <c r="F17" s="5"/>
      <c r="G17" s="5"/>
      <c r="H17" s="5"/>
      <c r="I17" s="5"/>
      <c r="J17" s="5"/>
      <c r="K17" s="5"/>
      <c r="L17" s="5"/>
      <c r="M17" s="5"/>
      <c r="O17" s="39">
        <v>0.38200000000000001</v>
      </c>
      <c r="P17" s="61">
        <f t="shared" ref="P17" si="81">VALUE(P3-38.2/100*(P1-P2))</f>
        <v>9206.7777000000006</v>
      </c>
      <c r="Q17" s="40">
        <f t="shared" ref="Q17" si="82">VALUE(Q3-38.2/100*(Q1-Q2))</f>
        <v>8885.9373999999989</v>
      </c>
      <c r="R17" s="40">
        <f t="shared" ref="R17" si="83">VALUE(R3-38.2/100*(R1-R2))</f>
        <v>8639.4195999999993</v>
      </c>
      <c r="S17" s="60">
        <f t="shared" ref="S17:U17" si="84">VALUE(S3-38.2/100*(S1-S2))</f>
        <v>3887.9005000000002</v>
      </c>
      <c r="T17" s="60">
        <f t="shared" si="84"/>
        <v>-1879.2107999999998</v>
      </c>
      <c r="U17" s="60">
        <f t="shared" si="84"/>
        <v>619.06920000000014</v>
      </c>
    </row>
    <row r="18" spans="1:22" ht="15" customHeight="1">
      <c r="A18" s="24"/>
      <c r="B18" s="25"/>
      <c r="C18" s="25"/>
      <c r="D18" s="6" t="s">
        <v>15</v>
      </c>
      <c r="E18" s="27">
        <f t="shared" ref="E18:G18" si="85">(E2/E3)*E4</f>
        <v>12275.960440892883</v>
      </c>
      <c r="F18" s="27">
        <f t="shared" si="85"/>
        <v>9794.1687164896448</v>
      </c>
      <c r="G18" s="27">
        <f t="shared" si="85"/>
        <v>9195.324591860779</v>
      </c>
      <c r="H18" s="27">
        <f t="shared" ref="H18" si="86">(H2/H3)*H4</f>
        <v>9314.6334118389477</v>
      </c>
      <c r="I18" s="27">
        <f t="shared" ref="I18:J18" si="87">(I2/I3)*I4</f>
        <v>9229.1414547886507</v>
      </c>
      <c r="J18" s="27">
        <f t="shared" si="87"/>
        <v>9503.8885314062263</v>
      </c>
      <c r="K18" s="27">
        <f t="shared" ref="K18" si="88">(K2/K3)*K4</f>
        <v>9422.4383663929475</v>
      </c>
      <c r="L18" s="27">
        <f t="shared" ref="L18" si="89">(L2/L3)*L4</f>
        <v>21203.099432114162</v>
      </c>
      <c r="M18" s="27"/>
      <c r="O18" s="39">
        <v>0.5</v>
      </c>
      <c r="P18" s="61">
        <f t="shared" ref="P18" si="90">VALUE(P3-50/100*(P1-P2))</f>
        <v>9179.3250000000007</v>
      </c>
      <c r="Q18" s="40">
        <f t="shared" ref="Q18" si="91">VALUE(Q3-50/100*(Q1-Q2))</f>
        <v>8834.0999999999985</v>
      </c>
      <c r="R18" s="40">
        <f t="shared" ref="R18" si="92">VALUE(R3-50/100*(R1-R2))</f>
        <v>8819.7000000000007</v>
      </c>
      <c r="S18" s="60">
        <f t="shared" ref="S18:U18" si="93">VALUE(S3-50/100*(S1-S2))</f>
        <v>5088.875</v>
      </c>
      <c r="T18" s="60">
        <f t="shared" si="93"/>
        <v>-2459.6999999999998</v>
      </c>
      <c r="U18" s="60">
        <f t="shared" si="93"/>
        <v>810.30000000000018</v>
      </c>
    </row>
    <row r="19" spans="1:22" ht="15" customHeight="1">
      <c r="A19" s="24"/>
      <c r="B19" s="25"/>
      <c r="C19" s="25"/>
      <c r="D19" s="6" t="s">
        <v>16</v>
      </c>
      <c r="E19" s="28">
        <f t="shared" ref="E19:G19" si="94">E4+E26/2</f>
        <v>11791.157500000001</v>
      </c>
      <c r="F19" s="28">
        <f t="shared" si="94"/>
        <v>9542.9050000000007</v>
      </c>
      <c r="G19" s="28">
        <f t="shared" si="94"/>
        <v>9103.6574999999993</v>
      </c>
      <c r="H19" s="28">
        <f t="shared" ref="H19" si="95">H4+H26/2</f>
        <v>9138.2049999999999</v>
      </c>
      <c r="I19" s="28">
        <f t="shared" ref="I19:J19" si="96">I4+I26/2</f>
        <v>9120.3174999999992</v>
      </c>
      <c r="J19" s="28">
        <f t="shared" si="96"/>
        <v>9394.7075000000004</v>
      </c>
      <c r="K19" s="28">
        <f t="shared" ref="K19" si="97">K4+K26/2</f>
        <v>9349.8775000000005</v>
      </c>
      <c r="L19" s="28">
        <f t="shared" ref="L19" si="98">L4+L26/2</f>
        <v>20895.467500000002</v>
      </c>
      <c r="M19" s="28"/>
      <c r="O19" s="39">
        <v>0.61799999999999999</v>
      </c>
      <c r="P19" s="61">
        <f t="shared" ref="P19" si="99">VALUE(P3-61.8/100*(P1-P2))</f>
        <v>9151.8722999999991</v>
      </c>
      <c r="Q19" s="40">
        <f t="shared" ref="Q19" si="100">VALUE(Q3-61.8/100*(Q1-Q2))</f>
        <v>8782.2626</v>
      </c>
      <c r="R19" s="40">
        <f t="shared" ref="R19" si="101">VALUE(R3-61.8/100*(R1-R2))</f>
        <v>8999.9804000000004</v>
      </c>
      <c r="S19" s="60">
        <f t="shared" ref="S19:U19" si="102">VALUE(S3-61.8/100*(S1-S2))</f>
        <v>6289.8495000000003</v>
      </c>
      <c r="T19" s="60">
        <f t="shared" si="102"/>
        <v>-3040.1891999999998</v>
      </c>
      <c r="U19" s="60">
        <f t="shared" si="102"/>
        <v>1001.5308000000002</v>
      </c>
    </row>
    <row r="20" spans="1:22" ht="15" customHeight="1">
      <c r="A20" s="24"/>
      <c r="B20" s="25"/>
      <c r="C20" s="25"/>
      <c r="D20" s="6" t="s">
        <v>3</v>
      </c>
      <c r="E20" s="21">
        <f t="shared" ref="E20:G20" si="103">E4</f>
        <v>11201.75</v>
      </c>
      <c r="F20" s="21">
        <f t="shared" si="103"/>
        <v>9266.75</v>
      </c>
      <c r="G20" s="21">
        <f t="shared" si="103"/>
        <v>8993.85</v>
      </c>
      <c r="H20" s="21">
        <f t="shared" ref="H20" si="104">H4</f>
        <v>8925.2999999999993</v>
      </c>
      <c r="I20" s="21">
        <f t="shared" ref="I20:J20" si="105">I4</f>
        <v>8992.7999999999993</v>
      </c>
      <c r="J20" s="21">
        <f t="shared" si="105"/>
        <v>9266.75</v>
      </c>
      <c r="K20" s="21">
        <f t="shared" ref="K20" si="106">K4</f>
        <v>9261.85</v>
      </c>
      <c r="L20" s="21">
        <f t="shared" ref="L20" si="107">L4</f>
        <v>20522.650000000001</v>
      </c>
      <c r="M20" s="21"/>
      <c r="O20" s="59">
        <v>0.70699999999999996</v>
      </c>
      <c r="P20" s="60">
        <f t="shared" ref="P20" si="108">VALUE(P3-70.07/100*(P1-P2))</f>
        <v>9132.6321449999996</v>
      </c>
      <c r="Q20" s="60">
        <f t="shared" ref="Q20" si="109">VALUE(Q3-70.07/100*(Q1-Q2))</f>
        <v>8745.9324899999992</v>
      </c>
      <c r="R20" s="60">
        <f t="shared" ref="R20" si="110">VALUE(R3-70.07/100*(R1-R2))</f>
        <v>9126.329459999999</v>
      </c>
      <c r="S20" s="60">
        <f t="shared" ref="S20:U20" si="111">VALUE(S3-70.07/100*(S1-S2))</f>
        <v>7131.5494249999983</v>
      </c>
      <c r="T20" s="60">
        <f t="shared" si="111"/>
        <v>-3447.0235799999991</v>
      </c>
      <c r="U20" s="60">
        <f t="shared" si="111"/>
        <v>1135.5544200000002</v>
      </c>
    </row>
    <row r="21" spans="1:22" ht="15" customHeight="1">
      <c r="A21" s="24"/>
      <c r="B21" s="25"/>
      <c r="C21" s="25"/>
      <c r="D21" s="6" t="s">
        <v>17</v>
      </c>
      <c r="E21" s="20">
        <f t="shared" ref="E21:G21" si="112">E4-E26/4</f>
        <v>10907.046249999999</v>
      </c>
      <c r="F21" s="20">
        <f t="shared" si="112"/>
        <v>9128.6725000000006</v>
      </c>
      <c r="G21" s="20">
        <f t="shared" si="112"/>
        <v>8938.9462500000009</v>
      </c>
      <c r="H21" s="20">
        <f t="shared" ref="H21" si="113">H4-H26/4</f>
        <v>8818.8474999999999</v>
      </c>
      <c r="I21" s="20">
        <f t="shared" ref="I21:J21" si="114">I4-I26/4</f>
        <v>8929.0412499999984</v>
      </c>
      <c r="J21" s="20">
        <f t="shared" si="114"/>
        <v>9202.7712499999998</v>
      </c>
      <c r="K21" s="20">
        <f t="shared" ref="K21" si="115">K4-K26/4</f>
        <v>9217.8362500000003</v>
      </c>
      <c r="L21" s="20">
        <f t="shared" ref="L21" si="116">L4-L26/4</f>
        <v>20336.241250000003</v>
      </c>
      <c r="M21" s="20"/>
      <c r="O21" s="59">
        <v>0.78600000000000003</v>
      </c>
      <c r="P21" s="60">
        <f t="shared" ref="P21" si="117">VALUE(P3-78.6/100*(P1-P2))</f>
        <v>9112.7870999999996</v>
      </c>
      <c r="Q21" s="60">
        <f t="shared" ref="Q21" si="118">VALUE(Q3-78.6/100*(Q1-Q2))</f>
        <v>8708.4601999999995</v>
      </c>
      <c r="R21" s="60">
        <f t="shared" ref="R21" si="119">VALUE(R3-78.6/100*(R1-R2))</f>
        <v>9256.6507999999994</v>
      </c>
      <c r="S21" s="60">
        <f t="shared" ref="S21:U21" si="120">VALUE(S3-78.6/100*(S1-S2))</f>
        <v>7999.7114999999994</v>
      </c>
      <c r="T21" s="60">
        <f t="shared" si="120"/>
        <v>-3866.6483999999991</v>
      </c>
      <c r="U21" s="60">
        <f t="shared" si="120"/>
        <v>1273.7916000000002</v>
      </c>
    </row>
    <row r="22" spans="1:22" ht="15" customHeight="1">
      <c r="A22" s="24"/>
      <c r="B22" s="25"/>
      <c r="C22" s="25"/>
      <c r="D22" s="6" t="s">
        <v>18</v>
      </c>
      <c r="E22" s="32">
        <f t="shared" ref="E22:G22" si="121">E4-E26/2</f>
        <v>10612.342499999999</v>
      </c>
      <c r="F22" s="32">
        <f t="shared" si="121"/>
        <v>8990.5949999999993</v>
      </c>
      <c r="G22" s="32">
        <f t="shared" si="121"/>
        <v>8884.0425000000014</v>
      </c>
      <c r="H22" s="32">
        <f t="shared" ref="H22" si="122">H4-H26/2</f>
        <v>8712.3949999999986</v>
      </c>
      <c r="I22" s="32">
        <f t="shared" ref="I22:J22" si="123">I4-I26/2</f>
        <v>8865.2824999999993</v>
      </c>
      <c r="J22" s="32">
        <f t="shared" si="123"/>
        <v>9138.7924999999996</v>
      </c>
      <c r="K22" s="32">
        <f t="shared" ref="K22" si="124">K4-K26/2</f>
        <v>9173.8225000000002</v>
      </c>
      <c r="L22" s="32">
        <f t="shared" ref="L22" si="125">L4-L26/2</f>
        <v>20149.8325</v>
      </c>
      <c r="M22" s="32"/>
      <c r="O22" s="59">
        <v>1</v>
      </c>
      <c r="P22" s="60">
        <f t="shared" ref="P22" si="126">VALUE(P3-100/100*(P1-P2))</f>
        <v>9063</v>
      </c>
      <c r="Q22" s="60">
        <f t="shared" ref="Q22" si="127">VALUE(Q3-100/100*(Q1-Q2))</f>
        <v>8614.4499999999989</v>
      </c>
      <c r="R22" s="61">
        <f t="shared" ref="R22" si="128">VALUE(R3-100/100*(R1-R2))</f>
        <v>9583.5999999999985</v>
      </c>
      <c r="S22" s="60">
        <f t="shared" ref="S22:U22" si="129">VALUE(S3-100/100*(S1-S2))</f>
        <v>10177.75</v>
      </c>
      <c r="T22" s="60">
        <f t="shared" si="129"/>
        <v>-4919.3999999999996</v>
      </c>
      <c r="U22" s="60">
        <f t="shared" si="129"/>
        <v>1620.6000000000004</v>
      </c>
      <c r="V22" s="54"/>
    </row>
    <row r="23" spans="1:22" ht="15" customHeight="1">
      <c r="A23" s="24"/>
      <c r="B23" s="25"/>
      <c r="C23" s="25"/>
      <c r="D23" s="6" t="s">
        <v>19</v>
      </c>
      <c r="E23" s="34">
        <f t="shared" ref="E23:G23" si="130">E4-(E18-E4)</f>
        <v>10127.539559107117</v>
      </c>
      <c r="F23" s="34">
        <f t="shared" si="130"/>
        <v>8739.3312835103552</v>
      </c>
      <c r="G23" s="34">
        <f t="shared" si="130"/>
        <v>8792.3754081392217</v>
      </c>
      <c r="H23" s="34">
        <f t="shared" ref="H23" si="131">H4-(H18-H4)</f>
        <v>8535.9665881610508</v>
      </c>
      <c r="I23" s="34">
        <f t="shared" ref="I23:J23" si="132">I4-(I18-I4)</f>
        <v>8756.4585452113479</v>
      </c>
      <c r="J23" s="34">
        <f t="shared" si="132"/>
        <v>9029.6114685937737</v>
      </c>
      <c r="K23" s="34">
        <f t="shared" ref="K23" si="133">K4-(K18-K4)</f>
        <v>9101.2616336070532</v>
      </c>
      <c r="L23" s="34">
        <f t="shared" ref="L23" si="134">L4-(L18-L4)</f>
        <v>19842.20056788584</v>
      </c>
      <c r="M23" s="34"/>
      <c r="O23" s="59">
        <v>1.236</v>
      </c>
      <c r="P23" s="60">
        <f t="shared" ref="P23" si="135">VALUE(P3-123.6/100*(P1-P2))</f>
        <v>9008.0946000000004</v>
      </c>
      <c r="Q23" s="60">
        <f t="shared" ref="Q23" si="136">VALUE(Q3-123.6/100*(Q1-Q2))</f>
        <v>8510.7751999999982</v>
      </c>
      <c r="R23" s="61">
        <f t="shared" ref="R23" si="137">VALUE(R3-123.6/100*(R1-R2))</f>
        <v>9944.1607999999997</v>
      </c>
      <c r="S23" s="60">
        <f t="shared" ref="S23:U23" si="138">VALUE(S3-123.6/100*(S1-S2))</f>
        <v>12579.699000000001</v>
      </c>
      <c r="T23" s="60">
        <f t="shared" si="138"/>
        <v>-6080.3783999999996</v>
      </c>
      <c r="U23" s="60">
        <f t="shared" si="138"/>
        <v>2003.0616000000005</v>
      </c>
      <c r="V23" s="54"/>
    </row>
    <row r="24" spans="1:22" ht="15" customHeight="1">
      <c r="A24" s="63" t="s">
        <v>20</v>
      </c>
      <c r="B24" s="64"/>
      <c r="C24" s="64"/>
      <c r="D24" s="64"/>
      <c r="E24" s="5"/>
      <c r="F24" s="5"/>
      <c r="G24" s="5"/>
      <c r="H24" s="5"/>
      <c r="I24" s="5"/>
      <c r="J24" s="5"/>
      <c r="K24" s="5"/>
      <c r="L24" s="5"/>
      <c r="M24" s="5"/>
      <c r="O24" s="51">
        <v>1.272</v>
      </c>
      <c r="P24" s="52">
        <f t="shared" ref="P24" si="139">VALUE(P3-127.2/100*(P1-P2))</f>
        <v>8999.7191999999995</v>
      </c>
      <c r="Q24" s="52">
        <f t="shared" ref="Q24" si="140">VALUE(Q3-127.2/100*(Q1-Q2))</f>
        <v>8494.9603999999981</v>
      </c>
      <c r="R24" s="52">
        <f t="shared" ref="R24" si="141">VALUE(R3-127.2/100*(R1-R2))</f>
        <v>9999.1615999999995</v>
      </c>
      <c r="S24" s="52">
        <f t="shared" ref="S24:U24" si="142">VALUE(S3-127.2/100*(S1-S2))</f>
        <v>12946.098</v>
      </c>
      <c r="T24" s="52">
        <f t="shared" si="142"/>
        <v>-6257.4767999999995</v>
      </c>
      <c r="U24" s="52">
        <f t="shared" si="142"/>
        <v>2061.4032000000007</v>
      </c>
    </row>
    <row r="25" spans="1:22" ht="15" customHeight="1">
      <c r="A25" s="24"/>
      <c r="B25" s="25"/>
      <c r="C25" s="25"/>
      <c r="D25" s="6" t="s">
        <v>21</v>
      </c>
      <c r="E25" s="36">
        <f t="shared" ref="E25:G25" si="143">ABS(E2-E3)</f>
        <v>1071.6500000000015</v>
      </c>
      <c r="F25" s="36">
        <f t="shared" si="143"/>
        <v>502.10000000000036</v>
      </c>
      <c r="G25" s="36">
        <f t="shared" si="143"/>
        <v>199.64999999999964</v>
      </c>
      <c r="H25" s="36">
        <f t="shared" ref="H25" si="144">ABS(H2-H3)</f>
        <v>387.10000000000036</v>
      </c>
      <c r="I25" s="36">
        <f t="shared" ref="I25:J25" si="145">ABS(I2-I3)</f>
        <v>231.85000000000036</v>
      </c>
      <c r="J25" s="36">
        <f t="shared" si="145"/>
        <v>232.64999999999964</v>
      </c>
      <c r="K25" s="36">
        <f t="shared" ref="K25" si="146">ABS(K2-K3)</f>
        <v>160.05000000000109</v>
      </c>
      <c r="L25" s="36">
        <f t="shared" ref="L25" si="147">ABS(L2-L3)</f>
        <v>677.84999999999854</v>
      </c>
      <c r="M25" s="36"/>
      <c r="O25" s="39">
        <v>1.3819999999999999</v>
      </c>
      <c r="P25" s="40">
        <f t="shared" ref="P25" si="148">VALUE(P3-138.2/100*(P1-P2))</f>
        <v>8974.1277000000009</v>
      </c>
      <c r="Q25" s="40">
        <f t="shared" ref="Q25" si="149">VALUE(Q3-138.2/100*(Q1-Q2))</f>
        <v>8446.6373999999978</v>
      </c>
      <c r="R25" s="40">
        <f t="shared" ref="R25" si="150">VALUE(R3-138.2/100*(R1-R2))</f>
        <v>10167.219599999999</v>
      </c>
      <c r="S25" s="40">
        <f t="shared" ref="S25:U25" si="151">VALUE(S3-138.2/100*(S1-S2))</f>
        <v>14065.6505</v>
      </c>
      <c r="T25" s="40">
        <f t="shared" si="151"/>
        <v>-6798.6107999999986</v>
      </c>
      <c r="U25" s="40">
        <f t="shared" si="151"/>
        <v>2239.6692000000003</v>
      </c>
    </row>
    <row r="26" spans="1:22" ht="15" customHeight="1">
      <c r="A26" s="24"/>
      <c r="B26" s="25"/>
      <c r="C26" s="25"/>
      <c r="D26" s="6" t="s">
        <v>22</v>
      </c>
      <c r="E26" s="36">
        <f t="shared" ref="E26:G26" si="152">E25*1.1</f>
        <v>1178.8150000000016</v>
      </c>
      <c r="F26" s="36">
        <f t="shared" si="152"/>
        <v>552.3100000000004</v>
      </c>
      <c r="G26" s="36">
        <f t="shared" si="152"/>
        <v>219.61499999999961</v>
      </c>
      <c r="H26" s="36">
        <f t="shared" ref="H26" si="153">H25*1.1</f>
        <v>425.81000000000046</v>
      </c>
      <c r="I26" s="36">
        <f t="shared" ref="I26:J26" si="154">I25*1.1</f>
        <v>255.03500000000042</v>
      </c>
      <c r="J26" s="36">
        <f t="shared" si="154"/>
        <v>255.91499999999962</v>
      </c>
      <c r="K26" s="36">
        <f t="shared" ref="K26" si="155">K25*1.1</f>
        <v>176.0550000000012</v>
      </c>
      <c r="L26" s="36">
        <f t="shared" ref="L26" si="156">L25*1.1</f>
        <v>745.63499999999851</v>
      </c>
      <c r="M26" s="36"/>
      <c r="O26" s="39">
        <v>1.4139999999999999</v>
      </c>
      <c r="P26" s="40">
        <f t="shared" ref="P26" si="157">VALUE(P3-141.4/100*(P1-P2))</f>
        <v>8966.6828999999998</v>
      </c>
      <c r="Q26" s="40">
        <f t="shared" ref="Q26" si="158">VALUE(Q3-141.4/100*(Q1-Q2))</f>
        <v>8432.5797999999977</v>
      </c>
      <c r="R26" s="40">
        <f t="shared" ref="R26" si="159">VALUE(R3-141.4/100*(R1-R2))</f>
        <v>10216.109199999999</v>
      </c>
      <c r="S26" s="40">
        <f t="shared" ref="S26:U26" si="160">VALUE(S3-141.4/100*(S1-S2))</f>
        <v>14391.338500000002</v>
      </c>
      <c r="T26" s="40">
        <f t="shared" si="160"/>
        <v>-6956.0316000000003</v>
      </c>
      <c r="U26" s="40">
        <f t="shared" si="160"/>
        <v>2291.5284000000006</v>
      </c>
    </row>
    <row r="27" spans="1:22" ht="15" customHeight="1">
      <c r="A27" s="24"/>
      <c r="B27" s="25"/>
      <c r="C27" s="25"/>
      <c r="D27" s="6" t="s">
        <v>23</v>
      </c>
      <c r="E27" s="36">
        <f t="shared" ref="E27:G27" si="161">(E2+E3)</f>
        <v>23421.75</v>
      </c>
      <c r="F27" s="36">
        <f t="shared" si="161"/>
        <v>18145.900000000001</v>
      </c>
      <c r="G27" s="36">
        <f t="shared" si="161"/>
        <v>18024.449999999997</v>
      </c>
      <c r="H27" s="36">
        <f t="shared" ref="H27" si="162">(H2+H3)</f>
        <v>18135.300000000003</v>
      </c>
      <c r="I27" s="36">
        <f t="shared" ref="I27:J27" si="163">(I2+I3)</f>
        <v>17875.650000000001</v>
      </c>
      <c r="J27" s="36">
        <f t="shared" si="163"/>
        <v>18415.349999999999</v>
      </c>
      <c r="K27" s="36">
        <f t="shared" ref="K27" si="164">(K2+K3)</f>
        <v>18621.650000000001</v>
      </c>
      <c r="L27" s="36">
        <f t="shared" ref="L27" si="165">(L2+L3)</f>
        <v>41566.35</v>
      </c>
      <c r="M27" s="36"/>
      <c r="O27" s="39">
        <v>1.5</v>
      </c>
      <c r="P27" s="40">
        <f t="shared" ref="P27" si="166">VALUE(P3-150/100*(P1-P2))</f>
        <v>8946.6749999999993</v>
      </c>
      <c r="Q27" s="40">
        <f t="shared" ref="Q27" si="167">VALUE(Q3-150/100*(Q1-Q2))</f>
        <v>8394.7999999999993</v>
      </c>
      <c r="R27" s="40">
        <f t="shared" ref="R27" si="168">VALUE(R3-150/100*(R1-R2))</f>
        <v>10347.5</v>
      </c>
      <c r="S27" s="40">
        <f t="shared" ref="S27:U27" si="169">VALUE(S3-150/100*(S1-S2))</f>
        <v>15266.625</v>
      </c>
      <c r="T27" s="40">
        <f t="shared" si="169"/>
        <v>-7379.0999999999995</v>
      </c>
      <c r="U27" s="40">
        <f t="shared" si="169"/>
        <v>2430.9000000000005</v>
      </c>
    </row>
    <row r="28" spans="1:22" ht="15" customHeight="1">
      <c r="A28" s="24"/>
      <c r="B28" s="25"/>
      <c r="C28" s="25"/>
      <c r="D28" s="6" t="s">
        <v>24</v>
      </c>
      <c r="E28" s="36">
        <f t="shared" ref="E28:G28" si="170">(E2+E3)/2</f>
        <v>11710.875</v>
      </c>
      <c r="F28" s="36">
        <f t="shared" si="170"/>
        <v>9072.9500000000007</v>
      </c>
      <c r="G28" s="36">
        <f t="shared" si="170"/>
        <v>9012.2249999999985</v>
      </c>
      <c r="H28" s="36">
        <f t="shared" ref="H28" si="171">(H2+H3)/2</f>
        <v>9067.6500000000015</v>
      </c>
      <c r="I28" s="36">
        <f t="shared" ref="I28:J28" si="172">(I2+I3)/2</f>
        <v>8937.8250000000007</v>
      </c>
      <c r="J28" s="36">
        <f t="shared" si="172"/>
        <v>9207.6749999999993</v>
      </c>
      <c r="K28" s="36">
        <f t="shared" ref="K28" si="173">(K2+K3)/2</f>
        <v>9310.8250000000007</v>
      </c>
      <c r="L28" s="36">
        <f t="shared" ref="L28" si="174">(L2+L3)/2</f>
        <v>20783.174999999999</v>
      </c>
      <c r="M28" s="36"/>
      <c r="O28" s="49">
        <v>1.6180000000000001</v>
      </c>
      <c r="P28" s="50">
        <f t="shared" ref="P28" si="175">VALUE(P3-161.8/100*(P1-P2))</f>
        <v>8919.2222999999994</v>
      </c>
      <c r="Q28" s="50">
        <f t="shared" ref="Q28" si="176">VALUE(Q3-161.8/100*(Q1-Q2))</f>
        <v>8342.9625999999989</v>
      </c>
      <c r="R28" s="50">
        <f t="shared" ref="R28" si="177">VALUE(R3-161.8/100*(R1-R2))</f>
        <v>10527.7804</v>
      </c>
      <c r="S28" s="50">
        <f t="shared" ref="S28:U28" si="178">VALUE(S3-161.8/100*(S1-S2))</f>
        <v>16467.5995</v>
      </c>
      <c r="T28" s="50">
        <f t="shared" si="178"/>
        <v>-7959.5892000000003</v>
      </c>
      <c r="U28" s="50">
        <f t="shared" si="178"/>
        <v>2622.1308000000008</v>
      </c>
    </row>
    <row r="29" spans="1:22" ht="15" customHeight="1">
      <c r="A29" s="24"/>
      <c r="B29" s="25"/>
      <c r="C29" s="25"/>
      <c r="D29" s="6" t="s">
        <v>8</v>
      </c>
      <c r="E29" s="36">
        <f t="shared" ref="E29:G29" si="179">E30-E31+E30</f>
        <v>11371.458333333332</v>
      </c>
      <c r="F29" s="36">
        <f t="shared" si="179"/>
        <v>9202.1500000000015</v>
      </c>
      <c r="G29" s="36">
        <f t="shared" si="179"/>
        <v>8999.9749999999985</v>
      </c>
      <c r="H29" s="36">
        <f t="shared" ref="H29" si="180">H30-H31+H30</f>
        <v>8972.75</v>
      </c>
      <c r="I29" s="36">
        <f t="shared" ref="I29:J29" si="181">I30-I31+I30</f>
        <v>8974.4749999999985</v>
      </c>
      <c r="J29" s="36">
        <f t="shared" si="181"/>
        <v>9247.0583333333343</v>
      </c>
      <c r="K29" s="36">
        <f t="shared" ref="K29" si="182">K30-K31+K30</f>
        <v>9278.1749999999993</v>
      </c>
      <c r="L29" s="36">
        <f t="shared" ref="L29" si="183">L30-L31+L30</f>
        <v>20609.491666666665</v>
      </c>
      <c r="M29" s="36"/>
      <c r="O29" s="39">
        <v>1.7070000000000001</v>
      </c>
      <c r="P29" s="40">
        <f t="shared" ref="P29" si="184">VALUE(P3-170.07/100*(P1-P2))</f>
        <v>8899.9821449999999</v>
      </c>
      <c r="Q29" s="40">
        <f t="shared" ref="Q29" si="185">VALUE(Q3-170.07/100*(Q1-Q2))</f>
        <v>8306.6324899999981</v>
      </c>
      <c r="R29" s="40">
        <f t="shared" ref="R29" si="186">VALUE(R3-170.07/100*(R1-R2))</f>
        <v>10654.129459999998</v>
      </c>
      <c r="S29" s="40">
        <f t="shared" ref="S29:U29" si="187">VALUE(S3-170.07/100*(S1-S2))</f>
        <v>17309.299424999997</v>
      </c>
      <c r="T29" s="40">
        <f t="shared" si="187"/>
        <v>-8366.4235799999988</v>
      </c>
      <c r="U29" s="40">
        <f t="shared" si="187"/>
        <v>2756.1544200000003</v>
      </c>
    </row>
    <row r="30" spans="1:22" ht="15" customHeight="1">
      <c r="A30" s="24"/>
      <c r="B30" s="25"/>
      <c r="C30" s="25"/>
      <c r="D30" s="6" t="s">
        <v>25</v>
      </c>
      <c r="E30" s="36">
        <f t="shared" ref="E30:G30" si="188">(E2+E3+E4)/3</f>
        <v>11541.166666666666</v>
      </c>
      <c r="F30" s="36">
        <f t="shared" si="188"/>
        <v>9137.5500000000011</v>
      </c>
      <c r="G30" s="36">
        <f t="shared" si="188"/>
        <v>9006.0999999999985</v>
      </c>
      <c r="H30" s="36">
        <f t="shared" ref="H30" si="189">(H2+H3+H4)/3</f>
        <v>9020.2000000000007</v>
      </c>
      <c r="I30" s="36">
        <f t="shared" ref="I30:J30" si="190">(I2+I3+I4)/3</f>
        <v>8956.15</v>
      </c>
      <c r="J30" s="36">
        <f t="shared" si="190"/>
        <v>9227.3666666666668</v>
      </c>
      <c r="K30" s="36">
        <f t="shared" ref="K30" si="191">(K2+K3+K4)/3</f>
        <v>9294.5</v>
      </c>
      <c r="L30" s="36">
        <f t="shared" ref="L30" si="192">(L2+L3+L4)/3</f>
        <v>20696.333333333332</v>
      </c>
      <c r="M30" s="36"/>
      <c r="O30" s="41">
        <v>2</v>
      </c>
      <c r="P30" s="42">
        <f t="shared" ref="P30" si="193">VALUE(P3-200/100*(P1-P2))</f>
        <v>8830.35</v>
      </c>
      <c r="Q30" s="42">
        <f t="shared" ref="Q30" si="194">VALUE(Q3-200/100*(Q1-Q2))</f>
        <v>8175.1499999999978</v>
      </c>
      <c r="R30" s="42">
        <f t="shared" ref="R30" si="195">VALUE(R3-200/100*(R1-R2))</f>
        <v>11111.399999999998</v>
      </c>
      <c r="S30" s="42">
        <f t="shared" ref="S30:U30" si="196">VALUE(S3-200/100*(S1-S2))</f>
        <v>20355.5</v>
      </c>
      <c r="T30" s="42">
        <f t="shared" si="196"/>
        <v>-9838.7999999999993</v>
      </c>
      <c r="U30" s="42">
        <f t="shared" si="196"/>
        <v>3241.2000000000007</v>
      </c>
    </row>
    <row r="31" spans="1:22" ht="15" customHeight="1">
      <c r="A31" s="24"/>
      <c r="B31" s="25"/>
      <c r="C31" s="25"/>
      <c r="D31" s="6" t="s">
        <v>10</v>
      </c>
      <c r="E31" s="36">
        <f t="shared" ref="E31:G31" si="197">E28</f>
        <v>11710.875</v>
      </c>
      <c r="F31" s="36">
        <f t="shared" si="197"/>
        <v>9072.9500000000007</v>
      </c>
      <c r="G31" s="36">
        <f t="shared" si="197"/>
        <v>9012.2249999999985</v>
      </c>
      <c r="H31" s="36">
        <f t="shared" ref="H31" si="198">H28</f>
        <v>9067.6500000000015</v>
      </c>
      <c r="I31" s="36">
        <f t="shared" ref="I31:J31" si="199">I28</f>
        <v>8937.8250000000007</v>
      </c>
      <c r="J31" s="36">
        <f t="shared" si="199"/>
        <v>9207.6749999999993</v>
      </c>
      <c r="K31" s="36">
        <f t="shared" ref="K31" si="200">K28</f>
        <v>9310.8250000000007</v>
      </c>
      <c r="L31" s="36">
        <f t="shared" ref="L31" si="201">L28</f>
        <v>20783.174999999999</v>
      </c>
      <c r="M31" s="36"/>
      <c r="O31" s="39">
        <v>2.2360000000000002</v>
      </c>
      <c r="P31" s="40">
        <f t="shared" ref="P31" si="202">VALUE(P3-223.6/100*(P1-P2))</f>
        <v>8775.4446000000007</v>
      </c>
      <c r="Q31" s="40">
        <f t="shared" ref="Q31" si="203">VALUE(Q3-223.6/100*(Q1-Q2))</f>
        <v>8071.475199999998</v>
      </c>
      <c r="R31" s="40">
        <f t="shared" ref="R31" si="204">VALUE(R3-223.6/100*(R1-R2))</f>
        <v>11471.960799999997</v>
      </c>
      <c r="S31" s="40">
        <f t="shared" ref="S31:U31" si="205">VALUE(S3-223.6/100*(S1-S2))</f>
        <v>22757.448999999997</v>
      </c>
      <c r="T31" s="40">
        <f t="shared" si="205"/>
        <v>-10999.778399999997</v>
      </c>
      <c r="U31" s="40">
        <f t="shared" si="205"/>
        <v>3623.6616000000004</v>
      </c>
    </row>
    <row r="32" spans="1:22" ht="15" customHeight="1">
      <c r="A32" s="24"/>
      <c r="B32" s="25"/>
      <c r="C32" s="25"/>
      <c r="D32" s="6" t="s">
        <v>26</v>
      </c>
      <c r="E32" s="37">
        <f>(E29-E31)</f>
        <v>-339.41666666666788</v>
      </c>
      <c r="F32" s="37">
        <f t="shared" ref="F32:G32" si="206">ABS(F29-F31)</f>
        <v>129.20000000000073</v>
      </c>
      <c r="G32" s="37">
        <f t="shared" si="206"/>
        <v>12.25</v>
      </c>
      <c r="H32" s="37">
        <f t="shared" ref="H32" si="207">ABS(H29-H31)</f>
        <v>94.900000000001455</v>
      </c>
      <c r="I32" s="37">
        <f t="shared" ref="I32:J32" si="208">ABS(I29-I31)</f>
        <v>36.649999999997817</v>
      </c>
      <c r="J32" s="37">
        <f t="shared" si="208"/>
        <v>39.383333333335031</v>
      </c>
      <c r="K32" s="37">
        <f t="shared" ref="K32" si="209">ABS(K29-K31)</f>
        <v>32.650000000001455</v>
      </c>
      <c r="L32" s="37">
        <f t="shared" ref="L32" si="210">ABS(L29-L31)</f>
        <v>173.6833333333343</v>
      </c>
      <c r="M32" s="37"/>
      <c r="O32" s="39">
        <v>2.2719999999999998</v>
      </c>
      <c r="P32" s="40">
        <f t="shared" ref="P32" si="211">VALUE(P3-227.2/100*(P1-P2))</f>
        <v>8767.0691999999999</v>
      </c>
      <c r="Q32" s="40">
        <f t="shared" ref="Q32" si="212">VALUE(Q3-227.2/100*(Q1-Q2))</f>
        <v>8055.6603999999979</v>
      </c>
      <c r="R32" s="40">
        <f t="shared" ref="R32" si="213">VALUE(R3-227.2/100*(R1-R2))</f>
        <v>11526.961599999999</v>
      </c>
      <c r="S32" s="40">
        <f t="shared" ref="S32:U32" si="214">VALUE(S3-227.2/100*(S1-S2))</f>
        <v>23123.847999999998</v>
      </c>
      <c r="T32" s="40">
        <f t="shared" si="214"/>
        <v>-11176.876799999998</v>
      </c>
      <c r="U32" s="40">
        <f t="shared" si="214"/>
        <v>3682.0032000000006</v>
      </c>
    </row>
    <row r="33" spans="15:21" ht="15" customHeight="1">
      <c r="O33" s="39">
        <v>2.3820000000000001</v>
      </c>
      <c r="P33" s="40">
        <f t="shared" ref="P33" si="215">VALUE(P3-238.2/100*(P1-P2))</f>
        <v>8741.4777000000013</v>
      </c>
      <c r="Q33" s="40">
        <f t="shared" ref="Q33" si="216">VALUE(Q3-238.2/100*(Q1-Q2))</f>
        <v>8007.3373999999976</v>
      </c>
      <c r="R33" s="40">
        <f t="shared" ref="R33" si="217">VALUE(R3-238.2/100*(R1-R2))</f>
        <v>11695.019599999998</v>
      </c>
      <c r="S33" s="40">
        <f t="shared" ref="S33:U33" si="218">VALUE(S3-238.2/100*(S1-S2))</f>
        <v>24243.400499999996</v>
      </c>
      <c r="T33" s="40">
        <f t="shared" si="218"/>
        <v>-11718.010799999998</v>
      </c>
      <c r="U33" s="40">
        <f t="shared" si="218"/>
        <v>3860.2692000000002</v>
      </c>
    </row>
    <row r="34" spans="15:21" ht="15" customHeight="1">
      <c r="O34" s="47">
        <v>2.4140000000000001</v>
      </c>
      <c r="P34" s="48">
        <f t="shared" ref="P34" si="219">VALUE(P3-241.4/100*(P1-P2))</f>
        <v>8734.0329000000002</v>
      </c>
      <c r="Q34" s="48">
        <f t="shared" ref="Q34" si="220">VALUE(Q3-241.4/100*(Q1-Q2))</f>
        <v>7993.2797999999975</v>
      </c>
      <c r="R34" s="48">
        <f t="shared" ref="R34" si="221">VALUE(R3-241.4/100*(R1-R2))</f>
        <v>11743.909199999998</v>
      </c>
      <c r="S34" s="48">
        <f t="shared" ref="S34:U34" si="222">VALUE(S3-241.4/100*(S1-S2))</f>
        <v>24569.088500000002</v>
      </c>
      <c r="T34" s="48">
        <f t="shared" si="222"/>
        <v>-11875.4316</v>
      </c>
      <c r="U34" s="48">
        <f t="shared" si="222"/>
        <v>3912.128400000001</v>
      </c>
    </row>
    <row r="35" spans="15:21" ht="15" customHeight="1">
      <c r="O35" s="43">
        <v>2.6179999999999999</v>
      </c>
      <c r="P35" s="44">
        <f t="shared" ref="P35" si="223">VALUE(P3-261.8/100*(P1-P2))</f>
        <v>8686.5722999999998</v>
      </c>
      <c r="Q35" s="44">
        <f t="shared" ref="Q35" si="224">VALUE(Q3-261.8/100*(Q1-Q2))</f>
        <v>7903.6625999999969</v>
      </c>
      <c r="R35" s="44">
        <f t="shared" ref="R35" si="225">VALUE(R3-261.8/100*(R1-R2))</f>
        <v>12055.580399999999</v>
      </c>
      <c r="S35" s="44">
        <f t="shared" ref="S35:U35" si="226">VALUE(S3-261.8/100*(S1-S2))</f>
        <v>26645.349500000004</v>
      </c>
      <c r="T35" s="44">
        <f t="shared" si="226"/>
        <v>-12878.9892</v>
      </c>
      <c r="U35" s="44">
        <f t="shared" si="226"/>
        <v>4242.7308000000012</v>
      </c>
    </row>
    <row r="36" spans="15:21" ht="15" customHeight="1">
      <c r="O36" s="39">
        <v>3</v>
      </c>
      <c r="P36" s="40">
        <f t="shared" ref="P36" si="227">VALUE(P3-300/100*(P1-P2))</f>
        <v>8597.7000000000007</v>
      </c>
      <c r="Q36" s="40">
        <f t="shared" ref="Q36" si="228">VALUE(Q3-300/100*(Q1-Q2))</f>
        <v>7735.8499999999967</v>
      </c>
      <c r="R36" s="40">
        <f t="shared" ref="R36" si="229">VALUE(R3-300/100*(R1-R2))</f>
        <v>12639.199999999997</v>
      </c>
      <c r="S36" s="40">
        <f t="shared" ref="S36:U36" si="230">VALUE(S3-300/100*(S1-S2))</f>
        <v>30533.25</v>
      </c>
      <c r="T36" s="40">
        <f t="shared" si="230"/>
        <v>-14758.199999999999</v>
      </c>
      <c r="U36" s="40">
        <f t="shared" si="230"/>
        <v>4861.8000000000011</v>
      </c>
    </row>
    <row r="37" spans="15:21" ht="15" customHeight="1">
      <c r="O37" s="39">
        <v>3.2360000000000002</v>
      </c>
      <c r="P37" s="40">
        <f t="shared" ref="P37" si="231">VALUE(P3-323.6/100*(P1-P2))</f>
        <v>8542.7946000000011</v>
      </c>
      <c r="Q37" s="40">
        <f t="shared" ref="Q37" si="232">VALUE(Q3-323.6/100*(Q1-Q2))</f>
        <v>7632.175199999996</v>
      </c>
      <c r="R37" s="40">
        <f t="shared" ref="R37" si="233">VALUE(R3-323.6/100*(R1-R2))</f>
        <v>12999.760799999998</v>
      </c>
      <c r="S37" s="40">
        <f t="shared" ref="S37:U37" si="234">VALUE(S3-323.6/100*(S1-S2))</f>
        <v>32935.199000000001</v>
      </c>
      <c r="T37" s="40">
        <f t="shared" si="234"/>
        <v>-15919.178400000001</v>
      </c>
      <c r="U37" s="40">
        <f t="shared" si="234"/>
        <v>5244.2616000000016</v>
      </c>
    </row>
    <row r="38" spans="15:21" ht="15" customHeight="1">
      <c r="O38" s="39">
        <v>3.2719999999999998</v>
      </c>
      <c r="P38" s="40">
        <f t="shared" ref="P38" si="235">VALUE(P3-327.2/100*(P1-P2))</f>
        <v>8534.4192000000003</v>
      </c>
      <c r="Q38" s="40">
        <f t="shared" ref="Q38" si="236">VALUE(Q3-327.2/100*(Q1-Q2))</f>
        <v>7616.3603999999968</v>
      </c>
      <c r="R38" s="40">
        <f t="shared" ref="R38" si="237">VALUE(R3-327.2/100*(R1-R2))</f>
        <v>13054.761599999998</v>
      </c>
      <c r="S38" s="40">
        <f t="shared" ref="S38:U38" si="238">VALUE(S3-327.2/100*(S1-S2))</f>
        <v>33301.597999999998</v>
      </c>
      <c r="T38" s="40">
        <f t="shared" si="238"/>
        <v>-16096.276799999998</v>
      </c>
      <c r="U38" s="40">
        <f t="shared" si="238"/>
        <v>5302.6032000000005</v>
      </c>
    </row>
    <row r="39" spans="15:21" ht="15" customHeight="1">
      <c r="O39" s="39">
        <v>3.3820000000000001</v>
      </c>
      <c r="P39" s="40">
        <f t="shared" ref="P39" si="239">VALUE(P3-338.2/100*(P1-P2))</f>
        <v>8508.8277000000016</v>
      </c>
      <c r="Q39" s="40">
        <f t="shared" ref="Q39" si="240">VALUE(Q3-338.2/100*(Q1-Q2))</f>
        <v>7568.0373999999965</v>
      </c>
      <c r="R39" s="40">
        <f t="shared" ref="R39" si="241">VALUE(R3-338.2/100*(R1-R2))</f>
        <v>13222.819599999997</v>
      </c>
      <c r="S39" s="40">
        <f t="shared" ref="S39:U39" si="242">VALUE(S3-338.2/100*(S1-S2))</f>
        <v>34421.150499999996</v>
      </c>
      <c r="T39" s="40">
        <f t="shared" si="242"/>
        <v>-16637.410799999998</v>
      </c>
      <c r="U39" s="40">
        <f t="shared" si="242"/>
        <v>5480.869200000001</v>
      </c>
    </row>
    <row r="40" spans="15:21" ht="15" customHeight="1">
      <c r="O40" s="39">
        <v>3.4140000000000001</v>
      </c>
      <c r="P40" s="40">
        <f t="shared" ref="P40" si="243">VALUE(P3-341.4/100*(P1-P2))</f>
        <v>8501.3829000000005</v>
      </c>
      <c r="Q40" s="40">
        <f t="shared" ref="Q40" si="244">VALUE(Q3-341.4/100*(Q1-Q2))</f>
        <v>7553.9797999999964</v>
      </c>
      <c r="R40" s="40">
        <f t="shared" ref="R40" si="245">VALUE(R3-341.4/100*(R1-R2))</f>
        <v>13271.709199999998</v>
      </c>
      <c r="S40" s="40">
        <f t="shared" ref="S40:U40" si="246">VALUE(S3-341.4/100*(S1-S2))</f>
        <v>34746.838499999998</v>
      </c>
      <c r="T40" s="40">
        <f t="shared" si="246"/>
        <v>-16794.831599999998</v>
      </c>
      <c r="U40" s="40">
        <f t="shared" si="246"/>
        <v>5532.7284000000009</v>
      </c>
    </row>
    <row r="41" spans="15:21" ht="15" customHeight="1">
      <c r="O41" s="39">
        <v>3.6179999999999999</v>
      </c>
      <c r="P41" s="40">
        <f t="shared" ref="P41" si="247">VALUE(P3-361.8/100*(P1-P2))</f>
        <v>8453.9223000000002</v>
      </c>
      <c r="Q41" s="40">
        <f t="shared" ref="Q41" si="248">VALUE(Q3-361.8/100*(Q1-Q2))</f>
        <v>7464.3625999999958</v>
      </c>
      <c r="R41" s="40">
        <f t="shared" ref="R41" si="249">VALUE(R3-361.8/100*(R1-R2))</f>
        <v>13583.380399999998</v>
      </c>
      <c r="S41" s="40">
        <f t="shared" ref="S41:U41" si="250">VALUE(S3-361.8/100*(S1-S2))</f>
        <v>36823.099500000004</v>
      </c>
      <c r="T41" s="40">
        <f t="shared" si="250"/>
        <v>-17798.389200000001</v>
      </c>
      <c r="U41" s="40">
        <f t="shared" si="250"/>
        <v>5863.3308000000015</v>
      </c>
    </row>
    <row r="42" spans="15:21" ht="15" customHeight="1">
      <c r="O42" s="39">
        <v>4</v>
      </c>
      <c r="P42" s="40">
        <f t="shared" ref="P42" si="251">VALUE(P3-400/100*(P1-P2))</f>
        <v>8365.0500000000011</v>
      </c>
      <c r="Q42" s="40">
        <f t="shared" ref="Q42" si="252">VALUE(Q3-400/100*(Q1-Q2))</f>
        <v>7296.5499999999956</v>
      </c>
      <c r="R42" s="40">
        <f t="shared" ref="R42" si="253">VALUE(R3-400/100*(R1-R2))</f>
        <v>14166.999999999996</v>
      </c>
      <c r="S42" s="40">
        <f t="shared" ref="S42:U42" si="254">VALUE(S3-400/100*(S1-S2))</f>
        <v>40711</v>
      </c>
      <c r="T42" s="40">
        <f t="shared" si="254"/>
        <v>-19677.599999999999</v>
      </c>
      <c r="U42" s="40">
        <f t="shared" si="254"/>
        <v>6482.4000000000015</v>
      </c>
    </row>
    <row r="43" spans="15:21" ht="15" customHeight="1">
      <c r="O43" s="39">
        <v>4.2359999999999998</v>
      </c>
      <c r="P43" s="40">
        <f t="shared" ref="P43" si="255">VALUE(P3-423.6/100*(P1-P2))</f>
        <v>8310.1446000000014</v>
      </c>
      <c r="Q43" s="40">
        <f t="shared" ref="Q43" si="256">VALUE(Q3-423.6/100*(Q1-Q2))</f>
        <v>7192.8751999999949</v>
      </c>
      <c r="R43" s="40">
        <f t="shared" ref="R43" si="257">VALUE(R3-423.6/100*(R1-R2))</f>
        <v>14527.560799999999</v>
      </c>
      <c r="S43" s="40">
        <f t="shared" ref="S43:U43" si="258">VALUE(S3-423.6/100*(S1-S2))</f>
        <v>43112.949000000008</v>
      </c>
      <c r="T43" s="40">
        <f t="shared" si="258"/>
        <v>-20838.578400000002</v>
      </c>
      <c r="U43" s="40">
        <f t="shared" si="258"/>
        <v>6864.8616000000029</v>
      </c>
    </row>
    <row r="44" spans="15:21" ht="15" customHeight="1">
      <c r="O44" s="39">
        <v>4.2720000000000002</v>
      </c>
      <c r="P44" s="40">
        <f t="shared" ref="P44" si="259">VALUE(P3-427.2/100*(P1-P2))</f>
        <v>8301.7692000000006</v>
      </c>
      <c r="Q44" s="40">
        <f t="shared" ref="Q44" si="260">VALUE(Q3-427.2/100*(Q1-Q2))</f>
        <v>7177.0603999999948</v>
      </c>
      <c r="R44" s="40">
        <f t="shared" ref="R44" si="261">VALUE(R3-427.2/100*(R1-R2))</f>
        <v>14582.561599999997</v>
      </c>
      <c r="S44" s="40">
        <f t="shared" ref="S44:U44" si="262">VALUE(S3-427.2/100*(S1-S2))</f>
        <v>43479.348000000005</v>
      </c>
      <c r="T44" s="40">
        <f t="shared" si="262"/>
        <v>-21015.676800000001</v>
      </c>
      <c r="U44" s="40">
        <f t="shared" si="262"/>
        <v>6923.2032000000017</v>
      </c>
    </row>
    <row r="45" spans="15:21" ht="15" customHeight="1">
      <c r="O45" s="39">
        <v>4.3819999999999997</v>
      </c>
      <c r="P45" s="40">
        <f t="shared" ref="P45" si="263">VALUE(P3-438.2/100*(P1-P2))</f>
        <v>8276.177700000002</v>
      </c>
      <c r="Q45" s="40">
        <f t="shared" ref="Q45" si="264">VALUE(Q3-438.2/100*(Q1-Q2))</f>
        <v>7128.7373999999954</v>
      </c>
      <c r="R45" s="40">
        <f t="shared" ref="R45" si="265">VALUE(R3-438.2/100*(R1-R2))</f>
        <v>14750.619599999996</v>
      </c>
      <c r="S45" s="40">
        <f t="shared" ref="S45:U45" si="266">VALUE(S3-438.2/100*(S1-S2))</f>
        <v>44598.900499999996</v>
      </c>
      <c r="T45" s="40">
        <f t="shared" si="266"/>
        <v>-21556.810799999996</v>
      </c>
      <c r="U45" s="40">
        <f t="shared" si="266"/>
        <v>7101.4692000000014</v>
      </c>
    </row>
    <row r="46" spans="15:21" ht="15" customHeight="1">
      <c r="O46" s="39">
        <v>4.4139999999999997</v>
      </c>
      <c r="P46" s="40">
        <f t="shared" ref="P46" si="267">VALUE(P3-414.4/100*(P1-P2))</f>
        <v>8331.5484000000015</v>
      </c>
      <c r="Q46" s="40">
        <f t="shared" ref="Q46" si="268">VALUE(Q3-414.4/100*(Q1-Q2))</f>
        <v>7233.2907999999952</v>
      </c>
      <c r="R46" s="40">
        <f t="shared" ref="R46" si="269">VALUE(R3-414.4/100*(R1-R2))</f>
        <v>14387.003199999997</v>
      </c>
      <c r="S46" s="40">
        <f t="shared" ref="S46:U46" si="270">VALUE(S3-414.4/100*(S1-S2))</f>
        <v>42176.595999999998</v>
      </c>
      <c r="T46" s="40">
        <f t="shared" si="270"/>
        <v>-20385.993599999998</v>
      </c>
      <c r="U46" s="40">
        <f t="shared" si="270"/>
        <v>6715.7664000000013</v>
      </c>
    </row>
    <row r="47" spans="15:21" ht="15" customHeight="1">
      <c r="O47" s="39">
        <v>4.6180000000000003</v>
      </c>
      <c r="P47" s="40">
        <f t="shared" ref="P47" si="271">VALUE(P3-461.8/100*(P1-P2))</f>
        <v>8221.2723000000005</v>
      </c>
      <c r="Q47" s="40">
        <f t="shared" ref="Q47" si="272">VALUE(Q3-461.8/100*(Q1-Q2))</f>
        <v>7025.0625999999947</v>
      </c>
      <c r="R47" s="40">
        <f t="shared" ref="R47" si="273">VALUE(R3-461.8/100*(R1-R2))</f>
        <v>15111.180399999997</v>
      </c>
      <c r="S47" s="40">
        <f t="shared" ref="S47:U47" si="274">VALUE(S3-461.8/100*(S1-S2))</f>
        <v>47000.849500000004</v>
      </c>
      <c r="T47" s="40">
        <f t="shared" si="274"/>
        <v>-22717.789199999999</v>
      </c>
      <c r="U47" s="40">
        <f t="shared" si="274"/>
        <v>7483.9308000000019</v>
      </c>
    </row>
    <row r="48" spans="15:21" ht="15" customHeight="1">
      <c r="O48" s="39">
        <v>4.7640000000000002</v>
      </c>
      <c r="P48" s="40">
        <f t="shared" ref="P48" si="275">VALUE(P3-476.4/100*(P1-P2))</f>
        <v>8187.3054000000011</v>
      </c>
      <c r="Q48" s="40">
        <f t="shared" ref="Q48" si="276">VALUE(Q3-476.4/100*(Q1-Q2))</f>
        <v>6960.9247999999952</v>
      </c>
      <c r="R48" s="40">
        <f t="shared" ref="R48" si="277">VALUE(R3-476.4/100*(R1-R2))</f>
        <v>15334.239199999996</v>
      </c>
      <c r="S48" s="40">
        <f t="shared" ref="S48:U48" si="278">VALUE(S3-476.4/100*(S1-S2))</f>
        <v>48486.800999999992</v>
      </c>
      <c r="T48" s="40">
        <f t="shared" si="278"/>
        <v>-23436.021599999996</v>
      </c>
      <c r="U48" s="40">
        <f t="shared" si="278"/>
        <v>7720.5384000000004</v>
      </c>
    </row>
    <row r="49" spans="15:21" ht="15" customHeight="1">
      <c r="O49" s="39">
        <v>5</v>
      </c>
      <c r="P49" s="40">
        <f t="shared" ref="P49" si="279">VALUE(P3-500/100*(P1-P2))</f>
        <v>8132.4000000000015</v>
      </c>
      <c r="Q49" s="40">
        <f t="shared" ref="Q49" si="280">VALUE(Q3-500/100*(Q1-Q2))</f>
        <v>6857.2499999999945</v>
      </c>
      <c r="R49" s="40">
        <f t="shared" ref="R49" si="281">VALUE(R3-500/100*(R1-R2))</f>
        <v>15694.799999999996</v>
      </c>
      <c r="S49" s="40">
        <f t="shared" ref="S49:U49" si="282">VALUE(S3-500/100*(S1-S2))</f>
        <v>50888.75</v>
      </c>
      <c r="T49" s="40">
        <f t="shared" si="282"/>
        <v>-24597</v>
      </c>
      <c r="U49" s="40">
        <f t="shared" si="282"/>
        <v>8103.0000000000018</v>
      </c>
    </row>
    <row r="50" spans="15:21" ht="15" customHeight="1">
      <c r="O50" s="39">
        <v>5.2359999999999998</v>
      </c>
      <c r="P50" s="40">
        <f t="shared" ref="P50" si="283">VALUE(P3-523.6/100*(P1-P2))</f>
        <v>8077.4946000000018</v>
      </c>
      <c r="Q50" s="40">
        <f t="shared" ref="Q50" si="284">VALUE(Q3-523.6/100*(Q1-Q2))</f>
        <v>6753.5751999999939</v>
      </c>
      <c r="R50" s="40">
        <f t="shared" ref="R50" si="285">VALUE(R3-523.6/100*(R1-R2))</f>
        <v>16055.360799999999</v>
      </c>
      <c r="S50" s="40">
        <f t="shared" ref="S50:U50" si="286">VALUE(S3-523.6/100*(S1-S2))</f>
        <v>53290.699000000008</v>
      </c>
      <c r="T50" s="40">
        <f t="shared" si="286"/>
        <v>-25757.9784</v>
      </c>
      <c r="U50" s="40">
        <f t="shared" si="286"/>
        <v>8485.4616000000024</v>
      </c>
    </row>
    <row r="51" spans="15:21" ht="15" customHeight="1">
      <c r="O51" s="39">
        <v>5.3819999999999997</v>
      </c>
      <c r="P51" s="40">
        <f t="shared" ref="P51" si="287">VALUE(P3-538.2/100*(P1-P2))</f>
        <v>8043.5277000000015</v>
      </c>
      <c r="Q51" s="40">
        <f t="shared" ref="Q51" si="288">VALUE(Q3-538.2/100*(Q1-Q2))</f>
        <v>6689.4373999999934</v>
      </c>
      <c r="R51" s="40">
        <f t="shared" ref="R51" si="289">VALUE(R3-538.2/100*(R1-R2))</f>
        <v>16278.419599999997</v>
      </c>
      <c r="S51" s="40">
        <f t="shared" ref="S51:U51" si="290">VALUE(S3-538.2/100*(S1-S2))</f>
        <v>54776.650500000003</v>
      </c>
      <c r="T51" s="40">
        <f t="shared" si="290"/>
        <v>-26476.210800000001</v>
      </c>
      <c r="U51" s="40">
        <f t="shared" si="290"/>
        <v>8722.0692000000035</v>
      </c>
    </row>
    <row r="52" spans="15:21" ht="15" customHeight="1">
      <c r="O52" s="39">
        <v>5.6180000000000003</v>
      </c>
      <c r="P52" s="40">
        <f t="shared" ref="P52" si="291">VALUE(P3-561.8/100*(P1-P2))</f>
        <v>7988.6223000000018</v>
      </c>
      <c r="Q52" s="40">
        <f t="shared" ref="Q52" si="292">VALUE(Q3-561.8/100*(Q1-Q2))</f>
        <v>6585.7625999999946</v>
      </c>
      <c r="R52" s="40">
        <f t="shared" ref="R52" si="293">VALUE(R3-561.8/100*(R1-R2))</f>
        <v>16638.980399999997</v>
      </c>
      <c r="S52" s="40">
        <f t="shared" ref="S52:U52" si="294">VALUE(S3-561.8/100*(S1-S2))</f>
        <v>57178.599499999997</v>
      </c>
      <c r="T52" s="40">
        <f t="shared" si="294"/>
        <v>-27637.189199999993</v>
      </c>
      <c r="U52" s="40">
        <f t="shared" si="294"/>
        <v>9104.5308000000005</v>
      </c>
    </row>
    <row r="53" spans="15:21" ht="15" customHeight="1"/>
    <row r="54" spans="15:21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2"/>
  <sheetViews>
    <sheetView topLeftCell="AB1" workbookViewId="0">
      <selection activeCell="AN1" sqref="AN1:AP1048576"/>
    </sheetView>
  </sheetViews>
  <sheetFormatPr defaultRowHeight="14.4"/>
  <cols>
    <col min="1" max="42" width="10.77734375" style="15" customWidth="1"/>
  </cols>
  <sheetData>
    <row r="1" spans="1:42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</row>
    <row r="2" spans="1:42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8">
        <v>9602.2000000000007</v>
      </c>
      <c r="AA2" s="58">
        <v>9403.7999999999993</v>
      </c>
      <c r="AB2" s="58">
        <v>9127.5499999999993</v>
      </c>
      <c r="AC2" s="58">
        <v>8575.4500000000007</v>
      </c>
      <c r="AD2" s="58">
        <v>8883</v>
      </c>
      <c r="AE2" s="58">
        <v>8159.25</v>
      </c>
      <c r="AF2" s="58">
        <v>8036.95</v>
      </c>
      <c r="AG2" s="58">
        <v>8376.75</v>
      </c>
      <c r="AH2" s="58">
        <v>8749.0499999999993</v>
      </c>
      <c r="AI2" s="58">
        <v>9038.9</v>
      </c>
      <c r="AJ2" s="58">
        <v>8576</v>
      </c>
      <c r="AK2" s="58">
        <v>8678.2999999999993</v>
      </c>
      <c r="AL2" s="58">
        <v>8588.1</v>
      </c>
      <c r="AM2" s="58">
        <v>8356.5499999999993</v>
      </c>
      <c r="AN2" s="58">
        <v>8819.4</v>
      </c>
      <c r="AO2" s="58">
        <v>9131.7000000000007</v>
      </c>
      <c r="AP2" s="58">
        <v>9128.35</v>
      </c>
    </row>
    <row r="3" spans="1:42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7">
        <v>9165.1</v>
      </c>
      <c r="AA3" s="57">
        <v>8915.6</v>
      </c>
      <c r="AB3" s="57">
        <v>8407.0499999999993</v>
      </c>
      <c r="AC3" s="57">
        <v>7832.55</v>
      </c>
      <c r="AD3" s="57">
        <v>8178.2</v>
      </c>
      <c r="AE3" s="57">
        <v>7583.6</v>
      </c>
      <c r="AF3" s="57">
        <v>7511.1</v>
      </c>
      <c r="AG3" s="57">
        <v>7714.75</v>
      </c>
      <c r="AH3" s="57">
        <v>8304.9</v>
      </c>
      <c r="AI3" s="57">
        <v>8522.9</v>
      </c>
      <c r="AJ3" s="57">
        <v>8244</v>
      </c>
      <c r="AK3" s="57">
        <v>8358</v>
      </c>
      <c r="AL3" s="57">
        <v>8198.35</v>
      </c>
      <c r="AM3" s="57">
        <v>8055.8</v>
      </c>
      <c r="AN3" s="57">
        <v>8360.9500000000007</v>
      </c>
      <c r="AO3" s="57">
        <v>8653.9</v>
      </c>
      <c r="AP3" s="57">
        <v>8904.5499999999993</v>
      </c>
    </row>
    <row r="4" spans="1:42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</row>
    <row r="5" spans="1:4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</row>
    <row r="6" spans="1:42">
      <c r="A6" s="26">
        <f t="shared" ref="A6:AP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</row>
    <row r="7" spans="1:42">
      <c r="A7" s="27">
        <f t="shared" ref="A7:AP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  <c r="P7" s="27">
        <f t="shared" si="1"/>
        <v>12084.266666666666</v>
      </c>
      <c r="Q7" s="27">
        <f t="shared" si="1"/>
        <v>11923.433333333332</v>
      </c>
      <c r="R7" s="27">
        <f t="shared" si="1"/>
        <v>11844.099999999999</v>
      </c>
      <c r="S7" s="27">
        <f t="shared" si="1"/>
        <v>11738.433333333334</v>
      </c>
      <c r="T7" s="27">
        <f t="shared" si="1"/>
        <v>11463.616666666667</v>
      </c>
      <c r="U7" s="27">
        <f t="shared" si="1"/>
        <v>11597.416666666666</v>
      </c>
      <c r="V7" s="27">
        <f t="shared" si="1"/>
        <v>11455.733333333334</v>
      </c>
      <c r="W7" s="27">
        <f t="shared" si="1"/>
        <v>11504.366666666667</v>
      </c>
      <c r="X7" s="27">
        <f t="shared" si="1"/>
        <v>11445.933333333332</v>
      </c>
      <c r="Y7" s="27">
        <f t="shared" si="1"/>
        <v>11158.35</v>
      </c>
      <c r="Z7" s="27">
        <f t="shared" si="1"/>
        <v>9758.6666666666679</v>
      </c>
      <c r="AA7" s="27">
        <f t="shared" si="1"/>
        <v>9583.6833333333325</v>
      </c>
      <c r="AB7" s="27">
        <f t="shared" si="1"/>
        <v>9388.2999999999993</v>
      </c>
      <c r="AC7" s="27">
        <f t="shared" si="1"/>
        <v>8966.7166666666672</v>
      </c>
      <c r="AD7" s="27">
        <f t="shared" si="1"/>
        <v>9307.0166666666664</v>
      </c>
      <c r="AE7" s="27">
        <f t="shared" si="1"/>
        <v>8360.0166666666664</v>
      </c>
      <c r="AF7" s="27">
        <f t="shared" si="1"/>
        <v>8308.8833333333314</v>
      </c>
      <c r="AG7" s="27">
        <f t="shared" si="1"/>
        <v>8798.4500000000007</v>
      </c>
      <c r="AH7" s="27">
        <f t="shared" si="1"/>
        <v>9009.2833333333328</v>
      </c>
      <c r="AI7" s="27">
        <f t="shared" si="1"/>
        <v>9256.6833333333325</v>
      </c>
      <c r="AJ7" s="27">
        <f t="shared" si="1"/>
        <v>8699.0333333333328</v>
      </c>
      <c r="AK7" s="27">
        <f t="shared" si="1"/>
        <v>8864.9833333333318</v>
      </c>
      <c r="AL7" s="27">
        <f t="shared" si="1"/>
        <v>8736.5</v>
      </c>
      <c r="AM7" s="27">
        <f t="shared" si="1"/>
        <v>8466.1333333333314</v>
      </c>
      <c r="AN7" s="27">
        <f t="shared" si="1"/>
        <v>9115.9666666666653</v>
      </c>
      <c r="AO7" s="27">
        <f t="shared" si="1"/>
        <v>9322.5833333333339</v>
      </c>
      <c r="AP7" s="27">
        <f t="shared" si="1"/>
        <v>9272.0666666666693</v>
      </c>
    </row>
    <row r="8" spans="1:42">
      <c r="A8" s="28">
        <f t="shared" ref="A8:AP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  <c r="P8" s="28">
        <f t="shared" si="2"/>
        <v>11956.833333333334</v>
      </c>
      <c r="Q8" s="28">
        <f t="shared" si="2"/>
        <v>11860.666666666666</v>
      </c>
      <c r="R8" s="28">
        <f t="shared" si="2"/>
        <v>11761.299999999997</v>
      </c>
      <c r="S8" s="28">
        <f t="shared" si="2"/>
        <v>11685.866666666669</v>
      </c>
      <c r="T8" s="28">
        <f t="shared" si="2"/>
        <v>11332.683333333334</v>
      </c>
      <c r="U8" s="28">
        <f t="shared" si="2"/>
        <v>11365.083333333332</v>
      </c>
      <c r="V8" s="28">
        <f t="shared" si="2"/>
        <v>11379.516666666666</v>
      </c>
      <c r="W8" s="28">
        <f t="shared" si="2"/>
        <v>11377.683333333332</v>
      </c>
      <c r="X8" s="28">
        <f t="shared" si="2"/>
        <v>11357.466666666665</v>
      </c>
      <c r="Y8" s="28">
        <f t="shared" si="2"/>
        <v>11073.9</v>
      </c>
      <c r="Z8" s="28">
        <f t="shared" si="2"/>
        <v>9478.0333333333347</v>
      </c>
      <c r="AA8" s="28">
        <f t="shared" si="2"/>
        <v>9275.3666666666668</v>
      </c>
      <c r="AB8" s="28">
        <f t="shared" si="2"/>
        <v>8928.5499999999993</v>
      </c>
      <c r="AC8" s="28">
        <f t="shared" si="2"/>
        <v>8615.0833333333358</v>
      </c>
      <c r="AD8" s="28">
        <f t="shared" si="2"/>
        <v>9026.2333333333336</v>
      </c>
      <c r="AE8" s="28">
        <f t="shared" si="2"/>
        <v>7985.1333333333314</v>
      </c>
      <c r="AF8" s="28">
        <f t="shared" si="2"/>
        <v>8054.9666666666653</v>
      </c>
      <c r="AG8" s="28">
        <f t="shared" si="2"/>
        <v>8558.15</v>
      </c>
      <c r="AH8" s="28">
        <f t="shared" si="2"/>
        <v>8825.3666666666668</v>
      </c>
      <c r="AI8" s="28">
        <f t="shared" si="2"/>
        <v>8958.4666666666653</v>
      </c>
      <c r="AJ8" s="28">
        <f t="shared" si="2"/>
        <v>8490.0666666666657</v>
      </c>
      <c r="AK8" s="28">
        <f t="shared" si="2"/>
        <v>8731.366666666665</v>
      </c>
      <c r="AL8" s="28">
        <f t="shared" si="2"/>
        <v>8495.15</v>
      </c>
      <c r="AM8" s="28">
        <f t="shared" si="2"/>
        <v>8274.9666666666635</v>
      </c>
      <c r="AN8" s="28">
        <f t="shared" si="2"/>
        <v>8954.0833333333321</v>
      </c>
      <c r="AO8" s="28">
        <f t="shared" si="2"/>
        <v>9035.6666666666661</v>
      </c>
      <c r="AP8" s="28">
        <f t="shared" si="2"/>
        <v>9191.9833333333372</v>
      </c>
    </row>
    <row r="9" spans="1:42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</row>
    <row r="10" spans="1:42">
      <c r="A10" s="29">
        <f t="shared" ref="A10:AP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  <c r="P10" s="29">
        <f t="shared" si="3"/>
        <v>11912.974999999999</v>
      </c>
      <c r="Q10" s="29">
        <f t="shared" si="3"/>
        <v>11831.474999999999</v>
      </c>
      <c r="R10" s="29">
        <f t="shared" si="3"/>
        <v>11711.424999999999</v>
      </c>
      <c r="S10" s="29">
        <f t="shared" si="3"/>
        <v>11622.291666666668</v>
      </c>
      <c r="T10" s="29">
        <f t="shared" si="3"/>
        <v>11279.924999999999</v>
      </c>
      <c r="U10" s="29">
        <f t="shared" si="3"/>
        <v>11234.625</v>
      </c>
      <c r="V10" s="29">
        <f t="shared" si="3"/>
        <v>11284.666666666666</v>
      </c>
      <c r="W10" s="29">
        <f t="shared" si="3"/>
        <v>11240.458333333332</v>
      </c>
      <c r="X10" s="29">
        <f t="shared" si="3"/>
        <v>11317.05</v>
      </c>
      <c r="Y10" s="29">
        <f t="shared" si="3"/>
        <v>10970.05</v>
      </c>
      <c r="Z10" s="55">
        <f t="shared" si="3"/>
        <v>9383.6500000000015</v>
      </c>
      <c r="AA10" s="55">
        <f t="shared" si="3"/>
        <v>9159.7000000000007</v>
      </c>
      <c r="AB10" s="55">
        <f t="shared" si="3"/>
        <v>8767.2999999999993</v>
      </c>
      <c r="AC10" s="55">
        <f t="shared" si="3"/>
        <v>8243.633333333335</v>
      </c>
      <c r="AD10" s="55">
        <f t="shared" si="3"/>
        <v>8673.8333333333339</v>
      </c>
      <c r="AE10" s="55">
        <f t="shared" si="3"/>
        <v>7871.4250000000002</v>
      </c>
      <c r="AF10" s="55">
        <f t="shared" si="3"/>
        <v>7792.0416666666661</v>
      </c>
      <c r="AG10" s="55">
        <f t="shared" si="3"/>
        <v>8227.15</v>
      </c>
      <c r="AH10" s="55">
        <f t="shared" si="3"/>
        <v>8603.2916666666679</v>
      </c>
      <c r="AI10" s="55">
        <f t="shared" si="3"/>
        <v>8780.9</v>
      </c>
      <c r="AJ10" s="55">
        <f t="shared" si="3"/>
        <v>8410</v>
      </c>
      <c r="AK10" s="55">
        <f t="shared" si="3"/>
        <v>8571.2166666666653</v>
      </c>
      <c r="AL10" s="55">
        <f t="shared" si="3"/>
        <v>8393.2250000000004</v>
      </c>
      <c r="AM10" s="55">
        <f t="shared" si="3"/>
        <v>8206.1749999999993</v>
      </c>
      <c r="AN10" s="55">
        <f t="shared" si="3"/>
        <v>8724.8583333333336</v>
      </c>
      <c r="AO10" s="55">
        <f t="shared" si="3"/>
        <v>8892.7999999999993</v>
      </c>
      <c r="AP10" s="55">
        <f t="shared" si="3"/>
        <v>9080.0833333333358</v>
      </c>
    </row>
    <row r="11" spans="1:42">
      <c r="A11" s="21">
        <f t="shared" ref="A11:AP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  <c r="P11" s="21">
        <f t="shared" si="4"/>
        <v>11885.116666666667</v>
      </c>
      <c r="Q11" s="21">
        <f t="shared" si="4"/>
        <v>11820.283333333333</v>
      </c>
      <c r="R11" s="21">
        <f t="shared" si="4"/>
        <v>11700.449999999999</v>
      </c>
      <c r="S11" s="21">
        <f t="shared" si="4"/>
        <v>11611.283333333335</v>
      </c>
      <c r="T11" s="21">
        <f t="shared" si="4"/>
        <v>11253.866666666667</v>
      </c>
      <c r="U11" s="21">
        <f t="shared" si="4"/>
        <v>11200.666666666666</v>
      </c>
      <c r="V11" s="21">
        <f t="shared" si="4"/>
        <v>11266.033333333333</v>
      </c>
      <c r="W11" s="21">
        <f t="shared" si="4"/>
        <v>11229.916666666666</v>
      </c>
      <c r="X11" s="21">
        <f t="shared" si="4"/>
        <v>11301.033333333333</v>
      </c>
      <c r="Y11" s="21">
        <f t="shared" si="4"/>
        <v>10950.65</v>
      </c>
      <c r="Z11" s="21">
        <f t="shared" si="4"/>
        <v>9321.5666666666675</v>
      </c>
      <c r="AA11" s="21">
        <f t="shared" si="4"/>
        <v>9095.4833333333336</v>
      </c>
      <c r="AB11" s="21">
        <f t="shared" si="4"/>
        <v>8667.7999999999993</v>
      </c>
      <c r="AC11" s="21">
        <f t="shared" si="4"/>
        <v>8223.8166666666675</v>
      </c>
      <c r="AD11" s="21">
        <f t="shared" si="4"/>
        <v>8602.2166666666672</v>
      </c>
      <c r="AE11" s="21">
        <f t="shared" si="4"/>
        <v>7784.3666666666659</v>
      </c>
      <c r="AF11" s="21">
        <f t="shared" si="4"/>
        <v>7783.0333333333328</v>
      </c>
      <c r="AG11" s="21">
        <f t="shared" si="4"/>
        <v>8136.45</v>
      </c>
      <c r="AH11" s="21">
        <f t="shared" si="4"/>
        <v>8565.1333333333332</v>
      </c>
      <c r="AI11" s="21">
        <f t="shared" si="4"/>
        <v>8740.6833333333325</v>
      </c>
      <c r="AJ11" s="21">
        <f t="shared" si="4"/>
        <v>8367.0333333333328</v>
      </c>
      <c r="AK11" s="21">
        <f t="shared" si="4"/>
        <v>8544.6833333333325</v>
      </c>
      <c r="AL11" s="21">
        <f t="shared" si="4"/>
        <v>8346.75</v>
      </c>
      <c r="AM11" s="21">
        <f t="shared" si="4"/>
        <v>8165.3833333333323</v>
      </c>
      <c r="AN11" s="21">
        <f t="shared" si="4"/>
        <v>8657.5166666666664</v>
      </c>
      <c r="AO11" s="21">
        <f t="shared" si="4"/>
        <v>8844.7833333333328</v>
      </c>
      <c r="AP11" s="21">
        <f t="shared" si="4"/>
        <v>9048.2666666666682</v>
      </c>
    </row>
    <row r="12" spans="1:42">
      <c r="A12" s="31">
        <f t="shared" ref="A12:AP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  <c r="P12" s="31">
        <f t="shared" si="5"/>
        <v>11857.258333333335</v>
      </c>
      <c r="Q12" s="31">
        <f t="shared" si="5"/>
        <v>11809.091666666667</v>
      </c>
      <c r="R12" s="31">
        <f t="shared" si="5"/>
        <v>11689.474999999999</v>
      </c>
      <c r="S12" s="31">
        <f t="shared" si="5"/>
        <v>11600.275000000001</v>
      </c>
      <c r="T12" s="31">
        <f t="shared" si="5"/>
        <v>11227.808333333334</v>
      </c>
      <c r="U12" s="31">
        <f t="shared" si="5"/>
        <v>11166.708333333332</v>
      </c>
      <c r="V12" s="31">
        <f t="shared" si="5"/>
        <v>11247.4</v>
      </c>
      <c r="W12" s="31">
        <f t="shared" si="5"/>
        <v>11219.375</v>
      </c>
      <c r="X12" s="31">
        <f t="shared" si="5"/>
        <v>11285.016666666666</v>
      </c>
      <c r="Y12" s="31">
        <f t="shared" si="5"/>
        <v>10931.25</v>
      </c>
      <c r="Z12" s="56">
        <f t="shared" si="5"/>
        <v>9259.4833333333336</v>
      </c>
      <c r="AA12" s="56">
        <f t="shared" si="5"/>
        <v>9031.2666666666664</v>
      </c>
      <c r="AB12" s="56">
        <f t="shared" si="5"/>
        <v>8568.2999999999993</v>
      </c>
      <c r="AC12" s="56">
        <f t="shared" si="5"/>
        <v>8204</v>
      </c>
      <c r="AD12" s="56">
        <f t="shared" si="5"/>
        <v>8530.6</v>
      </c>
      <c r="AE12" s="56">
        <f t="shared" si="5"/>
        <v>7697.3083333333316</v>
      </c>
      <c r="AF12" s="56">
        <f t="shared" si="5"/>
        <v>7774.0249999999996</v>
      </c>
      <c r="AG12" s="56">
        <f t="shared" si="5"/>
        <v>8045.75</v>
      </c>
      <c r="AH12" s="56">
        <f t="shared" si="5"/>
        <v>8526.9749999999985</v>
      </c>
      <c r="AI12" s="56">
        <f t="shared" si="5"/>
        <v>8700.4666666666653</v>
      </c>
      <c r="AJ12" s="56">
        <f t="shared" si="5"/>
        <v>8324.0666666666657</v>
      </c>
      <c r="AK12" s="56">
        <f t="shared" si="5"/>
        <v>8518.15</v>
      </c>
      <c r="AL12" s="56">
        <f t="shared" si="5"/>
        <v>8300.2749999999996</v>
      </c>
      <c r="AM12" s="56">
        <f t="shared" si="5"/>
        <v>8124.5916666666653</v>
      </c>
      <c r="AN12" s="56">
        <f t="shared" si="5"/>
        <v>8590.1749999999993</v>
      </c>
      <c r="AO12" s="56">
        <f t="shared" si="5"/>
        <v>8796.7666666666664</v>
      </c>
      <c r="AP12" s="56">
        <f t="shared" si="5"/>
        <v>9016.4500000000007</v>
      </c>
    </row>
    <row r="13" spans="1:4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</row>
    <row r="14" spans="1:42">
      <c r="A14" s="32">
        <f t="shared" ref="A14:AP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  <c r="P14" s="32">
        <f t="shared" si="6"/>
        <v>11757.683333333334</v>
      </c>
      <c r="Q14" s="32">
        <f t="shared" si="6"/>
        <v>11757.516666666666</v>
      </c>
      <c r="R14" s="32">
        <f t="shared" si="6"/>
        <v>11617.649999999998</v>
      </c>
      <c r="S14" s="32">
        <f t="shared" si="6"/>
        <v>11558.716666666669</v>
      </c>
      <c r="T14" s="32">
        <f t="shared" si="6"/>
        <v>11122.933333333334</v>
      </c>
      <c r="U14" s="32">
        <f t="shared" si="6"/>
        <v>10968.333333333332</v>
      </c>
      <c r="V14" s="32">
        <f t="shared" si="6"/>
        <v>11189.816666666666</v>
      </c>
      <c r="W14" s="32">
        <f t="shared" si="6"/>
        <v>11103.233333333332</v>
      </c>
      <c r="X14" s="32">
        <f t="shared" si="6"/>
        <v>11212.566666666666</v>
      </c>
      <c r="Y14" s="32">
        <f t="shared" si="6"/>
        <v>10866.199999999999</v>
      </c>
      <c r="Z14" s="32">
        <f t="shared" si="6"/>
        <v>9040.9333333333343</v>
      </c>
      <c r="AA14" s="32">
        <f t="shared" si="6"/>
        <v>8787.1666666666679</v>
      </c>
      <c r="AB14" s="32">
        <f t="shared" si="6"/>
        <v>8208.0499999999993</v>
      </c>
      <c r="AC14" s="32">
        <f t="shared" si="6"/>
        <v>7872.1833333333343</v>
      </c>
      <c r="AD14" s="32">
        <f t="shared" si="6"/>
        <v>8321.4333333333343</v>
      </c>
      <c r="AE14" s="32">
        <f t="shared" si="6"/>
        <v>7409.4833333333318</v>
      </c>
      <c r="AF14" s="32">
        <f t="shared" si="6"/>
        <v>7529.1166666666659</v>
      </c>
      <c r="AG14" s="32">
        <f t="shared" si="6"/>
        <v>7896.15</v>
      </c>
      <c r="AH14" s="32">
        <f t="shared" si="6"/>
        <v>8381.2166666666672</v>
      </c>
      <c r="AI14" s="32">
        <f t="shared" si="6"/>
        <v>8442.4666666666653</v>
      </c>
      <c r="AJ14" s="32">
        <f t="shared" si="6"/>
        <v>8158.0666666666657</v>
      </c>
      <c r="AK14" s="32">
        <f t="shared" si="6"/>
        <v>8411.0666666666657</v>
      </c>
      <c r="AL14" s="32">
        <f t="shared" si="6"/>
        <v>8105.4</v>
      </c>
      <c r="AM14" s="32">
        <f t="shared" si="6"/>
        <v>7974.2166666666653</v>
      </c>
      <c r="AN14" s="32">
        <f t="shared" si="6"/>
        <v>8495.6333333333332</v>
      </c>
      <c r="AO14" s="32">
        <f t="shared" si="6"/>
        <v>8557.866666666665</v>
      </c>
      <c r="AP14" s="32">
        <f t="shared" si="6"/>
        <v>8968.1833333333361</v>
      </c>
    </row>
    <row r="15" spans="1:42">
      <c r="A15" s="34">
        <f t="shared" ref="A15:AP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  <c r="P15" s="34">
        <f t="shared" si="7"/>
        <v>11685.966666666667</v>
      </c>
      <c r="Q15" s="34">
        <f t="shared" si="7"/>
        <v>11717.133333333333</v>
      </c>
      <c r="R15" s="34">
        <f t="shared" si="7"/>
        <v>11556.8</v>
      </c>
      <c r="S15" s="34">
        <f t="shared" si="7"/>
        <v>11484.133333333335</v>
      </c>
      <c r="T15" s="34">
        <f t="shared" si="7"/>
        <v>11044.116666666667</v>
      </c>
      <c r="U15" s="34">
        <f t="shared" si="7"/>
        <v>10803.916666666666</v>
      </c>
      <c r="V15" s="34">
        <f t="shared" si="7"/>
        <v>11076.333333333332</v>
      </c>
      <c r="W15" s="34">
        <f t="shared" si="7"/>
        <v>10955.466666666665</v>
      </c>
      <c r="X15" s="34">
        <f t="shared" si="7"/>
        <v>11156.133333333333</v>
      </c>
      <c r="Y15" s="34">
        <f t="shared" si="7"/>
        <v>10742.949999999999</v>
      </c>
      <c r="Z15" s="34">
        <f t="shared" si="7"/>
        <v>8884.4666666666672</v>
      </c>
      <c r="AA15" s="34">
        <f t="shared" si="7"/>
        <v>8607.2833333333347</v>
      </c>
      <c r="AB15" s="34">
        <f t="shared" si="7"/>
        <v>7947.2999999999993</v>
      </c>
      <c r="AC15" s="34">
        <f t="shared" si="7"/>
        <v>7480.916666666667</v>
      </c>
      <c r="AD15" s="34">
        <f t="shared" si="7"/>
        <v>7897.416666666667</v>
      </c>
      <c r="AE15" s="34">
        <f t="shared" si="7"/>
        <v>7208.7166666666662</v>
      </c>
      <c r="AF15" s="34">
        <f t="shared" si="7"/>
        <v>7257.1833333333334</v>
      </c>
      <c r="AG15" s="34">
        <f t="shared" si="7"/>
        <v>7474.45</v>
      </c>
      <c r="AH15" s="34">
        <f t="shared" si="7"/>
        <v>8120.9833333333336</v>
      </c>
      <c r="AI15" s="34">
        <f t="shared" si="7"/>
        <v>8224.6833333333325</v>
      </c>
      <c r="AJ15" s="34">
        <f t="shared" si="7"/>
        <v>8035.0333333333328</v>
      </c>
      <c r="AK15" s="34">
        <f t="shared" si="7"/>
        <v>8224.3833333333332</v>
      </c>
      <c r="AL15" s="34">
        <f t="shared" si="7"/>
        <v>7957</v>
      </c>
      <c r="AM15" s="34">
        <f t="shared" si="7"/>
        <v>7864.6333333333332</v>
      </c>
      <c r="AN15" s="34">
        <f t="shared" si="7"/>
        <v>8199.0666666666675</v>
      </c>
      <c r="AO15" s="34">
        <f t="shared" si="7"/>
        <v>8366.9833333333318</v>
      </c>
      <c r="AP15" s="34">
        <f t="shared" si="7"/>
        <v>8824.4666666666672</v>
      </c>
    </row>
    <row r="16" spans="1:42">
      <c r="A16" s="35">
        <f t="shared" ref="A16:AP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  <c r="P16" s="35">
        <f t="shared" si="8"/>
        <v>11558.533333333335</v>
      </c>
      <c r="Q16" s="35">
        <f t="shared" si="8"/>
        <v>11654.366666666667</v>
      </c>
      <c r="R16" s="35">
        <f t="shared" si="8"/>
        <v>11473.999999999998</v>
      </c>
      <c r="S16" s="35">
        <f t="shared" si="8"/>
        <v>11431.566666666669</v>
      </c>
      <c r="T16" s="35">
        <f t="shared" si="8"/>
        <v>10913.183333333334</v>
      </c>
      <c r="U16" s="35">
        <f t="shared" si="8"/>
        <v>10571.583333333332</v>
      </c>
      <c r="V16" s="35">
        <f t="shared" si="8"/>
        <v>11000.116666666665</v>
      </c>
      <c r="W16" s="35">
        <f t="shared" si="8"/>
        <v>10828.783333333331</v>
      </c>
      <c r="X16" s="35">
        <f t="shared" si="8"/>
        <v>11067.666666666666</v>
      </c>
      <c r="Y16" s="35">
        <f t="shared" si="8"/>
        <v>10658.499999999998</v>
      </c>
      <c r="Z16" s="35">
        <f t="shared" si="8"/>
        <v>8603.8333333333339</v>
      </c>
      <c r="AA16" s="35">
        <f t="shared" si="8"/>
        <v>8298.966666666669</v>
      </c>
      <c r="AB16" s="35">
        <f t="shared" si="8"/>
        <v>7487.5499999999993</v>
      </c>
      <c r="AC16" s="35">
        <f t="shared" si="8"/>
        <v>7129.2833333333338</v>
      </c>
      <c r="AD16" s="35">
        <f t="shared" si="8"/>
        <v>7616.6333333333341</v>
      </c>
      <c r="AE16" s="35">
        <f t="shared" si="8"/>
        <v>6833.8333333333321</v>
      </c>
      <c r="AF16" s="35">
        <f t="shared" si="8"/>
        <v>7003.2666666666664</v>
      </c>
      <c r="AG16" s="35">
        <f t="shared" si="8"/>
        <v>7234.15</v>
      </c>
      <c r="AH16" s="35">
        <f t="shared" si="8"/>
        <v>7937.0666666666675</v>
      </c>
      <c r="AI16" s="35">
        <f t="shared" si="8"/>
        <v>7926.4666666666653</v>
      </c>
      <c r="AJ16" s="35">
        <f t="shared" si="8"/>
        <v>7826.0666666666657</v>
      </c>
      <c r="AK16" s="35">
        <f t="shared" si="8"/>
        <v>8090.7666666666664</v>
      </c>
      <c r="AL16" s="35">
        <f t="shared" si="8"/>
        <v>7715.65</v>
      </c>
      <c r="AM16" s="35">
        <f t="shared" si="8"/>
        <v>7673.4666666666662</v>
      </c>
      <c r="AN16" s="35">
        <f t="shared" si="8"/>
        <v>8037.1833333333343</v>
      </c>
      <c r="AO16" s="35">
        <f t="shared" si="8"/>
        <v>8080.0666666666639</v>
      </c>
      <c r="AP16" s="35">
        <f t="shared" si="8"/>
        <v>8744.383333333335</v>
      </c>
    </row>
    <row r="17" spans="1:4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1:42">
      <c r="A18" s="27">
        <f t="shared" ref="A18:AP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  <c r="P18" s="27">
        <f t="shared" si="9"/>
        <v>12028.819727597474</v>
      </c>
      <c r="Q18" s="27">
        <f t="shared" si="9"/>
        <v>11901.207615939014</v>
      </c>
      <c r="R18" s="27">
        <f t="shared" si="9"/>
        <v>11822.630083937593</v>
      </c>
      <c r="S18" s="27">
        <f t="shared" si="9"/>
        <v>11761.51466233845</v>
      </c>
      <c r="T18" s="27">
        <f t="shared" si="9"/>
        <v>11412.001145408745</v>
      </c>
      <c r="U18" s="27">
        <f t="shared" si="9"/>
        <v>11532.969147128781</v>
      </c>
      <c r="V18" s="27">
        <f t="shared" si="9"/>
        <v>11495.564191597437</v>
      </c>
      <c r="W18" s="27">
        <f t="shared" si="9"/>
        <v>11529.631578709908</v>
      </c>
      <c r="X18" s="27">
        <f t="shared" si="9"/>
        <v>11414.214422923002</v>
      </c>
      <c r="Y18" s="27">
        <f t="shared" si="9"/>
        <v>11200.258575004158</v>
      </c>
      <c r="Z18" s="27">
        <f t="shared" si="9"/>
        <v>9636.0404447305536</v>
      </c>
      <c r="AA18" s="27">
        <f t="shared" si="9"/>
        <v>9458.067296648569</v>
      </c>
      <c r="AB18" s="27">
        <f t="shared" si="9"/>
        <v>9194.5920911615831</v>
      </c>
      <c r="AC18" s="27">
        <f t="shared" si="9"/>
        <v>9047.2199095441465</v>
      </c>
      <c r="AD18" s="27">
        <f t="shared" si="9"/>
        <v>9499.1357939399877</v>
      </c>
      <c r="AE18" s="27">
        <f t="shared" si="9"/>
        <v>8187.9229274355175</v>
      </c>
      <c r="AF18" s="27">
        <f t="shared" si="9"/>
        <v>8347.199318009345</v>
      </c>
      <c r="AG18" s="27">
        <f t="shared" si="9"/>
        <v>9031.6018001231423</v>
      </c>
      <c r="AH18" s="27">
        <f t="shared" si="9"/>
        <v>9103.5988539898135</v>
      </c>
      <c r="AI18" s="27">
        <f t="shared" si="9"/>
        <v>9184.5655498715223</v>
      </c>
      <c r="AJ18" s="27">
        <f t="shared" si="9"/>
        <v>8614.5940805434257</v>
      </c>
      <c r="AK18" s="27">
        <f t="shared" si="9"/>
        <v>8927.2378350083745</v>
      </c>
      <c r="AL18" s="27">
        <f t="shared" si="9"/>
        <v>8646.1860959827281</v>
      </c>
      <c r="AM18" s="27">
        <f t="shared" si="9"/>
        <v>8385.5953337967676</v>
      </c>
      <c r="AN18" s="27">
        <f t="shared" si="9"/>
        <v>9274.2964232533377</v>
      </c>
      <c r="AO18" s="27">
        <f t="shared" si="9"/>
        <v>9231.786867770601</v>
      </c>
      <c r="AP18" s="27">
        <f t="shared" si="9"/>
        <v>9340.9113728374832</v>
      </c>
    </row>
    <row r="19" spans="1:42">
      <c r="A19" s="28">
        <f t="shared" ref="A19:AP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  <c r="P19" s="28">
        <f t="shared" si="10"/>
        <v>11938.932499999999</v>
      </c>
      <c r="Q19" s="28">
        <f t="shared" si="10"/>
        <v>11854.6325</v>
      </c>
      <c r="R19" s="28">
        <f t="shared" si="10"/>
        <v>11757.5075</v>
      </c>
      <c r="S19" s="28">
        <f t="shared" si="10"/>
        <v>11703.232499999998</v>
      </c>
      <c r="T19" s="28">
        <f t="shared" si="10"/>
        <v>11317.112499999999</v>
      </c>
      <c r="U19" s="28">
        <f t="shared" si="10"/>
        <v>11350.9625</v>
      </c>
      <c r="V19" s="28">
        <f t="shared" si="10"/>
        <v>11407.635</v>
      </c>
      <c r="W19" s="28">
        <f t="shared" si="10"/>
        <v>11401.9475</v>
      </c>
      <c r="X19" s="28">
        <f t="shared" si="10"/>
        <v>11348.695</v>
      </c>
      <c r="Y19" s="28">
        <f t="shared" si="10"/>
        <v>11103.685000000001</v>
      </c>
      <c r="Z19" s="28">
        <f t="shared" si="10"/>
        <v>9437.8050000000003</v>
      </c>
      <c r="AA19" s="28">
        <f t="shared" si="10"/>
        <v>9235.56</v>
      </c>
      <c r="AB19" s="28">
        <f t="shared" si="10"/>
        <v>8865.0749999999989</v>
      </c>
      <c r="AC19" s="28">
        <f t="shared" si="10"/>
        <v>8672.0450000000019</v>
      </c>
      <c r="AD19" s="28">
        <f t="shared" si="10"/>
        <v>9133.09</v>
      </c>
      <c r="AE19" s="28">
        <f t="shared" si="10"/>
        <v>7926.8575000000001</v>
      </c>
      <c r="AF19" s="28">
        <f t="shared" si="10"/>
        <v>8090.2674999999999</v>
      </c>
      <c r="AG19" s="28">
        <f t="shared" si="10"/>
        <v>8681.9500000000007</v>
      </c>
      <c r="AH19" s="28">
        <f t="shared" si="10"/>
        <v>8885.7325000000001</v>
      </c>
      <c r="AI19" s="28">
        <f t="shared" si="10"/>
        <v>8944.0499999999993</v>
      </c>
      <c r="AJ19" s="28">
        <f t="shared" si="10"/>
        <v>8463.7000000000007</v>
      </c>
      <c r="AK19" s="28">
        <f t="shared" si="10"/>
        <v>8773.9149999999991</v>
      </c>
      <c r="AL19" s="28">
        <f t="shared" si="10"/>
        <v>8468.1624999999985</v>
      </c>
      <c r="AM19" s="28">
        <f t="shared" si="10"/>
        <v>8249.2124999999996</v>
      </c>
      <c r="AN19" s="28">
        <f t="shared" si="10"/>
        <v>9044.3474999999999</v>
      </c>
      <c r="AO19" s="28">
        <f t="shared" si="10"/>
        <v>9011.5400000000009</v>
      </c>
      <c r="AP19" s="28">
        <f t="shared" si="10"/>
        <v>9234.99</v>
      </c>
    </row>
    <row r="20" spans="1:42">
      <c r="A20" s="21">
        <f t="shared" ref="A20:AP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  <c r="P20" s="21">
        <f t="shared" si="11"/>
        <v>11829.4</v>
      </c>
      <c r="Q20" s="21">
        <f t="shared" si="11"/>
        <v>11797.9</v>
      </c>
      <c r="R20" s="21">
        <f t="shared" si="11"/>
        <v>11678.5</v>
      </c>
      <c r="S20" s="21">
        <f t="shared" si="11"/>
        <v>11633.3</v>
      </c>
      <c r="T20" s="21">
        <f t="shared" si="11"/>
        <v>11201.75</v>
      </c>
      <c r="U20" s="21">
        <f t="shared" si="11"/>
        <v>11132.75</v>
      </c>
      <c r="V20" s="21">
        <f t="shared" si="11"/>
        <v>11303.3</v>
      </c>
      <c r="W20" s="21">
        <f t="shared" si="11"/>
        <v>11251</v>
      </c>
      <c r="X20" s="21">
        <f t="shared" si="11"/>
        <v>11269</v>
      </c>
      <c r="Y20" s="21">
        <f t="shared" si="11"/>
        <v>10989.45</v>
      </c>
      <c r="Z20" s="21">
        <f t="shared" si="11"/>
        <v>9197.4</v>
      </c>
      <c r="AA20" s="21">
        <f t="shared" si="11"/>
        <v>8967.0499999999993</v>
      </c>
      <c r="AB20" s="21">
        <f t="shared" si="11"/>
        <v>8468.7999999999993</v>
      </c>
      <c r="AC20" s="21">
        <f t="shared" si="11"/>
        <v>8263.4500000000007</v>
      </c>
      <c r="AD20" s="21">
        <f t="shared" si="11"/>
        <v>8745.4500000000007</v>
      </c>
      <c r="AE20" s="21">
        <f t="shared" si="11"/>
        <v>7610.25</v>
      </c>
      <c r="AF20" s="21">
        <f t="shared" si="11"/>
        <v>7801.05</v>
      </c>
      <c r="AG20" s="21">
        <f t="shared" si="11"/>
        <v>8317.85</v>
      </c>
      <c r="AH20" s="21">
        <f t="shared" si="11"/>
        <v>8641.4500000000007</v>
      </c>
      <c r="AI20" s="21">
        <f t="shared" si="11"/>
        <v>8660.25</v>
      </c>
      <c r="AJ20" s="21">
        <f t="shared" si="11"/>
        <v>8281.1</v>
      </c>
      <c r="AK20" s="21">
        <f t="shared" si="11"/>
        <v>8597.75</v>
      </c>
      <c r="AL20" s="21">
        <f t="shared" si="11"/>
        <v>8253.7999999999993</v>
      </c>
      <c r="AM20" s="21">
        <f t="shared" si="11"/>
        <v>8083.8</v>
      </c>
      <c r="AN20" s="21">
        <f t="shared" si="11"/>
        <v>8792.2000000000007</v>
      </c>
      <c r="AO20" s="21">
        <f t="shared" si="11"/>
        <v>8748.75</v>
      </c>
      <c r="AP20" s="21">
        <f t="shared" si="11"/>
        <v>9111.9</v>
      </c>
    </row>
    <row r="21" spans="1:42">
      <c r="A21" s="20">
        <f t="shared" ref="A21:AP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  <c r="P21" s="20">
        <f t="shared" si="12"/>
        <v>11774.633749999999</v>
      </c>
      <c r="Q21" s="20">
        <f t="shared" si="12"/>
        <v>11769.533750000001</v>
      </c>
      <c r="R21" s="20">
        <f t="shared" si="12"/>
        <v>11638.99625</v>
      </c>
      <c r="S21" s="20">
        <f t="shared" si="12"/>
        <v>11598.33375</v>
      </c>
      <c r="T21" s="20">
        <f t="shared" si="12"/>
        <v>11144.06875</v>
      </c>
      <c r="U21" s="20">
        <f t="shared" si="12"/>
        <v>11023.643749999999</v>
      </c>
      <c r="V21" s="20">
        <f t="shared" si="12"/>
        <v>11251.1325</v>
      </c>
      <c r="W21" s="20">
        <f t="shared" si="12"/>
        <v>11175.526249999999</v>
      </c>
      <c r="X21" s="20">
        <f t="shared" si="12"/>
        <v>11229.1525</v>
      </c>
      <c r="Y21" s="20">
        <f t="shared" si="12"/>
        <v>10932.3325</v>
      </c>
      <c r="Z21" s="20">
        <f t="shared" si="12"/>
        <v>9077.1975000000002</v>
      </c>
      <c r="AA21" s="20">
        <f t="shared" si="12"/>
        <v>8832.7950000000001</v>
      </c>
      <c r="AB21" s="20">
        <f t="shared" si="12"/>
        <v>8270.6624999999985</v>
      </c>
      <c r="AC21" s="20">
        <f t="shared" si="12"/>
        <v>8059.1525000000001</v>
      </c>
      <c r="AD21" s="20">
        <f t="shared" si="12"/>
        <v>8551.630000000001</v>
      </c>
      <c r="AE21" s="20">
        <f t="shared" si="12"/>
        <v>7451.94625</v>
      </c>
      <c r="AF21" s="20">
        <f t="shared" si="12"/>
        <v>7656.4412499999999</v>
      </c>
      <c r="AG21" s="20">
        <f t="shared" si="12"/>
        <v>8135.8</v>
      </c>
      <c r="AH21" s="20">
        <f t="shared" si="12"/>
        <v>8519.3087500000001</v>
      </c>
      <c r="AI21" s="20">
        <f t="shared" si="12"/>
        <v>8518.35</v>
      </c>
      <c r="AJ21" s="20">
        <f t="shared" si="12"/>
        <v>8189.8</v>
      </c>
      <c r="AK21" s="20">
        <f t="shared" si="12"/>
        <v>8509.6674999999996</v>
      </c>
      <c r="AL21" s="20">
        <f t="shared" si="12"/>
        <v>8146.6187499999996</v>
      </c>
      <c r="AM21" s="20">
        <f t="shared" si="12"/>
        <v>8001.09375</v>
      </c>
      <c r="AN21" s="20">
        <f t="shared" si="12"/>
        <v>8666.1262500000012</v>
      </c>
      <c r="AO21" s="20">
        <f t="shared" si="12"/>
        <v>8617.3549999999996</v>
      </c>
      <c r="AP21" s="20">
        <f t="shared" si="12"/>
        <v>9050.3549999999996</v>
      </c>
    </row>
    <row r="22" spans="1:42">
      <c r="A22" s="32">
        <f t="shared" ref="A22:AP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  <c r="P22" s="32">
        <f t="shared" si="13"/>
        <v>11719.8675</v>
      </c>
      <c r="Q22" s="32">
        <f t="shared" si="13"/>
        <v>11741.1675</v>
      </c>
      <c r="R22" s="32">
        <f t="shared" si="13"/>
        <v>11599.4925</v>
      </c>
      <c r="S22" s="32">
        <f t="shared" si="13"/>
        <v>11563.3675</v>
      </c>
      <c r="T22" s="32">
        <f t="shared" si="13"/>
        <v>11086.387500000001</v>
      </c>
      <c r="U22" s="32">
        <f t="shared" si="13"/>
        <v>10914.5375</v>
      </c>
      <c r="V22" s="32">
        <f t="shared" si="13"/>
        <v>11198.964999999998</v>
      </c>
      <c r="W22" s="32">
        <f t="shared" si="13"/>
        <v>11100.0525</v>
      </c>
      <c r="X22" s="32">
        <f t="shared" si="13"/>
        <v>11189.305</v>
      </c>
      <c r="Y22" s="32">
        <f t="shared" si="13"/>
        <v>10875.215</v>
      </c>
      <c r="Z22" s="32">
        <f t="shared" si="13"/>
        <v>8956.994999999999</v>
      </c>
      <c r="AA22" s="32">
        <f t="shared" si="13"/>
        <v>8698.5399999999991</v>
      </c>
      <c r="AB22" s="32">
        <f t="shared" si="13"/>
        <v>8072.5249999999996</v>
      </c>
      <c r="AC22" s="32">
        <f t="shared" si="13"/>
        <v>7854.8550000000005</v>
      </c>
      <c r="AD22" s="32">
        <f t="shared" si="13"/>
        <v>8357.8100000000013</v>
      </c>
      <c r="AE22" s="32">
        <f t="shared" si="13"/>
        <v>7293.6424999999999</v>
      </c>
      <c r="AF22" s="32">
        <f t="shared" si="13"/>
        <v>7511.8325000000004</v>
      </c>
      <c r="AG22" s="32">
        <f t="shared" si="13"/>
        <v>7953.75</v>
      </c>
      <c r="AH22" s="32">
        <f t="shared" si="13"/>
        <v>8397.1675000000014</v>
      </c>
      <c r="AI22" s="32">
        <f t="shared" si="13"/>
        <v>8376.4500000000007</v>
      </c>
      <c r="AJ22" s="32">
        <f t="shared" si="13"/>
        <v>8098.5</v>
      </c>
      <c r="AK22" s="32">
        <f t="shared" si="13"/>
        <v>8421.5850000000009</v>
      </c>
      <c r="AL22" s="32">
        <f t="shared" si="13"/>
        <v>8039.4374999999991</v>
      </c>
      <c r="AM22" s="32">
        <f t="shared" si="13"/>
        <v>7918.3875000000007</v>
      </c>
      <c r="AN22" s="32">
        <f t="shared" si="13"/>
        <v>8540.0525000000016</v>
      </c>
      <c r="AO22" s="32">
        <f t="shared" si="13"/>
        <v>8485.9599999999991</v>
      </c>
      <c r="AP22" s="32">
        <f t="shared" si="13"/>
        <v>8988.81</v>
      </c>
    </row>
    <row r="23" spans="1:42">
      <c r="A23" s="34">
        <f t="shared" ref="A23:AP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  <c r="P23" s="34">
        <f t="shared" si="14"/>
        <v>11629.980272402525</v>
      </c>
      <c r="Q23" s="34">
        <f t="shared" si="14"/>
        <v>11694.592384060985</v>
      </c>
      <c r="R23" s="34">
        <f t="shared" si="14"/>
        <v>11534.369916062407</v>
      </c>
      <c r="S23" s="34">
        <f t="shared" si="14"/>
        <v>11505.085337661549</v>
      </c>
      <c r="T23" s="34">
        <f t="shared" si="14"/>
        <v>10991.498854591255</v>
      </c>
      <c r="U23" s="34">
        <f t="shared" si="14"/>
        <v>10732.530852871219</v>
      </c>
      <c r="V23" s="34">
        <f t="shared" si="14"/>
        <v>11111.035808402561</v>
      </c>
      <c r="W23" s="34">
        <f t="shared" si="14"/>
        <v>10972.368421290092</v>
      </c>
      <c r="X23" s="34">
        <f t="shared" si="14"/>
        <v>11123.785577076998</v>
      </c>
      <c r="Y23" s="34">
        <f t="shared" si="14"/>
        <v>10778.641424995843</v>
      </c>
      <c r="Z23" s="34">
        <f t="shared" si="14"/>
        <v>8758.7595552694456</v>
      </c>
      <c r="AA23" s="34">
        <f t="shared" si="14"/>
        <v>8476.0327033514295</v>
      </c>
      <c r="AB23" s="34">
        <f t="shared" si="14"/>
        <v>7743.0079088384155</v>
      </c>
      <c r="AC23" s="34">
        <f t="shared" si="14"/>
        <v>7479.680090455855</v>
      </c>
      <c r="AD23" s="34">
        <f t="shared" si="14"/>
        <v>7991.7642060600137</v>
      </c>
      <c r="AE23" s="34">
        <f t="shared" si="14"/>
        <v>7032.5770725644825</v>
      </c>
      <c r="AF23" s="34">
        <f t="shared" si="14"/>
        <v>7254.9006819906554</v>
      </c>
      <c r="AG23" s="34">
        <f t="shared" si="14"/>
        <v>7604.0981998768584</v>
      </c>
      <c r="AH23" s="34">
        <f t="shared" si="14"/>
        <v>8179.3011460101879</v>
      </c>
      <c r="AI23" s="34">
        <f t="shared" si="14"/>
        <v>8135.9344501284777</v>
      </c>
      <c r="AJ23" s="34">
        <f t="shared" si="14"/>
        <v>7947.6059194565751</v>
      </c>
      <c r="AK23" s="34">
        <f t="shared" si="14"/>
        <v>8268.2621649916255</v>
      </c>
      <c r="AL23" s="34">
        <f t="shared" si="14"/>
        <v>7861.4139040172704</v>
      </c>
      <c r="AM23" s="34">
        <f t="shared" si="14"/>
        <v>7782.0046662032328</v>
      </c>
      <c r="AN23" s="34">
        <f t="shared" si="14"/>
        <v>8310.1035767466637</v>
      </c>
      <c r="AO23" s="34">
        <f t="shared" si="14"/>
        <v>8265.713132229399</v>
      </c>
      <c r="AP23" s="34">
        <f t="shared" si="14"/>
        <v>8882.8886271625161</v>
      </c>
    </row>
    <row r="24" spans="1:4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>
      <c r="A25" s="36">
        <f t="shared" ref="A25:AP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  <c r="P25" s="36">
        <f t="shared" si="15"/>
        <v>199.14999999999964</v>
      </c>
      <c r="Q25" s="36">
        <f t="shared" si="15"/>
        <v>103.14999999999964</v>
      </c>
      <c r="R25" s="36">
        <f t="shared" si="15"/>
        <v>143.64999999999964</v>
      </c>
      <c r="S25" s="36">
        <f t="shared" si="15"/>
        <v>127.14999999999964</v>
      </c>
      <c r="T25" s="36">
        <f t="shared" si="15"/>
        <v>209.75</v>
      </c>
      <c r="U25" s="36">
        <f t="shared" si="15"/>
        <v>396.75</v>
      </c>
      <c r="V25" s="36">
        <f t="shared" si="15"/>
        <v>189.70000000000073</v>
      </c>
      <c r="W25" s="36">
        <f t="shared" si="15"/>
        <v>274.45000000000073</v>
      </c>
      <c r="X25" s="36">
        <f t="shared" si="15"/>
        <v>144.89999999999964</v>
      </c>
      <c r="Y25" s="36">
        <f t="shared" si="15"/>
        <v>207.70000000000073</v>
      </c>
      <c r="Z25" s="36">
        <f t="shared" si="15"/>
        <v>437.10000000000036</v>
      </c>
      <c r="AA25" s="36">
        <f t="shared" si="15"/>
        <v>488.19999999999891</v>
      </c>
      <c r="AB25" s="36">
        <f t="shared" si="15"/>
        <v>720.5</v>
      </c>
      <c r="AC25" s="36">
        <f t="shared" si="15"/>
        <v>742.90000000000055</v>
      </c>
      <c r="AD25" s="36">
        <f t="shared" si="15"/>
        <v>704.80000000000018</v>
      </c>
      <c r="AE25" s="36">
        <f t="shared" si="15"/>
        <v>575.64999999999964</v>
      </c>
      <c r="AF25" s="36">
        <f t="shared" si="15"/>
        <v>525.84999999999945</v>
      </c>
      <c r="AG25" s="36">
        <f t="shared" si="15"/>
        <v>662</v>
      </c>
      <c r="AH25" s="36">
        <f t="shared" si="15"/>
        <v>444.14999999999964</v>
      </c>
      <c r="AI25" s="36">
        <f t="shared" si="15"/>
        <v>516</v>
      </c>
      <c r="AJ25" s="36">
        <f t="shared" si="15"/>
        <v>332</v>
      </c>
      <c r="AK25" s="36">
        <f t="shared" si="15"/>
        <v>320.29999999999927</v>
      </c>
      <c r="AL25" s="36">
        <f t="shared" si="15"/>
        <v>389.75</v>
      </c>
      <c r="AM25" s="36">
        <f t="shared" si="15"/>
        <v>300.74999999999909</v>
      </c>
      <c r="AN25" s="36">
        <f t="shared" si="15"/>
        <v>458.44999999999891</v>
      </c>
      <c r="AO25" s="36">
        <f t="shared" si="15"/>
        <v>477.80000000000109</v>
      </c>
      <c r="AP25" s="36">
        <f t="shared" si="15"/>
        <v>223.80000000000109</v>
      </c>
    </row>
    <row r="26" spans="1:42">
      <c r="A26" s="36">
        <f t="shared" ref="A26:AP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  <c r="P26" s="36">
        <f t="shared" si="16"/>
        <v>219.06499999999963</v>
      </c>
      <c r="Q26" s="36">
        <f t="shared" si="16"/>
        <v>113.46499999999961</v>
      </c>
      <c r="R26" s="36">
        <f t="shared" si="16"/>
        <v>158.01499999999962</v>
      </c>
      <c r="S26" s="36">
        <f t="shared" si="16"/>
        <v>139.86499999999961</v>
      </c>
      <c r="T26" s="36">
        <f t="shared" si="16"/>
        <v>230.72500000000002</v>
      </c>
      <c r="U26" s="36">
        <f t="shared" si="16"/>
        <v>436.42500000000001</v>
      </c>
      <c r="V26" s="36">
        <f t="shared" si="16"/>
        <v>208.67000000000081</v>
      </c>
      <c r="W26" s="36">
        <f t="shared" si="16"/>
        <v>301.89500000000083</v>
      </c>
      <c r="X26" s="36">
        <f t="shared" si="16"/>
        <v>159.38999999999962</v>
      </c>
      <c r="Y26" s="36">
        <f t="shared" si="16"/>
        <v>228.47000000000082</v>
      </c>
      <c r="Z26" s="36">
        <f t="shared" si="16"/>
        <v>480.81000000000046</v>
      </c>
      <c r="AA26" s="36">
        <f t="shared" si="16"/>
        <v>537.01999999999884</v>
      </c>
      <c r="AB26" s="36">
        <f t="shared" si="16"/>
        <v>792.55000000000007</v>
      </c>
      <c r="AC26" s="36">
        <f t="shared" si="16"/>
        <v>817.19000000000062</v>
      </c>
      <c r="AD26" s="36">
        <f t="shared" si="16"/>
        <v>775.28000000000031</v>
      </c>
      <c r="AE26" s="36">
        <f t="shared" si="16"/>
        <v>633.21499999999969</v>
      </c>
      <c r="AF26" s="36">
        <f t="shared" si="16"/>
        <v>578.43499999999949</v>
      </c>
      <c r="AG26" s="36">
        <f t="shared" si="16"/>
        <v>728.2</v>
      </c>
      <c r="AH26" s="36">
        <f t="shared" si="16"/>
        <v>488.56499999999966</v>
      </c>
      <c r="AI26" s="36">
        <f t="shared" si="16"/>
        <v>567.6</v>
      </c>
      <c r="AJ26" s="36">
        <f t="shared" si="16"/>
        <v>365.20000000000005</v>
      </c>
      <c r="AK26" s="36">
        <f t="shared" si="16"/>
        <v>352.32999999999925</v>
      </c>
      <c r="AL26" s="36">
        <f t="shared" si="16"/>
        <v>428.72500000000002</v>
      </c>
      <c r="AM26" s="36">
        <f t="shared" si="16"/>
        <v>330.82499999999902</v>
      </c>
      <c r="AN26" s="36">
        <f t="shared" si="16"/>
        <v>504.29499999999882</v>
      </c>
      <c r="AO26" s="36">
        <f t="shared" si="16"/>
        <v>525.58000000000129</v>
      </c>
      <c r="AP26" s="36">
        <f t="shared" si="16"/>
        <v>246.18000000000123</v>
      </c>
    </row>
    <row r="27" spans="1:42">
      <c r="A27" s="36">
        <f t="shared" ref="A27:AP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  <c r="P27" s="36">
        <f t="shared" si="17"/>
        <v>23825.949999999997</v>
      </c>
      <c r="Q27" s="36">
        <f t="shared" si="17"/>
        <v>23662.949999999997</v>
      </c>
      <c r="R27" s="36">
        <f t="shared" si="17"/>
        <v>23422.85</v>
      </c>
      <c r="S27" s="36">
        <f t="shared" si="17"/>
        <v>23200.550000000003</v>
      </c>
      <c r="T27" s="36">
        <f t="shared" si="17"/>
        <v>22559.85</v>
      </c>
      <c r="U27" s="36">
        <f t="shared" si="17"/>
        <v>22469.25</v>
      </c>
      <c r="V27" s="36">
        <f t="shared" si="17"/>
        <v>22494.799999999999</v>
      </c>
      <c r="W27" s="36">
        <f t="shared" si="17"/>
        <v>22438.75</v>
      </c>
      <c r="X27" s="36">
        <f t="shared" si="17"/>
        <v>22634.1</v>
      </c>
      <c r="Y27" s="36">
        <f t="shared" si="17"/>
        <v>21862.5</v>
      </c>
      <c r="Z27" s="36">
        <f t="shared" si="17"/>
        <v>18767.300000000003</v>
      </c>
      <c r="AA27" s="36">
        <f t="shared" si="17"/>
        <v>18319.400000000001</v>
      </c>
      <c r="AB27" s="36">
        <f t="shared" si="17"/>
        <v>17534.599999999999</v>
      </c>
      <c r="AC27" s="36">
        <f t="shared" si="17"/>
        <v>16408</v>
      </c>
      <c r="AD27" s="36">
        <f t="shared" si="17"/>
        <v>17061.2</v>
      </c>
      <c r="AE27" s="36">
        <f t="shared" si="17"/>
        <v>15742.85</v>
      </c>
      <c r="AF27" s="36">
        <f t="shared" si="17"/>
        <v>15548.05</v>
      </c>
      <c r="AG27" s="36">
        <f t="shared" si="17"/>
        <v>16091.5</v>
      </c>
      <c r="AH27" s="36">
        <f t="shared" si="17"/>
        <v>17053.949999999997</v>
      </c>
      <c r="AI27" s="36">
        <f t="shared" si="17"/>
        <v>17561.8</v>
      </c>
      <c r="AJ27" s="36">
        <f t="shared" si="17"/>
        <v>16820</v>
      </c>
      <c r="AK27" s="36">
        <f t="shared" si="17"/>
        <v>17036.3</v>
      </c>
      <c r="AL27" s="36">
        <f t="shared" si="17"/>
        <v>16786.45</v>
      </c>
      <c r="AM27" s="36">
        <f t="shared" si="17"/>
        <v>16412.349999999999</v>
      </c>
      <c r="AN27" s="36">
        <f t="shared" si="17"/>
        <v>17180.349999999999</v>
      </c>
      <c r="AO27" s="36">
        <f t="shared" si="17"/>
        <v>17785.599999999999</v>
      </c>
      <c r="AP27" s="36">
        <f t="shared" si="17"/>
        <v>18032.900000000001</v>
      </c>
    </row>
    <row r="28" spans="1:42">
      <c r="A28" s="36">
        <f t="shared" ref="A28:AP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  <c r="P28" s="36">
        <f t="shared" si="18"/>
        <v>11912.974999999999</v>
      </c>
      <c r="Q28" s="36">
        <f t="shared" si="18"/>
        <v>11831.474999999999</v>
      </c>
      <c r="R28" s="36">
        <f t="shared" si="18"/>
        <v>11711.424999999999</v>
      </c>
      <c r="S28" s="36">
        <f t="shared" si="18"/>
        <v>11600.275000000001</v>
      </c>
      <c r="T28" s="36">
        <f t="shared" si="18"/>
        <v>11279.924999999999</v>
      </c>
      <c r="U28" s="36">
        <f t="shared" si="18"/>
        <v>11234.625</v>
      </c>
      <c r="V28" s="36">
        <f t="shared" si="18"/>
        <v>11247.4</v>
      </c>
      <c r="W28" s="36">
        <f t="shared" si="18"/>
        <v>11219.375</v>
      </c>
      <c r="X28" s="36">
        <f t="shared" si="18"/>
        <v>11317.05</v>
      </c>
      <c r="Y28" s="36">
        <f t="shared" si="18"/>
        <v>10931.25</v>
      </c>
      <c r="Z28" s="36">
        <f t="shared" si="18"/>
        <v>9383.6500000000015</v>
      </c>
      <c r="AA28" s="36">
        <f t="shared" si="18"/>
        <v>9159.7000000000007</v>
      </c>
      <c r="AB28" s="36">
        <f t="shared" si="18"/>
        <v>8767.2999999999993</v>
      </c>
      <c r="AC28" s="36">
        <f t="shared" si="18"/>
        <v>8204</v>
      </c>
      <c r="AD28" s="36">
        <f t="shared" si="18"/>
        <v>8530.6</v>
      </c>
      <c r="AE28" s="36">
        <f t="shared" si="18"/>
        <v>7871.4250000000002</v>
      </c>
      <c r="AF28" s="36">
        <f t="shared" si="18"/>
        <v>7774.0249999999996</v>
      </c>
      <c r="AG28" s="36">
        <f t="shared" si="18"/>
        <v>8045.75</v>
      </c>
      <c r="AH28" s="36">
        <f t="shared" si="18"/>
        <v>8526.9749999999985</v>
      </c>
      <c r="AI28" s="36">
        <f t="shared" si="18"/>
        <v>8780.9</v>
      </c>
      <c r="AJ28" s="36">
        <f t="shared" si="18"/>
        <v>8410</v>
      </c>
      <c r="AK28" s="36">
        <f t="shared" si="18"/>
        <v>8518.15</v>
      </c>
      <c r="AL28" s="36">
        <f t="shared" si="18"/>
        <v>8393.2250000000004</v>
      </c>
      <c r="AM28" s="36">
        <f t="shared" si="18"/>
        <v>8206.1749999999993</v>
      </c>
      <c r="AN28" s="36">
        <f t="shared" si="18"/>
        <v>8590.1749999999993</v>
      </c>
      <c r="AO28" s="36">
        <f t="shared" si="18"/>
        <v>8892.7999999999993</v>
      </c>
      <c r="AP28" s="36">
        <f t="shared" si="18"/>
        <v>9016.4500000000007</v>
      </c>
    </row>
    <row r="29" spans="1:42">
      <c r="A29" s="36">
        <f t="shared" ref="A29:AP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  <c r="P29" s="36">
        <f t="shared" si="19"/>
        <v>11857.258333333335</v>
      </c>
      <c r="Q29" s="36">
        <f t="shared" si="19"/>
        <v>11809.091666666667</v>
      </c>
      <c r="R29" s="36">
        <f t="shared" si="19"/>
        <v>11689.474999999999</v>
      </c>
      <c r="S29" s="36">
        <f t="shared" si="19"/>
        <v>11622.291666666668</v>
      </c>
      <c r="T29" s="36">
        <f t="shared" si="19"/>
        <v>11227.808333333334</v>
      </c>
      <c r="U29" s="36">
        <f t="shared" si="19"/>
        <v>11166.708333333332</v>
      </c>
      <c r="V29" s="36">
        <f t="shared" si="19"/>
        <v>11284.666666666666</v>
      </c>
      <c r="W29" s="36">
        <f t="shared" si="19"/>
        <v>11240.458333333332</v>
      </c>
      <c r="X29" s="36">
        <f t="shared" si="19"/>
        <v>11285.016666666666</v>
      </c>
      <c r="Y29" s="36">
        <f t="shared" si="19"/>
        <v>10970.05</v>
      </c>
      <c r="Z29" s="36">
        <f t="shared" si="19"/>
        <v>9259.4833333333336</v>
      </c>
      <c r="AA29" s="36">
        <f t="shared" si="19"/>
        <v>9031.2666666666664</v>
      </c>
      <c r="AB29" s="36">
        <f t="shared" si="19"/>
        <v>8568.2999999999993</v>
      </c>
      <c r="AC29" s="36">
        <f t="shared" si="19"/>
        <v>8243.633333333335</v>
      </c>
      <c r="AD29" s="36">
        <f t="shared" si="19"/>
        <v>8673.8333333333339</v>
      </c>
      <c r="AE29" s="36">
        <f t="shared" si="19"/>
        <v>7697.3083333333316</v>
      </c>
      <c r="AF29" s="36">
        <f t="shared" si="19"/>
        <v>7792.0416666666661</v>
      </c>
      <c r="AG29" s="36">
        <f t="shared" si="19"/>
        <v>8227.15</v>
      </c>
      <c r="AH29" s="36">
        <f t="shared" si="19"/>
        <v>8603.2916666666679</v>
      </c>
      <c r="AI29" s="36">
        <f t="shared" si="19"/>
        <v>8700.4666666666653</v>
      </c>
      <c r="AJ29" s="36">
        <f t="shared" si="19"/>
        <v>8324.0666666666657</v>
      </c>
      <c r="AK29" s="36">
        <f t="shared" si="19"/>
        <v>8571.2166666666653</v>
      </c>
      <c r="AL29" s="36">
        <f t="shared" si="19"/>
        <v>8300.2749999999996</v>
      </c>
      <c r="AM29" s="36">
        <f t="shared" si="19"/>
        <v>8124.5916666666653</v>
      </c>
      <c r="AN29" s="36">
        <f t="shared" si="19"/>
        <v>8724.8583333333336</v>
      </c>
      <c r="AO29" s="36">
        <f t="shared" si="19"/>
        <v>8796.7666666666664</v>
      </c>
      <c r="AP29" s="36">
        <f t="shared" si="19"/>
        <v>9080.0833333333358</v>
      </c>
    </row>
    <row r="30" spans="1:42">
      <c r="A30" s="36">
        <f t="shared" ref="A30:AP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  <c r="P30" s="36">
        <f t="shared" si="20"/>
        <v>11885.116666666667</v>
      </c>
      <c r="Q30" s="36">
        <f t="shared" si="20"/>
        <v>11820.283333333333</v>
      </c>
      <c r="R30" s="36">
        <f t="shared" si="20"/>
        <v>11700.449999999999</v>
      </c>
      <c r="S30" s="36">
        <f t="shared" si="20"/>
        <v>11611.283333333335</v>
      </c>
      <c r="T30" s="36">
        <f t="shared" si="20"/>
        <v>11253.866666666667</v>
      </c>
      <c r="U30" s="36">
        <f t="shared" si="20"/>
        <v>11200.666666666666</v>
      </c>
      <c r="V30" s="36">
        <f t="shared" si="20"/>
        <v>11266.033333333333</v>
      </c>
      <c r="W30" s="36">
        <f t="shared" si="20"/>
        <v>11229.916666666666</v>
      </c>
      <c r="X30" s="36">
        <f t="shared" si="20"/>
        <v>11301.033333333333</v>
      </c>
      <c r="Y30" s="36">
        <f t="shared" si="20"/>
        <v>10950.65</v>
      </c>
      <c r="Z30" s="36">
        <f t="shared" si="20"/>
        <v>9321.5666666666675</v>
      </c>
      <c r="AA30" s="36">
        <f t="shared" si="20"/>
        <v>9095.4833333333336</v>
      </c>
      <c r="AB30" s="36">
        <f t="shared" si="20"/>
        <v>8667.7999999999993</v>
      </c>
      <c r="AC30" s="36">
        <f t="shared" si="20"/>
        <v>8223.8166666666675</v>
      </c>
      <c r="AD30" s="36">
        <f t="shared" si="20"/>
        <v>8602.2166666666672</v>
      </c>
      <c r="AE30" s="36">
        <f t="shared" si="20"/>
        <v>7784.3666666666659</v>
      </c>
      <c r="AF30" s="36">
        <f t="shared" si="20"/>
        <v>7783.0333333333328</v>
      </c>
      <c r="AG30" s="36">
        <f t="shared" si="20"/>
        <v>8136.45</v>
      </c>
      <c r="AH30" s="36">
        <f t="shared" si="20"/>
        <v>8565.1333333333332</v>
      </c>
      <c r="AI30" s="36">
        <f t="shared" si="20"/>
        <v>8740.6833333333325</v>
      </c>
      <c r="AJ30" s="36">
        <f t="shared" si="20"/>
        <v>8367.0333333333328</v>
      </c>
      <c r="AK30" s="36">
        <f t="shared" si="20"/>
        <v>8544.6833333333325</v>
      </c>
      <c r="AL30" s="36">
        <f t="shared" si="20"/>
        <v>8346.75</v>
      </c>
      <c r="AM30" s="36">
        <f t="shared" si="20"/>
        <v>8165.3833333333323</v>
      </c>
      <c r="AN30" s="36">
        <f t="shared" si="20"/>
        <v>8657.5166666666664</v>
      </c>
      <c r="AO30" s="36">
        <f t="shared" si="20"/>
        <v>8844.7833333333328</v>
      </c>
      <c r="AP30" s="36">
        <f t="shared" si="20"/>
        <v>9048.2666666666682</v>
      </c>
    </row>
    <row r="31" spans="1:42">
      <c r="A31" s="36">
        <f t="shared" ref="A31:AP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  <c r="P31" s="36">
        <f t="shared" si="21"/>
        <v>11912.974999999999</v>
      </c>
      <c r="Q31" s="36">
        <f t="shared" si="21"/>
        <v>11831.474999999999</v>
      </c>
      <c r="R31" s="36">
        <f t="shared" si="21"/>
        <v>11711.424999999999</v>
      </c>
      <c r="S31" s="36">
        <f t="shared" si="21"/>
        <v>11600.275000000001</v>
      </c>
      <c r="T31" s="36">
        <f t="shared" si="21"/>
        <v>11279.924999999999</v>
      </c>
      <c r="U31" s="36">
        <f t="shared" si="21"/>
        <v>11234.625</v>
      </c>
      <c r="V31" s="36">
        <f t="shared" si="21"/>
        <v>11247.4</v>
      </c>
      <c r="W31" s="36">
        <f t="shared" si="21"/>
        <v>11219.375</v>
      </c>
      <c r="X31" s="36">
        <f t="shared" si="21"/>
        <v>11317.05</v>
      </c>
      <c r="Y31" s="36">
        <f t="shared" si="21"/>
        <v>10931.25</v>
      </c>
      <c r="Z31" s="36">
        <f t="shared" si="21"/>
        <v>9383.6500000000015</v>
      </c>
      <c r="AA31" s="36">
        <f t="shared" si="21"/>
        <v>9159.7000000000007</v>
      </c>
      <c r="AB31" s="36">
        <f t="shared" si="21"/>
        <v>8767.2999999999993</v>
      </c>
      <c r="AC31" s="36">
        <f t="shared" si="21"/>
        <v>8204</v>
      </c>
      <c r="AD31" s="36">
        <f t="shared" si="21"/>
        <v>8530.6</v>
      </c>
      <c r="AE31" s="36">
        <f t="shared" si="21"/>
        <v>7871.4250000000002</v>
      </c>
      <c r="AF31" s="36">
        <f t="shared" si="21"/>
        <v>7774.0249999999996</v>
      </c>
      <c r="AG31" s="36">
        <f t="shared" si="21"/>
        <v>8045.75</v>
      </c>
      <c r="AH31" s="36">
        <f t="shared" si="21"/>
        <v>8526.9749999999985</v>
      </c>
      <c r="AI31" s="36">
        <f t="shared" si="21"/>
        <v>8780.9</v>
      </c>
      <c r="AJ31" s="36">
        <f t="shared" si="21"/>
        <v>8410</v>
      </c>
      <c r="AK31" s="36">
        <f t="shared" si="21"/>
        <v>8518.15</v>
      </c>
      <c r="AL31" s="36">
        <f t="shared" si="21"/>
        <v>8393.2250000000004</v>
      </c>
      <c r="AM31" s="36">
        <f t="shared" si="21"/>
        <v>8206.1749999999993</v>
      </c>
      <c r="AN31" s="36">
        <f t="shared" si="21"/>
        <v>8590.1749999999993</v>
      </c>
      <c r="AO31" s="36">
        <f t="shared" si="21"/>
        <v>8892.7999999999993</v>
      </c>
      <c r="AP31" s="36">
        <f t="shared" si="21"/>
        <v>9016.4500000000007</v>
      </c>
    </row>
    <row r="32" spans="1:42">
      <c r="A32" s="37">
        <f t="shared" ref="A32:AP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  <c r="P32" s="37">
        <f t="shared" si="22"/>
        <v>55.716666666663514</v>
      </c>
      <c r="Q32" s="37">
        <f t="shared" si="22"/>
        <v>22.383333333331393</v>
      </c>
      <c r="R32" s="37">
        <f t="shared" si="22"/>
        <v>21.950000000000728</v>
      </c>
      <c r="S32" s="37">
        <f t="shared" si="22"/>
        <v>22.016666666666424</v>
      </c>
      <c r="T32" s="37">
        <f t="shared" si="22"/>
        <v>52.116666666664969</v>
      </c>
      <c r="U32" s="37">
        <f t="shared" si="22"/>
        <v>67.916666666667879</v>
      </c>
      <c r="V32" s="37">
        <f t="shared" si="22"/>
        <v>37.266666666666424</v>
      </c>
      <c r="W32" s="37">
        <f t="shared" si="22"/>
        <v>21.083333333332121</v>
      </c>
      <c r="X32" s="37">
        <f t="shared" si="22"/>
        <v>32.033333333332848</v>
      </c>
      <c r="Y32" s="37">
        <f t="shared" si="22"/>
        <v>38.799999999999272</v>
      </c>
      <c r="Z32" s="37">
        <f t="shared" si="22"/>
        <v>124.16666666666788</v>
      </c>
      <c r="AA32" s="37">
        <f t="shared" si="22"/>
        <v>128.4333333333343</v>
      </c>
      <c r="AB32" s="37">
        <f t="shared" si="22"/>
        <v>199</v>
      </c>
      <c r="AC32" s="37">
        <f t="shared" si="22"/>
        <v>39.633333333335031</v>
      </c>
      <c r="AD32" s="37">
        <f t="shared" si="22"/>
        <v>143.23333333333358</v>
      </c>
      <c r="AE32" s="37">
        <f t="shared" si="22"/>
        <v>174.11666666666861</v>
      </c>
      <c r="AF32" s="37">
        <f t="shared" si="22"/>
        <v>18.016666666666424</v>
      </c>
      <c r="AG32" s="37">
        <f t="shared" si="22"/>
        <v>181.39999999999964</v>
      </c>
      <c r="AH32" s="37">
        <f t="shared" si="22"/>
        <v>76.316666666669335</v>
      </c>
      <c r="AI32" s="37">
        <f t="shared" si="22"/>
        <v>80.433333333334303</v>
      </c>
      <c r="AJ32" s="37">
        <f t="shared" si="22"/>
        <v>85.933333333334303</v>
      </c>
      <c r="AK32" s="37">
        <f t="shared" si="22"/>
        <v>53.066666666665697</v>
      </c>
      <c r="AL32" s="37">
        <f t="shared" si="22"/>
        <v>92.950000000000728</v>
      </c>
      <c r="AM32" s="37">
        <f t="shared" si="22"/>
        <v>81.58333333333394</v>
      </c>
      <c r="AN32" s="37">
        <f t="shared" si="22"/>
        <v>134.6833333333343</v>
      </c>
      <c r="AO32" s="37">
        <f t="shared" si="22"/>
        <v>96.033333333332848</v>
      </c>
      <c r="AP32" s="37">
        <f t="shared" si="22"/>
        <v>63.633333333335031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2020-04-20T16:40:00Z</dcterms:modified>
</cp:coreProperties>
</file>