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workbookProtection lockWindows="1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28" i="1"/>
  <c r="C50"/>
  <c r="G50"/>
  <c r="G49"/>
  <c r="G48"/>
  <c r="G47"/>
  <c r="G46"/>
  <c r="G45"/>
  <c r="G44"/>
  <c r="G43"/>
  <c r="G42"/>
  <c r="G41"/>
  <c r="G40"/>
  <c r="G39"/>
  <c r="G38"/>
  <c r="G37"/>
  <c r="G36"/>
  <c r="G35"/>
  <c r="G34"/>
  <c r="G33"/>
  <c r="G32"/>
  <c r="G31"/>
  <c r="G30"/>
  <c r="G29"/>
  <c r="G27"/>
  <c r="G26"/>
  <c r="G25"/>
  <c r="E50"/>
  <c r="E49"/>
  <c r="E48"/>
  <c r="E47"/>
  <c r="E46"/>
  <c r="E45"/>
  <c r="E44"/>
  <c r="E43"/>
  <c r="E42"/>
  <c r="E41"/>
  <c r="E40"/>
  <c r="E39"/>
  <c r="E38"/>
  <c r="E36"/>
  <c r="E37"/>
  <c r="E35"/>
  <c r="E34"/>
  <c r="E33"/>
  <c r="E32"/>
  <c r="E31"/>
  <c r="E30"/>
  <c r="E29"/>
  <c r="E28"/>
  <c r="E27"/>
  <c r="E26"/>
  <c r="E25"/>
  <c r="C49"/>
  <c r="C48"/>
  <c r="C47"/>
  <c r="C46"/>
  <c r="C45"/>
  <c r="C44"/>
  <c r="C43"/>
  <c r="C42"/>
  <c r="C41"/>
  <c r="C40"/>
  <c r="C39"/>
  <c r="C38"/>
  <c r="C37"/>
  <c r="C36"/>
  <c r="C35"/>
  <c r="C34"/>
  <c r="C33"/>
  <c r="C32"/>
  <c r="C31"/>
  <c r="C30"/>
  <c r="C29"/>
  <c r="C28"/>
  <c r="C27"/>
  <c r="C26"/>
  <c r="G22"/>
  <c r="G21"/>
  <c r="G20"/>
  <c r="G19"/>
  <c r="G18"/>
  <c r="G17"/>
  <c r="G16"/>
  <c r="E22"/>
  <c r="E21"/>
  <c r="E20"/>
  <c r="E19"/>
  <c r="E18"/>
  <c r="E17"/>
  <c r="E16"/>
  <c r="C25"/>
  <c r="C22"/>
  <c r="C21"/>
  <c r="C20"/>
  <c r="C19"/>
  <c r="C18"/>
  <c r="C16"/>
  <c r="C17"/>
</calcChain>
</file>

<file path=xl/sharedStrings.xml><?xml version="1.0" encoding="utf-8"?>
<sst xmlns="http://schemas.openxmlformats.org/spreadsheetml/2006/main" count="10" uniqueCount="10">
  <si>
    <t>Retracements</t>
  </si>
  <si>
    <t>Projections</t>
  </si>
  <si>
    <t>ONE</t>
  </si>
  <si>
    <t>TWO</t>
  </si>
  <si>
    <t>THREE</t>
  </si>
  <si>
    <t>Start Point ONE</t>
  </si>
  <si>
    <t>End Point</t>
  </si>
  <si>
    <t>Start Point TWO</t>
  </si>
  <si>
    <t>FIB0NACCI RATIOS CALCULATOR BY DEEPAK KUMAR</t>
  </si>
  <si>
    <t>Copyright @ www.sweeglu.com</t>
  </si>
</sst>
</file>

<file path=xl/styles.xml><?xml version="1.0" encoding="utf-8"?>
<styleSheet xmlns="http://schemas.openxmlformats.org/spreadsheetml/2006/main">
  <numFmts count="1">
    <numFmt numFmtId="164" formatCode="0.0000"/>
  </numFmts>
  <fonts count="14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Arial"/>
      <family val="2"/>
    </font>
    <font>
      <sz val="18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u/>
      <sz val="16"/>
      <color rgb="FFFFFF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1"/>
      <color rgb="FFFF0000"/>
      <name val="Arial"/>
      <family val="2"/>
    </font>
    <font>
      <b/>
      <sz val="11"/>
      <color rgb="FF00CC00"/>
      <name val="Arial"/>
      <family val="2"/>
    </font>
    <font>
      <b/>
      <u/>
      <sz val="11"/>
      <color rgb="FF1108C4"/>
      <name val="Calibri"/>
      <family val="2"/>
      <scheme val="minor"/>
    </font>
    <font>
      <b/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3026F6"/>
        <bgColor indexed="64"/>
      </patternFill>
    </fill>
  </fills>
  <borders count="4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1108C4"/>
      </left>
      <right style="medium">
        <color rgb="FF1108C4"/>
      </right>
      <top style="medium">
        <color rgb="FF1108C4"/>
      </top>
      <bottom style="medium">
        <color rgb="FF1108C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64" fontId="2" fillId="0" borderId="0" xfId="0" applyNumberFormat="1" applyFont="1" applyAlignment="1">
      <alignment horizontal="center"/>
    </xf>
    <xf numFmtId="164" fontId="0" fillId="0" borderId="0" xfId="0" applyNumberFormat="1" applyProtection="1">
      <protection hidden="1"/>
    </xf>
    <xf numFmtId="0" fontId="1" fillId="2" borderId="0" xfId="0" applyFont="1" applyFill="1"/>
    <xf numFmtId="0" fontId="0" fillId="0" borderId="0" xfId="0" applyProtection="1">
      <protection hidden="1"/>
    </xf>
    <xf numFmtId="2" fontId="0" fillId="0" borderId="0" xfId="0" applyNumberFormat="1" applyFont="1"/>
    <xf numFmtId="2" fontId="6" fillId="0" borderId="0" xfId="0" applyNumberFormat="1" applyFont="1" applyProtection="1">
      <protection locked="0"/>
    </xf>
    <xf numFmtId="2" fontId="7" fillId="0" borderId="0" xfId="0" applyNumberFormat="1" applyFont="1"/>
    <xf numFmtId="164" fontId="6" fillId="0" borderId="0" xfId="0" applyNumberFormat="1" applyFont="1" applyProtection="1">
      <protection hidden="1"/>
    </xf>
    <xf numFmtId="164" fontId="0" fillId="0" borderId="0" xfId="0" applyNumberFormat="1" applyFont="1" applyProtection="1">
      <protection hidden="1"/>
    </xf>
    <xf numFmtId="2" fontId="0" fillId="0" borderId="0" xfId="0" applyNumberFormat="1" applyFont="1" applyProtection="1">
      <protection locked="0"/>
    </xf>
    <xf numFmtId="2" fontId="8" fillId="0" borderId="0" xfId="0" applyNumberFormat="1" applyFont="1" applyAlignment="1">
      <alignment horizontal="center"/>
    </xf>
    <xf numFmtId="0" fontId="9" fillId="0" borderId="0" xfId="0" applyFont="1"/>
    <xf numFmtId="164" fontId="10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2" fontId="6" fillId="0" borderId="0" xfId="0" applyNumberFormat="1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Border="1"/>
    <xf numFmtId="2" fontId="6" fillId="0" borderId="1" xfId="0" applyNumberFormat="1" applyFont="1" applyBorder="1" applyProtection="1">
      <protection locked="0"/>
    </xf>
    <xf numFmtId="2" fontId="6" fillId="0" borderId="2" xfId="0" applyNumberFormat="1" applyFont="1" applyBorder="1" applyProtection="1">
      <protection locked="0"/>
    </xf>
    <xf numFmtId="2" fontId="6" fillId="0" borderId="3" xfId="0" applyNumberFormat="1" applyFont="1" applyBorder="1" applyProtection="1">
      <protection locked="0"/>
    </xf>
    <xf numFmtId="2" fontId="12" fillId="0" borderId="0" xfId="0" applyNumberFormat="1" applyFont="1" applyAlignment="1">
      <alignment horizontal="center"/>
    </xf>
    <xf numFmtId="2" fontId="13" fillId="0" borderId="0" xfId="0" applyNumberFormat="1" applyFont="1" applyAlignment="1" applyProtection="1">
      <alignment horizontal="center"/>
      <protection locked="0"/>
    </xf>
    <xf numFmtId="2" fontId="5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108C4"/>
      <color rgb="FF00CC00"/>
      <color rgb="FF3026F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://sweeglu.com/learn-elliott-wave-analysis/" TargetMode="External"/><Relationship Id="rId1" Type="http://schemas.openxmlformats.org/officeDocument/2006/relationships/hyperlink" Target="http://www.sweeglu.c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9524</xdr:colOff>
      <xdr:row>11</xdr:row>
      <xdr:rowOff>28576</xdr:rowOff>
    </xdr:from>
    <xdr:ext cx="4905376" cy="7263207"/>
    <xdr:sp macro="" textlink="">
      <xdr:nvSpPr>
        <xdr:cNvPr id="2" name="TextBox 1">
          <a:hlinkClick xmlns:r="http://schemas.openxmlformats.org/officeDocument/2006/relationships" r:id="rId1"/>
        </xdr:cNvPr>
        <xdr:cNvSpPr txBox="1"/>
      </xdr:nvSpPr>
      <xdr:spPr>
        <a:xfrm>
          <a:off x="6362699" y="2276476"/>
          <a:ext cx="4905376" cy="7263207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en-US" sz="1800" b="1" u="sng">
              <a:solidFill>
                <a:srgbClr val="C00000"/>
              </a:solidFill>
            </a:rPr>
            <a:t>Instructions</a:t>
          </a:r>
          <a:r>
            <a:rPr lang="en-US" sz="1800" b="1" u="sng" baseline="0">
              <a:solidFill>
                <a:srgbClr val="C00000"/>
              </a:solidFill>
            </a:rPr>
            <a:t> to Use Fibonacci Calculator</a:t>
          </a:r>
          <a:endParaRPr lang="en-US" sz="1800" b="1" u="sng">
            <a:solidFill>
              <a:srgbClr val="C00000"/>
            </a:solidFill>
          </a:endParaRPr>
        </a:p>
        <a:p>
          <a:endParaRPr lang="en-US" sz="1100" b="1" u="sng"/>
        </a:p>
        <a:p>
          <a:r>
            <a:rPr lang="en-US" sz="1100" b="1" u="sng"/>
            <a:t>Retracement for wave 2:</a:t>
          </a:r>
        </a:p>
        <a:p>
          <a:endParaRPr lang="en-US" sz="1100"/>
        </a:p>
        <a:p>
          <a:r>
            <a:rPr lang="en-US" sz="1100"/>
            <a:t>Enter start point of wave 1 at "Start point ONE" and end point of wave 1 at "End Point". You will get 23.6% to 100% retracement levels for</a:t>
          </a:r>
          <a:r>
            <a:rPr lang="en-US" sz="1100" baseline="0"/>
            <a:t> wave 2 </a:t>
          </a:r>
          <a:r>
            <a:rPr lang="en-US" sz="1100"/>
            <a:t>in "Retracements" collum.</a:t>
          </a:r>
        </a:p>
        <a:p>
          <a:endParaRPr lang="en-US" sz="1100"/>
        </a:p>
        <a:p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Projection for wave 3:</a:t>
          </a:r>
          <a:endParaRPr lang="en-US" b="1" u="sng"/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Enter start point of wave 1 at "Start point ONE" and end point of wave 1 at "End Point" and end point of wave 2 at "Start Point TWO. You will get 100% to 561% extensions levels in "Projections" collum. Ratios from 100%-561% are for wave 3.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Retracement  for wave 4:</a:t>
          </a:r>
          <a:endParaRPr lang="en-US" b="1" u="sng"/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Enter start point of wave 3 at "Start point ONE" and end point of wave 3 at "End Point". You will get 23.6% to 78% retracement levels  for wave 4 in "Retracements" collum. Wave 3 can never retrace more than 100%.</a:t>
          </a:r>
        </a:p>
        <a:p>
          <a:endParaRPr lang="en-US" sz="1100"/>
        </a:p>
        <a:p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Projection for wave 5: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Enter start of wave 1 at "Start point  ONE" and end point of wave 3 at "End Point" and end point of wave 4 at "Start Point TWO. You will get 38% to 200% projection levels  for wave 5 in "Projections" collum. Ratios from 38%-200% are for wave 5.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Retracement for wave B:</a:t>
          </a:r>
          <a:endParaRPr lang="en-IN"/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Enter start point of wave A at "Start point ONE" and end point of wave A at "End Point". You will get 23.6% to 100% retracement levels  for wave</a:t>
          </a:r>
          <a:r>
            <a:rPr 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B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in "Retracements" collum.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Projection for</a:t>
          </a:r>
          <a:r>
            <a:rPr lang="en-US" sz="1100" b="1" u="sng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wave C: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Enter start point of wave A at "Start point ONE" and end point of wave A at "End Point" and end point of wave B at "Start Point TWO. You will get 100% to 561% extensions levels in "Projections" collum. Ratios from 100%-561% are for wave C.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ctr"/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There</a:t>
          </a:r>
          <a:r>
            <a:rPr 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 are three different collums ONE, </a:t>
          </a:r>
          <a:r>
            <a:rPr lang="en-US" sz="1100" baseline="0">
              <a:solidFill>
                <a:srgbClr val="1108C4"/>
              </a:solidFill>
              <a:latin typeface="+mn-lt"/>
              <a:ea typeface="+mn-ea"/>
              <a:cs typeface="+mn-cs"/>
            </a:rPr>
            <a:t>TWO</a:t>
          </a:r>
          <a:r>
            <a:rPr 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 and  </a:t>
          </a:r>
          <a:r>
            <a:rPr lang="en-US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THREE</a:t>
          </a:r>
          <a:r>
            <a:rPr 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 to calculate three different waves at same screen. Every collums is for same purpose.</a:t>
          </a:r>
          <a:endParaRPr lang="en-IN">
            <a:solidFill>
              <a:srgbClr val="FF0000"/>
            </a:solidFill>
          </a:endParaRP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8</xdr:col>
      <xdr:colOff>9525</xdr:colOff>
      <xdr:row>2</xdr:row>
      <xdr:rowOff>0</xdr:rowOff>
    </xdr:from>
    <xdr:to>
      <xdr:col>16</xdr:col>
      <xdr:colOff>0</xdr:colOff>
      <xdr:row>9</xdr:row>
      <xdr:rowOff>0</xdr:rowOff>
    </xdr:to>
    <xdr:sp macro="" textlink="">
      <xdr:nvSpPr>
        <xdr:cNvPr id="3" name="TextBox 2">
          <a:hlinkClick xmlns:r="http://schemas.openxmlformats.org/officeDocument/2006/relationships" r:id="rId2"/>
        </xdr:cNvPr>
        <xdr:cNvSpPr txBox="1"/>
      </xdr:nvSpPr>
      <xdr:spPr>
        <a:xfrm>
          <a:off x="6362700" y="485775"/>
          <a:ext cx="4867275" cy="1371600"/>
        </a:xfrm>
        <a:prstGeom prst="rect">
          <a:avLst/>
        </a:prstGeom>
        <a:solidFill>
          <a:schemeClr val="accent3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>
              <a:solidFill>
                <a:srgbClr val="FFFF00"/>
              </a:solidFill>
            </a:rPr>
            <a:t>This "</a:t>
          </a:r>
          <a:r>
            <a:rPr lang="en-US" sz="1100" b="1">
              <a:solidFill>
                <a:schemeClr val="bg1"/>
              </a:solidFill>
            </a:rPr>
            <a:t>Fibonacci Ratios Calculator</a:t>
          </a:r>
          <a:r>
            <a:rPr lang="en-US" sz="1100">
              <a:solidFill>
                <a:srgbClr val="FFFF00"/>
              </a:solidFill>
            </a:rPr>
            <a:t>" is prepared by </a:t>
          </a:r>
          <a:r>
            <a:rPr lang="en-US" sz="1100" b="1">
              <a:solidFill>
                <a:schemeClr val="bg1"/>
              </a:solidFill>
            </a:rPr>
            <a:t>Deepak Kumar</a:t>
          </a:r>
          <a:r>
            <a:rPr lang="en-US" sz="1100" b="1">
              <a:solidFill>
                <a:srgbClr val="FFFF00"/>
              </a:solidFill>
            </a:rPr>
            <a:t> </a:t>
          </a:r>
          <a:r>
            <a:rPr lang="en-US" sz="1100">
              <a:solidFill>
                <a:srgbClr val="FFFF00"/>
              </a:solidFill>
            </a:rPr>
            <a:t>and is providing it with his "</a:t>
          </a:r>
          <a:r>
            <a:rPr lang="en-US" sz="1100" u="sng">
              <a:solidFill>
                <a:schemeClr val="bg1"/>
              </a:solidFill>
            </a:rPr>
            <a:t>Practical Application of Elliott's Wave Principles by Deepak Kumar</a:t>
          </a:r>
          <a:r>
            <a:rPr lang="en-US" sz="1100">
              <a:solidFill>
                <a:srgbClr val="FFFF00"/>
              </a:solidFill>
            </a:rPr>
            <a:t>" . This Calculator</a:t>
          </a:r>
          <a:r>
            <a:rPr lang="en-US" sz="1100" baseline="0">
              <a:solidFill>
                <a:srgbClr val="FFFF00"/>
              </a:solidFill>
            </a:rPr>
            <a:t> is specially made for easy and fast calculations of  "Fibonacci Ratios" used in Eliott's Wave Analysis.</a:t>
          </a:r>
        </a:p>
        <a:p>
          <a:r>
            <a:rPr lang="en-US" sz="1100" baseline="0">
              <a:solidFill>
                <a:srgbClr val="FFFF00"/>
              </a:solidFill>
            </a:rPr>
            <a:t>Please Read the instructions below </a:t>
          </a:r>
          <a:r>
            <a:rPr lang="en-US" sz="1100">
              <a:solidFill>
                <a:srgbClr val="FFFF00"/>
              </a:solidFill>
            </a:rPr>
            <a:t> to use this calculator. </a:t>
          </a:r>
        </a:p>
        <a:p>
          <a:endParaRPr lang="en-US" sz="1100">
            <a:solidFill>
              <a:srgbClr val="FFFF00"/>
            </a:solidFill>
          </a:endParaRPr>
        </a:p>
        <a:p>
          <a:pPr algn="ctr"/>
          <a:r>
            <a:rPr lang="en-US" sz="1800" b="1" u="sng">
              <a:solidFill>
                <a:schemeClr val="bg1"/>
              </a:solidFill>
            </a:rPr>
            <a:t>LEARN ELLIOTT WAVE ANALYSIS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P50"/>
  <sheetViews>
    <sheetView windowProtection="1" tabSelected="1" workbookViewId="0">
      <selection activeCell="B6" sqref="B6"/>
    </sheetView>
  </sheetViews>
  <sheetFormatPr defaultRowHeight="15"/>
  <cols>
    <col min="2" max="2" width="22" customWidth="1" collapsed="1"/>
    <col min="3" max="3" width="14.42578125" style="5" customWidth="1" collapsed="1"/>
    <col min="4" max="4" width="5.5703125" customWidth="1" collapsed="1"/>
    <col min="5" max="5" width="14.5703125" style="5" customWidth="1" collapsed="1"/>
    <col min="6" max="6" width="6.28515625" customWidth="1" collapsed="1"/>
    <col min="7" max="7" width="14.140625" style="10" customWidth="1" collapsed="1"/>
  </cols>
  <sheetData>
    <row r="2" spans="2:16" ht="23.25">
      <c r="B2" s="23" t="s">
        <v>8</v>
      </c>
      <c r="C2" s="23"/>
      <c r="D2" s="23"/>
      <c r="E2" s="23"/>
      <c r="F2" s="23"/>
      <c r="G2" s="23"/>
      <c r="I2" s="24" t="s">
        <v>9</v>
      </c>
      <c r="J2" s="25"/>
      <c r="K2" s="25"/>
      <c r="L2" s="25"/>
      <c r="M2" s="25"/>
      <c r="N2" s="25"/>
      <c r="O2" s="25"/>
      <c r="P2" s="25"/>
    </row>
    <row r="4" spans="2:16">
      <c r="C4" s="11" t="s">
        <v>2</v>
      </c>
      <c r="D4" s="12"/>
      <c r="E4" s="21" t="s">
        <v>3</v>
      </c>
      <c r="F4" s="12"/>
      <c r="G4" s="22" t="s">
        <v>4</v>
      </c>
    </row>
    <row r="5" spans="2:16" ht="15.75" thickBot="1"/>
    <row r="6" spans="2:16" ht="15.75" thickBot="1">
      <c r="B6" s="3" t="s">
        <v>5</v>
      </c>
      <c r="C6" s="18"/>
      <c r="D6" s="15"/>
      <c r="E6" s="19"/>
      <c r="F6" s="15"/>
      <c r="G6" s="20"/>
    </row>
    <row r="7" spans="2:16">
      <c r="C7" s="6"/>
      <c r="D7" s="16"/>
      <c r="E7" s="15"/>
      <c r="F7" s="17"/>
    </row>
    <row r="8" spans="2:16" ht="15.75" thickBot="1">
      <c r="C8" s="6"/>
      <c r="D8" s="16"/>
      <c r="E8" s="6"/>
      <c r="F8" s="17"/>
    </row>
    <row r="9" spans="2:16" ht="15.75" thickBot="1">
      <c r="B9" s="3" t="s">
        <v>6</v>
      </c>
      <c r="C9" s="18"/>
      <c r="D9" s="15"/>
      <c r="E9" s="19"/>
      <c r="F9" s="15"/>
      <c r="G9" s="20"/>
    </row>
    <row r="10" spans="2:16">
      <c r="C10" s="6"/>
      <c r="D10" s="16"/>
      <c r="E10" s="6"/>
      <c r="F10" s="17"/>
    </row>
    <row r="11" spans="2:16" ht="15.75" thickBot="1">
      <c r="C11" s="6"/>
      <c r="D11" s="16"/>
      <c r="E11" s="6"/>
      <c r="F11" s="17"/>
    </row>
    <row r="12" spans="2:16" ht="15.75" thickBot="1">
      <c r="B12" s="3" t="s">
        <v>7</v>
      </c>
      <c r="C12" s="18"/>
      <c r="D12" s="15"/>
      <c r="E12" s="19"/>
      <c r="F12" s="15"/>
      <c r="G12" s="20"/>
    </row>
    <row r="15" spans="2:16">
      <c r="B15" s="13" t="s">
        <v>0</v>
      </c>
      <c r="C15" s="7"/>
    </row>
    <row r="16" spans="2:16">
      <c r="B16" s="1">
        <v>0.23599999999999999</v>
      </c>
      <c r="C16" s="8">
        <f>VALUE(23.6/100*(C6-C9)+C9)</f>
        <v>0</v>
      </c>
      <c r="D16" s="4"/>
      <c r="E16" s="8">
        <f>VALUE(23.6/100*(E6-E9)+E9)</f>
        <v>0</v>
      </c>
      <c r="F16" s="2"/>
      <c r="G16" s="9">
        <f>VALUE(23.6/100*(G6-G9)+G9)</f>
        <v>0</v>
      </c>
    </row>
    <row r="17" spans="2:7">
      <c r="B17" s="1">
        <v>0.38200000000000001</v>
      </c>
      <c r="C17" s="8">
        <f>38.2/100*(C6-C9)+C9</f>
        <v>0</v>
      </c>
      <c r="D17" s="4"/>
      <c r="E17" s="8">
        <f>VALUE(38.2/100*(E6-E9)+E9)</f>
        <v>0</v>
      </c>
      <c r="F17" s="2"/>
      <c r="G17" s="9">
        <f>VALUE(38.2/100*(G6-G9)+G9)</f>
        <v>0</v>
      </c>
    </row>
    <row r="18" spans="2:7">
      <c r="B18" s="1">
        <v>0.5</v>
      </c>
      <c r="C18" s="8">
        <f>VALUE(50/100*(C6-C9)+C9)</f>
        <v>0</v>
      </c>
      <c r="D18" s="4"/>
      <c r="E18" s="8">
        <f>VALUE(50/100*(E6-E9)+E9)</f>
        <v>0</v>
      </c>
      <c r="F18" s="2"/>
      <c r="G18" s="9">
        <f>VALUE(50/100*(G6-G9)+G9)</f>
        <v>0</v>
      </c>
    </row>
    <row r="19" spans="2:7">
      <c r="B19" s="1">
        <v>0.61799999999999999</v>
      </c>
      <c r="C19" s="8">
        <f>VALUE(61.8/100*(C6-C9)+C9)</f>
        <v>0</v>
      </c>
      <c r="D19" s="4"/>
      <c r="E19" s="8">
        <f>VALUE(61.8/100*(E6-E9)+E9)</f>
        <v>0</v>
      </c>
      <c r="F19" s="2"/>
      <c r="G19" s="9">
        <f>VALUE(61.8/100*(G6-G9)+G9)</f>
        <v>0</v>
      </c>
    </row>
    <row r="20" spans="2:7">
      <c r="B20" s="1">
        <v>0.70699999999999996</v>
      </c>
      <c r="C20" s="8">
        <f>VALUE(70.7/100*(C6-C9)+C9)</f>
        <v>0</v>
      </c>
      <c r="D20" s="4"/>
      <c r="E20" s="8">
        <f>VALUE(70.7/100*(E6-E9)+E9)</f>
        <v>0</v>
      </c>
      <c r="F20" s="2"/>
      <c r="G20" s="9">
        <f>VALUE(70.7/100*(G6-G9)+G9)</f>
        <v>0</v>
      </c>
    </row>
    <row r="21" spans="2:7">
      <c r="B21" s="1">
        <v>0.78600000000000003</v>
      </c>
      <c r="C21" s="8">
        <f>VALUE(78.6/100*(C6-C9)+C9)</f>
        <v>0</v>
      </c>
      <c r="D21" s="4"/>
      <c r="E21" s="8">
        <f>VALUE(78.6/100*(E6-E9)+E9)</f>
        <v>0</v>
      </c>
      <c r="F21" s="2"/>
      <c r="G21" s="9">
        <f>VALUE(78.6/100*(G6-G9)+G9)</f>
        <v>0</v>
      </c>
    </row>
    <row r="22" spans="2:7">
      <c r="B22" s="1">
        <v>1</v>
      </c>
      <c r="C22" s="8">
        <f>VALUE(100/100*(C6-C9)+C9)</f>
        <v>0</v>
      </c>
      <c r="D22" s="4"/>
      <c r="E22" s="8">
        <f>VALUE(100/100*(E6-E9)+E9)</f>
        <v>0</v>
      </c>
      <c r="F22" s="2"/>
      <c r="G22" s="9">
        <f>VALUE(100/100*(G6-G9)+G9)</f>
        <v>0</v>
      </c>
    </row>
    <row r="23" spans="2:7">
      <c r="C23" s="9"/>
      <c r="D23" s="4"/>
      <c r="E23" s="9"/>
      <c r="F23" s="2"/>
      <c r="G23" s="9"/>
    </row>
    <row r="24" spans="2:7">
      <c r="B24" s="14" t="s">
        <v>1</v>
      </c>
      <c r="C24" s="9"/>
      <c r="D24" s="4"/>
      <c r="E24" s="9"/>
      <c r="F24" s="2"/>
      <c r="G24" s="9"/>
    </row>
    <row r="25" spans="2:7">
      <c r="B25" s="1">
        <v>0.38200000000000001</v>
      </c>
      <c r="C25" s="9">
        <f>VALUE(C12-38.2/100*(C6-C9))</f>
        <v>0</v>
      </c>
      <c r="D25" s="4"/>
      <c r="E25" s="9">
        <f>VALUE(E12-38.2/100*(E6-E9))</f>
        <v>0</v>
      </c>
      <c r="F25" s="2"/>
      <c r="G25" s="9">
        <f>VALUE(G12-38.2/100*(G6-G9))</f>
        <v>0</v>
      </c>
    </row>
    <row r="26" spans="2:7">
      <c r="B26" s="1">
        <v>0.5</v>
      </c>
      <c r="C26" s="9">
        <f>VALUE(C12-50/100*(C6-C9))</f>
        <v>0</v>
      </c>
      <c r="D26" s="4"/>
      <c r="E26" s="9">
        <f>VALUE(E12-50/100*(E6-E9))</f>
        <v>0</v>
      </c>
      <c r="F26" s="2"/>
      <c r="G26" s="9">
        <f>VALUE(G12-50/100*(G6-G9))</f>
        <v>0</v>
      </c>
    </row>
    <row r="27" spans="2:7">
      <c r="B27" s="1">
        <v>0.61799999999999999</v>
      </c>
      <c r="C27" s="9">
        <f>VALUE(C12-61.8/100*(C6-C9))</f>
        <v>0</v>
      </c>
      <c r="D27" s="4"/>
      <c r="E27" s="9">
        <f>VALUE(E12-61.8/100*(E6-E9))</f>
        <v>0</v>
      </c>
      <c r="F27" s="2"/>
      <c r="G27" s="9">
        <f>VALUE(G12-61.8/100*(G6-G9))</f>
        <v>0</v>
      </c>
    </row>
    <row r="28" spans="2:7">
      <c r="B28" s="1">
        <v>0.70699999999999996</v>
      </c>
      <c r="C28" s="9">
        <f>VALUE(C12-70.07/100*(C6-C9))</f>
        <v>0</v>
      </c>
      <c r="D28" s="4"/>
      <c r="E28" s="9">
        <f>VALUE(E12-70.07/100*(E6-E9))</f>
        <v>0</v>
      </c>
      <c r="F28" s="2"/>
      <c r="G28" s="9">
        <f>VALUE(G12-70.07/100*(G6-G9))</f>
        <v>0</v>
      </c>
    </row>
    <row r="29" spans="2:7">
      <c r="B29" s="1">
        <v>1</v>
      </c>
      <c r="C29" s="9">
        <f>VALUE(C12-100/100*(C6-C9))</f>
        <v>0</v>
      </c>
      <c r="D29" s="4"/>
      <c r="E29" s="9">
        <f>VALUE(E12-100/100*(E6-E9))</f>
        <v>0</v>
      </c>
      <c r="F29" s="2"/>
      <c r="G29" s="9">
        <f>VALUE(G12-100/100*(G6-G9))</f>
        <v>0</v>
      </c>
    </row>
    <row r="30" spans="2:7">
      <c r="B30" s="1">
        <v>1.236</v>
      </c>
      <c r="C30" s="9">
        <f>VALUE(C12-123.6/100*(C6-C9))</f>
        <v>0</v>
      </c>
      <c r="D30" s="4"/>
      <c r="E30" s="9">
        <f>VALUE(E12-123.6/100*(E6-E9))</f>
        <v>0</v>
      </c>
      <c r="F30" s="2"/>
      <c r="G30" s="9">
        <f>VALUE(G12-123.6/100*(G6-G9))</f>
        <v>0</v>
      </c>
    </row>
    <row r="31" spans="2:7">
      <c r="B31" s="1">
        <v>1.3819999999999999</v>
      </c>
      <c r="C31" s="9">
        <f>VALUE(C12-138.2/100*(C6-C9))</f>
        <v>0</v>
      </c>
      <c r="D31" s="4"/>
      <c r="E31" s="9">
        <f>VALUE(E12-138.2/100*(E6-E9))</f>
        <v>0</v>
      </c>
      <c r="F31" s="2"/>
      <c r="G31" s="9">
        <f>VALUE(G12-138.2/100*(G6-G9))</f>
        <v>0</v>
      </c>
    </row>
    <row r="32" spans="2:7">
      <c r="B32" s="1">
        <v>1.5</v>
      </c>
      <c r="C32" s="9">
        <f>VALUE(C12-150/100*(C6-C9))</f>
        <v>0</v>
      </c>
      <c r="D32" s="4"/>
      <c r="E32" s="9">
        <f>VALUE(E12-150/100*(E6-E9))</f>
        <v>0</v>
      </c>
      <c r="F32" s="2"/>
      <c r="G32" s="9">
        <f>VALUE(G12-150/100*(G6-G9))</f>
        <v>0</v>
      </c>
    </row>
    <row r="33" spans="2:7">
      <c r="B33" s="1">
        <v>1.6180000000000001</v>
      </c>
      <c r="C33" s="9">
        <f>VALUE(C12-161.8/100*(C6-C9))</f>
        <v>0</v>
      </c>
      <c r="D33" s="4"/>
      <c r="E33" s="9">
        <f>VALUE(E12-161.8/100*(E6-E9))</f>
        <v>0</v>
      </c>
      <c r="F33" s="2"/>
      <c r="G33" s="9">
        <f>VALUE(G12-161.8/100*(G6-G9))</f>
        <v>0</v>
      </c>
    </row>
    <row r="34" spans="2:7">
      <c r="B34" s="1">
        <v>1.7070000000000001</v>
      </c>
      <c r="C34" s="9">
        <f>VALUE(C12-170.07/100*(C6-C9))</f>
        <v>0</v>
      </c>
      <c r="D34" s="4"/>
      <c r="E34" s="9">
        <f>VALUE(E12-170.07/100*(E6-E9))</f>
        <v>0</v>
      </c>
      <c r="F34" s="2"/>
      <c r="G34" s="9">
        <f>VALUE(G12-170.07/100*(G6-G9))</f>
        <v>0</v>
      </c>
    </row>
    <row r="35" spans="2:7">
      <c r="B35" s="1">
        <v>2</v>
      </c>
      <c r="C35" s="9">
        <f>VALUE(C12-200/100*(C6-C9))</f>
        <v>0</v>
      </c>
      <c r="D35" s="4"/>
      <c r="E35" s="9">
        <f>VALUE(E12-200/100*(E6-E9))</f>
        <v>0</v>
      </c>
      <c r="F35" s="2"/>
      <c r="G35" s="9">
        <f>VALUE(G12-200/100*(G6-G9))</f>
        <v>0</v>
      </c>
    </row>
    <row r="36" spans="2:7">
      <c r="B36" s="1">
        <v>2.2360000000000002</v>
      </c>
      <c r="C36" s="9">
        <f>VALUE(C12-223.6/100*(C6-C9))</f>
        <v>0</v>
      </c>
      <c r="D36" s="4"/>
      <c r="E36" s="9">
        <f>VALUE(E12-223.6/100*(E6-E9))</f>
        <v>0</v>
      </c>
      <c r="F36" s="2"/>
      <c r="G36" s="9">
        <f>VALUE(G12-223.6/100*(G6-G9))</f>
        <v>0</v>
      </c>
    </row>
    <row r="37" spans="2:7">
      <c r="B37" s="1">
        <v>2.3820000000000001</v>
      </c>
      <c r="C37" s="9">
        <f>VALUE(C12-238.2/100*(C6-C9))</f>
        <v>0</v>
      </c>
      <c r="D37" s="4"/>
      <c r="E37" s="9">
        <f>VALUE(E12-238.2/100*(E6-E9))</f>
        <v>0</v>
      </c>
      <c r="F37" s="2"/>
      <c r="G37" s="9">
        <f>VALUE(G12-238.2/100*(G6-G9))</f>
        <v>0</v>
      </c>
    </row>
    <row r="38" spans="2:7">
      <c r="B38" s="1">
        <v>2.6179999999999999</v>
      </c>
      <c r="C38" s="9">
        <f>VALUE(C12-261.8/100*(C6-C9))</f>
        <v>0</v>
      </c>
      <c r="D38" s="4"/>
      <c r="E38" s="9">
        <f>VALUE(E12-261.8/100*(E6-E9))</f>
        <v>0</v>
      </c>
      <c r="F38" s="2"/>
      <c r="G38" s="9">
        <f>VALUE(G12-261.8/100*(G6-G9))</f>
        <v>0</v>
      </c>
    </row>
    <row r="39" spans="2:7">
      <c r="B39" s="1">
        <v>3</v>
      </c>
      <c r="C39" s="9">
        <f>VALUE(C12-300/100*(C6-C9))</f>
        <v>0</v>
      </c>
      <c r="D39" s="4"/>
      <c r="E39" s="9">
        <f>VALUE(E12-300/100*(E6-E9))</f>
        <v>0</v>
      </c>
      <c r="F39" s="2"/>
      <c r="G39" s="9">
        <f>VALUE(G12-300/100*(G6-G9))</f>
        <v>0</v>
      </c>
    </row>
    <row r="40" spans="2:7">
      <c r="B40" s="1">
        <v>3.2360000000000002</v>
      </c>
      <c r="C40" s="9">
        <f>VALUE(C12-323.6/100*(C6-C9))</f>
        <v>0</v>
      </c>
      <c r="D40" s="4"/>
      <c r="E40" s="9">
        <f>VALUE(E12-323.6/100*(E6-E9))</f>
        <v>0</v>
      </c>
      <c r="F40" s="2"/>
      <c r="G40" s="9">
        <f>VALUE(G12-323.6/100*(G6-G9))</f>
        <v>0</v>
      </c>
    </row>
    <row r="41" spans="2:7">
      <c r="B41" s="1">
        <v>3.3820000000000001</v>
      </c>
      <c r="C41" s="9">
        <f>VALUE(C12-338.2/100*(C6-C9))</f>
        <v>0</v>
      </c>
      <c r="D41" s="4"/>
      <c r="E41" s="9">
        <f>VALUE(E12-338.2/100*(E6-E9))</f>
        <v>0</v>
      </c>
      <c r="F41" s="2"/>
      <c r="G41" s="9">
        <f>VALUE(G12-338.2/100*(G6-G9))</f>
        <v>0</v>
      </c>
    </row>
    <row r="42" spans="2:7">
      <c r="B42" s="1">
        <v>3.6179999999999999</v>
      </c>
      <c r="C42" s="9">
        <f>VALUE(C12-361.8/100*(C6-C9))</f>
        <v>0</v>
      </c>
      <c r="D42" s="4"/>
      <c r="E42" s="9">
        <f>VALUE(E12-361.8/100*(E6-E9))</f>
        <v>0</v>
      </c>
      <c r="F42" s="2"/>
      <c r="G42" s="9">
        <f>VALUE(G12-361.8/100*(G6-G9))</f>
        <v>0</v>
      </c>
    </row>
    <row r="43" spans="2:7">
      <c r="B43" s="1">
        <v>4</v>
      </c>
      <c r="C43" s="9">
        <f>VALUE(C12-400/100*(C6-C9))</f>
        <v>0</v>
      </c>
      <c r="D43" s="4"/>
      <c r="E43" s="9">
        <f>VALUE(E12-400/100*(E6-E9))</f>
        <v>0</v>
      </c>
      <c r="F43" s="2"/>
      <c r="G43" s="9">
        <f>VALUE(G12-400/100*(G6-G9))</f>
        <v>0</v>
      </c>
    </row>
    <row r="44" spans="2:7">
      <c r="B44" s="1">
        <v>4.2359999999999998</v>
      </c>
      <c r="C44" s="9">
        <f>VALUE(C12-423.6/100*(C6-C9))</f>
        <v>0</v>
      </c>
      <c r="D44" s="4"/>
      <c r="E44" s="9">
        <f>VALUE(E12-423.6/100*(E6-E9))</f>
        <v>0</v>
      </c>
      <c r="F44" s="2"/>
      <c r="G44" s="9">
        <f>VALUE(G12-423.6/100*(G6-G9))</f>
        <v>0</v>
      </c>
    </row>
    <row r="45" spans="2:7">
      <c r="B45" s="1">
        <v>4.3819999999999997</v>
      </c>
      <c r="C45" s="9">
        <f>VALUE(C12-438.2/100*(C6-C9))</f>
        <v>0</v>
      </c>
      <c r="D45" s="4"/>
      <c r="E45" s="9">
        <f>VALUE(E12-438.2/100*(E6-E9))</f>
        <v>0</v>
      </c>
      <c r="F45" s="2"/>
      <c r="G45" s="9">
        <f>VALUE(G12-438.2/100*(G6-G9))</f>
        <v>0</v>
      </c>
    </row>
    <row r="46" spans="2:7">
      <c r="B46" s="1">
        <v>4.6180000000000003</v>
      </c>
      <c r="C46" s="9">
        <f>VALUE(C12-461.8/100*(C6-C9))</f>
        <v>0</v>
      </c>
      <c r="D46" s="4"/>
      <c r="E46" s="9">
        <f>VALUE(E12-461.8/100*(E6-E9))</f>
        <v>0</v>
      </c>
      <c r="F46" s="2"/>
      <c r="G46" s="9">
        <f>VALUE(G12-461.8/100*(G6-G9))</f>
        <v>0</v>
      </c>
    </row>
    <row r="47" spans="2:7">
      <c r="B47" s="1">
        <v>5</v>
      </c>
      <c r="C47" s="9">
        <f>VALUE(C12-500/100*(C6-C9))</f>
        <v>0</v>
      </c>
      <c r="D47" s="4"/>
      <c r="E47" s="9">
        <f>VALUE(E12-500/100*(E6-E9))</f>
        <v>0</v>
      </c>
      <c r="F47" s="2"/>
      <c r="G47" s="9">
        <f>VALUE(G12-500/100*(G6-G9))</f>
        <v>0</v>
      </c>
    </row>
    <row r="48" spans="2:7">
      <c r="B48" s="1">
        <v>5.2359999999999998</v>
      </c>
      <c r="C48" s="9">
        <f>VALUE(C12-523.6/100*(C6-C9))</f>
        <v>0</v>
      </c>
      <c r="D48" s="4"/>
      <c r="E48" s="9">
        <f>VALUE(E12-523.6/100*(E6-E9))</f>
        <v>0</v>
      </c>
      <c r="F48" s="2"/>
      <c r="G48" s="9">
        <f>VALUE(G12-523.6/100*(G6-G9))</f>
        <v>0</v>
      </c>
    </row>
    <row r="49" spans="2:7">
      <c r="B49" s="1">
        <v>5.3819999999999997</v>
      </c>
      <c r="C49" s="9">
        <f>VALUE(C12-538.2/100*(C6-C9))</f>
        <v>0</v>
      </c>
      <c r="D49" s="4"/>
      <c r="E49" s="9">
        <f>VALUE(E12-538.2/100*(E6-E9))</f>
        <v>0</v>
      </c>
      <c r="F49" s="2"/>
      <c r="G49" s="9">
        <f>VALUE(G12-538.2/100*(G6-G9))</f>
        <v>0</v>
      </c>
    </row>
    <row r="50" spans="2:7">
      <c r="B50" s="1">
        <v>5.6180000000000003</v>
      </c>
      <c r="C50" s="9">
        <f>VALUE(C12-561.8/100*(C6-C9))</f>
        <v>0</v>
      </c>
      <c r="D50" s="4"/>
      <c r="E50" s="9">
        <f>VALUE(E12-561.8/100*(E6-E9))</f>
        <v>0</v>
      </c>
      <c r="F50" s="2"/>
      <c r="G50" s="9">
        <f>VALUE(G12-561.8/100*(G6-G9))</f>
        <v>0</v>
      </c>
    </row>
  </sheetData>
  <sheetProtection password="A86D" sheet="1" formatCells="0" formatColumns="0" formatRows="0" insertColumns="0" insertRows="0" insertHyperlinks="0" deleteColumns="0" deleteRows="0" sort="0" autoFilter="0" pivotTables="0"/>
  <mergeCells count="2">
    <mergeCell ref="B2:G2"/>
    <mergeCell ref="I2:P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indowProtection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indowProtection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HI</cp:lastModifiedBy>
  <dcterms:created xsi:type="dcterms:W3CDTF">2014-10-07T12:50:13Z</dcterms:created>
  <dcterms:modified xsi:type="dcterms:W3CDTF">2018-10-07T15:28:12Z</dcterms:modified>
</cp:coreProperties>
</file>