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ffice Data\Business\"/>
    </mc:Choice>
  </mc:AlternateContent>
  <bookViews>
    <workbookView xWindow="0" yWindow="0" windowWidth="15324" windowHeight="4956"/>
  </bookViews>
  <sheets>
    <sheet name="Balance" sheetId="2" r:id="rId1"/>
    <sheet name="Zerodha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9" l="1"/>
  <c r="M23" i="9" l="1"/>
  <c r="K21" i="9"/>
  <c r="G173" i="9"/>
  <c r="M21" i="9" l="1"/>
  <c r="R13" i="2" l="1"/>
  <c r="F4" i="2" s="1"/>
  <c r="L16" i="9"/>
  <c r="F188" i="9"/>
  <c r="K20" i="9"/>
  <c r="K5" i="9"/>
  <c r="H4" i="2" l="1"/>
  <c r="C11" i="2"/>
  <c r="F11" i="2"/>
  <c r="F13" i="2" s="1"/>
  <c r="L20" i="9" l="1"/>
  <c r="M20" i="9"/>
  <c r="K17" i="9" l="1"/>
  <c r="M17" i="9" s="1"/>
  <c r="K16" i="9"/>
  <c r="K15" i="9"/>
  <c r="M15" i="9" s="1"/>
  <c r="K14" i="9"/>
  <c r="M14" i="9" s="1"/>
  <c r="L13" i="9"/>
  <c r="K13" i="9"/>
  <c r="K12" i="9"/>
  <c r="M12" i="9" s="1"/>
  <c r="L11" i="9"/>
  <c r="K11" i="9"/>
  <c r="L9" i="9"/>
  <c r="K9" i="9"/>
  <c r="L8" i="9"/>
  <c r="K8" i="9"/>
  <c r="K7" i="9"/>
  <c r="M7" i="9" s="1"/>
  <c r="K6" i="9"/>
  <c r="M5" i="9"/>
  <c r="K23" i="9" l="1"/>
  <c r="M11" i="9"/>
  <c r="M13" i="9"/>
  <c r="M9" i="9"/>
  <c r="M8" i="9"/>
  <c r="G190" i="9"/>
  <c r="M16" i="9"/>
  <c r="L23" i="9"/>
  <c r="M6" i="9"/>
  <c r="M26" i="9" s="1"/>
  <c r="M27" i="9" l="1"/>
  <c r="M29" i="9" s="1"/>
  <c r="H11" i="2" l="1"/>
  <c r="M26" i="2" l="1"/>
  <c r="C20" i="2" l="1"/>
  <c r="C27" i="2" s="1"/>
  <c r="N23" i="2" l="1"/>
  <c r="M23" i="2"/>
  <c r="P23" i="2"/>
  <c r="H15" i="2"/>
  <c r="R28" i="2"/>
  <c r="R10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 l="1"/>
  <c r="M25" i="2"/>
  <c r="M28" i="2" s="1"/>
</calcChain>
</file>

<file path=xl/sharedStrings.xml><?xml version="1.0" encoding="utf-8"?>
<sst xmlns="http://schemas.openxmlformats.org/spreadsheetml/2006/main" count="846" uniqueCount="358">
  <si>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</si>
  <si>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</si>
  <si>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</si>
  <si>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</si>
  <si>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</si>
  <si>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</si>
  <si>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</si>
  <si>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 Loan</t>
  </si>
  <si>
    <t>EMI</t>
  </si>
  <si>
    <t>Principle</t>
  </si>
  <si>
    <t>Intrest</t>
  </si>
  <si>
    <t>ICICI</t>
  </si>
  <si>
    <t>Axis Loan</t>
  </si>
  <si>
    <t>SBI</t>
  </si>
  <si>
    <t>Bajaj</t>
  </si>
  <si>
    <t>Citibank</t>
  </si>
  <si>
    <t>Cash</t>
  </si>
  <si>
    <t>ICICI Card</t>
  </si>
  <si>
    <t>Sam</t>
  </si>
  <si>
    <t>Rebecca</t>
  </si>
  <si>
    <t>Rem Months: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</si>
  <si>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</si>
  <si>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</si>
  <si>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</si>
  <si>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</si>
  <si>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</si>
  <si>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</si>
  <si>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2017-05-15</t>
  </si>
  <si>
    <t>Being amount received from TNDA5932-ANBUMARAN C-1210462369 through NEST Payment Gateway</t>
  </si>
  <si>
    <t>Bank Receipts</t>
  </si>
  <si>
    <t>2017-12-14</t>
  </si>
  <si>
    <t>Being amount received from TNDA5932-1353046470 through NEST Payment Gateway</t>
  </si>
  <si>
    <t>2017-12-18</t>
  </si>
  <si>
    <t>Being amount received from TNDA5932-1355194397 through NEST Payment Gateway</t>
  </si>
  <si>
    <t>2017-12-21</t>
  </si>
  <si>
    <t>Being amount received from TNDA5932-1357100426 through NEST Payment Gateway</t>
  </si>
  <si>
    <t>2017-12-28</t>
  </si>
  <si>
    <t>Being amount received from TNDA5932-1360944962 through NEST Payment Gateway</t>
  </si>
  <si>
    <t>2018-01-03</t>
  </si>
  <si>
    <t>Being amount received from TNDA5932-1365251210 through NEST Payment Gateway</t>
  </si>
  <si>
    <t>2018-01-10</t>
  </si>
  <si>
    <t>Being amount received from TNDA5932-1370796948 through NEST Payment Gateway</t>
  </si>
  <si>
    <t>2018-01-12</t>
  </si>
  <si>
    <t>Being amount received from TNDA5932-1372514808 through NEST Payment Gateway</t>
  </si>
  <si>
    <t>2018-01-15</t>
  </si>
  <si>
    <t>Being amount received from TNDA5932-1373947739 through NEST Payment Gateway</t>
  </si>
  <si>
    <t>2018-01-23</t>
  </si>
  <si>
    <t>Being amount received from TNDA5932-1378498025 through NEST Payment Gateway</t>
  </si>
  <si>
    <t>2018-02-01</t>
  </si>
  <si>
    <t>Being amount received from TNDA5932-1384147631 through NEST Payment Gateway</t>
  </si>
  <si>
    <t>2018-02-06</t>
  </si>
  <si>
    <t>Being amount received from TNDA5932-1388039984 through NEST Payment Gateway</t>
  </si>
  <si>
    <t>Being amount received from TNDA5932-1387802730 through NEST Payment Gateway</t>
  </si>
  <si>
    <t>2018-02-08</t>
  </si>
  <si>
    <t>Being amount received from TNDA5932-1389782081 through NEST Payment Gateway</t>
  </si>
  <si>
    <t>2018-02-14</t>
  </si>
  <si>
    <t>Being amount received from TNDA5932-1393521636 through NEST Payment Gateway</t>
  </si>
  <si>
    <t>2018-02-19</t>
  </si>
  <si>
    <t>Being amount received from TNDA5932-1396041465 through NEST Payment Gateway</t>
  </si>
  <si>
    <t>Being amount received from TNDA5932-1396143497 through NEST Payment Gateway</t>
  </si>
  <si>
    <t>Being amount received from TNDA5932-1396265699 through NEST Payment Gateway</t>
  </si>
  <si>
    <t>2018-02-20</t>
  </si>
  <si>
    <t>Being amount received from TNDA5932-1396646722 through NEST Payment Gateway</t>
  </si>
  <si>
    <t>2018-02-21</t>
  </si>
  <si>
    <t>Being amount received from TNDA5932-1397425960 through NEST Payment Gateway</t>
  </si>
  <si>
    <t>2018-02-23</t>
  </si>
  <si>
    <t>Being amount received from TNDA5932-1398380456 through NEST Payment Gateway</t>
  </si>
  <si>
    <t>Being amount received from TNDA5932-1398388083 through NEST Payment Gateway</t>
  </si>
  <si>
    <t>2018-02-28</t>
  </si>
  <si>
    <t>Being amount received from TNDA5932-1401398811 through NEST Payment Gateway</t>
  </si>
  <si>
    <t>2018-03-01</t>
  </si>
  <si>
    <t>Being amount received from TNDA5932-1402161427 through NEST Payment Gateway</t>
  </si>
  <si>
    <t>Being amount received from TNDA5932-1402158769 through NEST Payment Gateway</t>
  </si>
  <si>
    <t>2018-03-05</t>
  </si>
  <si>
    <t>Being amount received from TNDA5932-1405461596 through NEST Payment Gateway</t>
  </si>
  <si>
    <t>Being amount received from TNDA5932-1405456280 through NEST Payment Gateway</t>
  </si>
  <si>
    <t>2018-03-07</t>
  </si>
  <si>
    <t>Being amount received from TNDA5932-1406916839 through NEST Payment Gateway</t>
  </si>
  <si>
    <t>Being amount received from TNDA5932-1407146622 through NEST Payment Gateway</t>
  </si>
  <si>
    <t>Being amount received from TNDA5932-1406915262 through NEST Payment Gateway</t>
  </si>
  <si>
    <t>Being amount received from TNDA5932-1407075137 through NEST Payment Gateway</t>
  </si>
  <si>
    <t>2018-03-09</t>
  </si>
  <si>
    <t>Being amount received from TNDA5932-1408424110 through NEST Payment Gateway</t>
  </si>
  <si>
    <t>Being amount received from TNDA5932-1408436904 through NEST Payment Gateway</t>
  </si>
  <si>
    <t>2018-03-12</t>
  </si>
  <si>
    <t>Being amount received from TNDA5932-1410436438 through NEST Payment Gateway</t>
  </si>
  <si>
    <t>Being amount received from TNDA5932-1410203346 through NEST Payment Gateway</t>
  </si>
  <si>
    <t>2018-03-14</t>
  </si>
  <si>
    <t>Being amount received from TNDA5932-1411948162 through NEST Payment Gateway</t>
  </si>
  <si>
    <t>Being amount received from TNDA5932-1411983837 through NEST Payment Gateway</t>
  </si>
  <si>
    <t>2018-03-19</t>
  </si>
  <si>
    <t>Being amount received from TNDA5932-1414890103 through NEST Payment Gateway</t>
  </si>
  <si>
    <t>2018-03-20</t>
  </si>
  <si>
    <t>Being amount received from TNDA5932-1415528862 through NEST Payment Gateway</t>
  </si>
  <si>
    <t>2018-03-21</t>
  </si>
  <si>
    <t>Being amount received from TNDA5932-1416134633 through NEST Payment Gateway</t>
  </si>
  <si>
    <t>2018-03-22</t>
  </si>
  <si>
    <t>Being amount received from TNDA5932-1416638063 through NEST Payment Gateway</t>
  </si>
  <si>
    <t>2018-03-23</t>
  </si>
  <si>
    <t>Being amount received from TNDA5932-1417167720 through NEST Payment Gateway</t>
  </si>
  <si>
    <t>Being amount received from TNDA5932-1417322966 through NEST Payment Gateway</t>
  </si>
  <si>
    <t>2018-03-26</t>
  </si>
  <si>
    <t>Being amount received from TNDA5932-1418669189 through NEST Payment Gateway</t>
  </si>
  <si>
    <t>2018-04-02</t>
  </si>
  <si>
    <t>Being amount received from TNDA5932-1423248490 through NEST Payment Gateway</t>
  </si>
  <si>
    <t>Being amount received from TNDA5932-1423235829 through NEST Payment Gateway</t>
  </si>
  <si>
    <t>2018-04-10</t>
  </si>
  <si>
    <t>Being amount received from DA5932-1429699662 through NEST Payment Gateway</t>
  </si>
  <si>
    <t>Being amount received from DA5932-1429702916 through NEST Payment Gateway</t>
  </si>
  <si>
    <t>2018-04-11</t>
  </si>
  <si>
    <t>Being amount received from DA5932-1430538851 through NEST Payment Gateway</t>
  </si>
  <si>
    <t>2018-04-19</t>
  </si>
  <si>
    <t>Being amount received from DA5932-1435157304 through NEST Payment Gateway</t>
  </si>
  <si>
    <t>2018-04-20</t>
  </si>
  <si>
    <t>Being amount received from DA5932-1435757887 through NEST Payment Gateway</t>
  </si>
  <si>
    <t>2018-04-23</t>
  </si>
  <si>
    <t>Being amount received from DA5932-1437372604     through NEST Payment Gateway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</si>
  <si>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</si>
  <si>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</si>
  <si>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</si>
  <si>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2018-04-24</t>
  </si>
  <si>
    <t>Being amount received from DA5932-1437923901 through NEST Payment Gateway</t>
  </si>
  <si>
    <t>2018-04-30</t>
  </si>
  <si>
    <t>Being amount received from DA5932-1441341021 through NEST Payment Gateway</t>
  </si>
  <si>
    <t>Being amount received from DA5932-1441320245 through NEST Payment Gateway</t>
  </si>
  <si>
    <t>Being amount received from DA5932-1441607085 through NEST Payment Gateway</t>
  </si>
  <si>
    <t>2018-05-02</t>
  </si>
  <si>
    <t>Being amount received from DA5932-1443447458 through NEST Payment Gateway</t>
  </si>
  <si>
    <t>2018-05-03</t>
  </si>
  <si>
    <t>Being amount received from DA5932-1444363511 through NEST Payment Gateway</t>
  </si>
  <si>
    <t>Being amount received from DA5932-1444416759 through NEST Payment Gateway</t>
  </si>
  <si>
    <t>Being amount received from DA5932-1444218063 through NEST Payment Gateway</t>
  </si>
  <si>
    <t>2018-05-07</t>
  </si>
  <si>
    <t>Being amount received from DA5932-1447298344 through NEST Payment Gateway</t>
  </si>
  <si>
    <t>Being amount received from DA5932-1447292080 through NEST Payment Gateway</t>
  </si>
  <si>
    <t>2018-05-11</t>
  </si>
  <si>
    <t>Being amount received from DA5932-1450360010 through NEST Payment Gateway</t>
  </si>
  <si>
    <t>2018-05-14</t>
  </si>
  <si>
    <t>Being amount received from DA5932-1451910135 through NEST Payment Gateway</t>
  </si>
  <si>
    <t>Being amount received from DA5932-1451907006 through NEST Payment Gateway</t>
  </si>
  <si>
    <t>Being amount received from DA5932-1451865692 through NEST Payment Gateway</t>
  </si>
  <si>
    <t>2018-05-15</t>
  </si>
  <si>
    <t>Being amount received from DA5932-1452629729 through NEST Payment Gateway</t>
  </si>
  <si>
    <t>Being amount received from DA5932-1452492624 through NEST Payment Gateway</t>
  </si>
  <si>
    <t>Being amount received from DA5932-1452642701 through NEST Payment Gateway</t>
  </si>
  <si>
    <t>2018-05-18</t>
  </si>
  <si>
    <t>Being amount received from DA5932-1454567234 through NEST Payment Gateway</t>
  </si>
  <si>
    <t>Being amount received from DA5932-1454574903 through NEST Payment Gateway</t>
  </si>
  <si>
    <t>2018-05-21</t>
  </si>
  <si>
    <t>Being amount received from DA5932-1455913479 through NEST Payment Gateway</t>
  </si>
  <si>
    <t>Being amount received from DA5932-1455784315 through NEST Payment Gateway</t>
  </si>
  <si>
    <t>Being amount received from DA5932-1456085023 through NEST Payment Gateway</t>
  </si>
  <si>
    <t>Being amount received from DA5932-1455909085 through NEST Payment Gateway</t>
  </si>
  <si>
    <t>2018-05-22</t>
  </si>
  <si>
    <t>Being amount received from DA5932-1456749937 through NEST Payment Gateway</t>
  </si>
  <si>
    <t>Being amount received from DA5932-1456744093 through NEST Payment Gateway</t>
  </si>
  <si>
    <t>Being amount received from DA5932-1456746440 through NEST Payment Gateway</t>
  </si>
  <si>
    <t>2018-05-23</t>
  </si>
  <si>
    <t>Being amount received from DA5932-1457218974 through NEST Payment Gateway</t>
  </si>
  <si>
    <t>2018-05-24</t>
  </si>
  <si>
    <t>Being amount received from DA5932-1457747185 through NEST Payment Gateway</t>
  </si>
  <si>
    <t>Being amount received from DA5932-1457872419 through NEST Payment Gateway</t>
  </si>
  <si>
    <t>Being amount received from DA5932-1457883949 through NEST Payment Gateway</t>
  </si>
  <si>
    <t>2018-05-29</t>
  </si>
  <si>
    <t>Being amount received from DA5932-1460584471 through NEST Payment Gateway</t>
  </si>
  <si>
    <t>Being amount received from DA5932-1460582893 through NEST Payment Gateway</t>
  </si>
  <si>
    <t>2018-05-31</t>
  </si>
  <si>
    <t>Being amount received from DA5932-1461928305 through NEST Payment Gateway</t>
  </si>
  <si>
    <t>Being amount received from DA5932-1461622997 through NEST Payment Gateway</t>
  </si>
  <si>
    <t>2018-06-05</t>
  </si>
  <si>
    <t>Being amount received from DA5932-1466026662 through NEST Payment Gateway</t>
  </si>
  <si>
    <t>2018-06-11</t>
  </si>
  <si>
    <t>Being amount received from DA5932-1470493367 through NEST Payment Gateway</t>
  </si>
  <si>
    <t>2018-06-12</t>
  </si>
  <si>
    <t>Being amount received from DA5932-1471114997 through NEST Payment Gateway</t>
  </si>
  <si>
    <t>Being amount received from DA5932-1471143616 through NEST Payment Gateway</t>
  </si>
  <si>
    <t>2018-06-13</t>
  </si>
  <si>
    <t>Being amount received from DA5932-1471817603 through NEST Payment Gateway</t>
  </si>
  <si>
    <t>Being amount received from DA5932-1471813365 through NEST Payment Gateway</t>
  </si>
  <si>
    <t>Being amount received from DA5932-1471775706 through NEST Payment Gateway</t>
  </si>
  <si>
    <t>2018-06-14</t>
  </si>
  <si>
    <t>Being amount received from DA5932-1472505493 through NEST Payment Gateway</t>
  </si>
  <si>
    <t>2018-06-21</t>
  </si>
  <si>
    <t>Being amount received from DA5932-1476408526 through NEST Payment Gateway</t>
  </si>
  <si>
    <t>2018-06-26</t>
  </si>
  <si>
    <t>Being amount received from DA5932-1478882218 through NEST Payment Gateway</t>
  </si>
  <si>
    <t>Being amount received from DA5932-1478887933 through NEST Payment Gateway</t>
  </si>
  <si>
    <t>2018-06-27</t>
  </si>
  <si>
    <t>Being amount received from DA5932-1479457155 through NEST Payment Gateway</t>
  </si>
  <si>
    <t>Being amount received from DA5932-1479585376 through NEST Payment Gateway</t>
  </si>
  <si>
    <t>Being amount received from DA5932-1479626138 through NEST Payment Gateway</t>
  </si>
  <si>
    <t>2018-06-28</t>
  </si>
  <si>
    <t>Being amount received from DA5932-1480206455 through NEST Payment Gateway</t>
  </si>
  <si>
    <t>Being amount received from DA5932-1480274738 through NEST Payment Gateway</t>
  </si>
  <si>
    <t>2018-07-10</t>
  </si>
  <si>
    <t>Being amount received from DA5932-1490045278 through NEST Payment Gateway</t>
  </si>
  <si>
    <t>2018-07-12</t>
  </si>
  <si>
    <t>Being amount received from DA5932-1491264908 through NEST Payment Gateway</t>
  </si>
  <si>
    <t>2018-07-13</t>
  </si>
  <si>
    <t>Being amount received from DA5932-1492203159 through NEST Payment Gateway</t>
  </si>
  <si>
    <t>2018-07-19</t>
  </si>
  <si>
    <t>Being amount received from DA5932-1495764614 through NEST Payment Gateway</t>
  </si>
  <si>
    <t>2018-07-27</t>
  </si>
  <si>
    <t>Being amount received from DA5932-1500534174 through NEST Payment Gateway</t>
  </si>
  <si>
    <t>2018-07-30</t>
  </si>
  <si>
    <t>Being amount received from DA5932-1502099550     through NEST Payment Gateway</t>
  </si>
  <si>
    <t>2018-07-31</t>
  </si>
  <si>
    <t>Being amount received from DA5932-1502927381 through NEST Payment Gateway</t>
  </si>
  <si>
    <t>2018-08-01</t>
  </si>
  <si>
    <t>Being amount received from DA5932-1504101693 through NEST Payment Gateway</t>
  </si>
  <si>
    <t>2018-08-08</t>
  </si>
  <si>
    <t>Being amount received from DA5932-1509728224 through NEST Payment Gateway</t>
  </si>
  <si>
    <t>2018-08-16</t>
  </si>
  <si>
    <t>Being amount received from DA5932-1514860622 through NEST Payment Gateway</t>
  </si>
  <si>
    <t>2018-08-21</t>
  </si>
  <si>
    <t>Being amount received from DA5932-1517994735 through NEST Payment Gateway</t>
  </si>
  <si>
    <t>2018-08-23</t>
  </si>
  <si>
    <t>Being amount received from DA5932-1518839142 through NEST Payment Gateway</t>
  </si>
  <si>
    <t>2018-08-27</t>
  </si>
  <si>
    <t>Being amount received from DA5932-1521308443 through NEST Payment Gateway</t>
  </si>
  <si>
    <t>2018-08-28</t>
  </si>
  <si>
    <t>Being amount received from DA5932-1521702382 through NEST Payment Gateway</t>
  </si>
  <si>
    <t>2018-08-29</t>
  </si>
  <si>
    <t>Being amount received from DA5932-1522442749 through NEST Payment Gateway</t>
  </si>
  <si>
    <t>2018-08-31</t>
  </si>
  <si>
    <t>Being amount received from DA5932-1523870208 through NEST Payment Gateway</t>
  </si>
  <si>
    <t>Being amount received from DA5932-1524165606 through NEST Payment Gateway</t>
  </si>
  <si>
    <t>2018-09-04</t>
  </si>
  <si>
    <t>Being amount received from DA5932-1527765759 through NEST Payment Gateway</t>
  </si>
  <si>
    <t>2018-09-05</t>
  </si>
  <si>
    <t>Being amount received from DA5932-1528689422 through NEST Payment Gateway</t>
  </si>
  <si>
    <t>Being amount received from DA5932-1528494190 through NEST Payment Gateway</t>
  </si>
  <si>
    <t>2018-09-06</t>
  </si>
  <si>
    <t>Being amount received from DA5932-1529433192 through NEST Payment Gateway</t>
  </si>
  <si>
    <t>Being amount received from DA5932-1529245894 through NEST Payment Gateway</t>
  </si>
  <si>
    <t>2018-09-07</t>
  </si>
  <si>
    <t>Being amount received from DA5932-1530261396 through NEST Payment Gateway</t>
  </si>
  <si>
    <t>2018-09-12</t>
  </si>
  <si>
    <t>Being amount received from DA5932-1533627408 through NEST Payment Gateway</t>
  </si>
  <si>
    <t>2018-09-21</t>
  </si>
  <si>
    <t>Funds added using payment gateway from DA5932 with reference number 1539051584</t>
  </si>
  <si>
    <t>2018-09-24</t>
  </si>
  <si>
    <t>Funds added using payment gateway from DA5932 with reference number 1540757761</t>
  </si>
  <si>
    <t>2018-09-27</t>
  </si>
  <si>
    <t>Funds added using payment gateway from DA5932 with reference number 1542940182</t>
  </si>
  <si>
    <t>2018-09-28</t>
  </si>
  <si>
    <t>Funds added using payment gateway from DA5932 with reference number 1543477883</t>
  </si>
  <si>
    <t>Funds added using payment gateway from DA5932 with reference number 1543636709</t>
  </si>
  <si>
    <t>2018-10-01</t>
  </si>
  <si>
    <t>Funds added using payment gateway from DA5932 with reference number 1546081526</t>
  </si>
  <si>
    <t>2018-10-04</t>
  </si>
  <si>
    <t>Funds added using payment gateway from DA5932 with reference number 1548766302</t>
  </si>
  <si>
    <t>2018-02-16</t>
  </si>
  <si>
    <t>PAYOUT OF FUNDS TO ICICI BANK 027501000847 A/C NUMBER AS PER WITHDRAWAL REQUEST MADE</t>
  </si>
  <si>
    <t>Bank Payments</t>
  </si>
  <si>
    <t>2018-03-28</t>
  </si>
  <si>
    <t>2018-04-06</t>
  </si>
  <si>
    <t>2018-09-03</t>
  </si>
  <si>
    <t>Net P/L:</t>
  </si>
  <si>
    <t>In</t>
  </si>
  <si>
    <t>Out</t>
  </si>
  <si>
    <t>Net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</si>
  <si>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</si>
  <si>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</si>
  <si>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</si>
  <si>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</si>
  <si>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</si>
  <si>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</si>
  <si>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</si>
  <si>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</si>
  <si>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</si>
  <si>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</si>
  <si>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</si>
  <si>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</si>
  <si>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</si>
  <si>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</si>
  <si>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FY 17-18</t>
  </si>
  <si>
    <t>FY 18-19</t>
  </si>
  <si>
    <t>IDBI</t>
  </si>
  <si>
    <t>May</t>
  </si>
  <si>
    <t>Jun</t>
  </si>
  <si>
    <t>July</t>
  </si>
  <si>
    <t>Aug</t>
  </si>
  <si>
    <t>Oct</t>
  </si>
  <si>
    <t>Feb</t>
  </si>
  <si>
    <t>Apr</t>
  </si>
  <si>
    <t>Nov</t>
  </si>
  <si>
    <t>Dec</t>
  </si>
  <si>
    <t>Jan</t>
  </si>
  <si>
    <t>Mar</t>
  </si>
  <si>
    <t>FY08</t>
  </si>
  <si>
    <t>FY09</t>
  </si>
  <si>
    <t>Jul</t>
  </si>
  <si>
    <t>Sep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</si>
  <si>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</si>
  <si>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</si>
  <si>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</si>
  <si>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</si>
  <si>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</si>
  <si>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</si>
  <si>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</si>
  <si>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</si>
  <si>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</si>
  <si>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</si>
  <si>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 xml:space="preserve"> +10k</t>
  </si>
  <si>
    <t>-</t>
  </si>
  <si>
    <t>Total</t>
  </si>
  <si>
    <t>Loan</t>
  </si>
  <si>
    <t>Paid</t>
  </si>
  <si>
    <t>Total - Amma Money</t>
  </si>
  <si>
    <t>Amma</t>
  </si>
  <si>
    <t>2018-10-08</t>
  </si>
  <si>
    <t>Funds added using payment gateway from DA5932 with reference number 1551598680</t>
  </si>
  <si>
    <t>2018-10-09</t>
  </si>
  <si>
    <t>Funds added using payment gateway from DA5932 with reference number 1552708064</t>
  </si>
  <si>
    <t>2019-01-07</t>
  </si>
  <si>
    <t>Funds added using payment gateway from DA5932 with reference number 1614992825</t>
  </si>
  <si>
    <t>Funds added using payment gateway from DA5932 with reference number 1614994414</t>
  </si>
  <si>
    <t>Funds added using payment gateway from DA5932 with reference number 1614339083</t>
  </si>
  <si>
    <t>2019-01-09</t>
  </si>
  <si>
    <t>Funds added using payment gateway from DA5932 with reference number 1616625333</t>
  </si>
  <si>
    <t>2019-01-21</t>
  </si>
  <si>
    <t>Funds added using payment gateway from DA5932 with reference number 1624236624</t>
  </si>
  <si>
    <t>2019-01-23</t>
  </si>
  <si>
    <t>Funds added using payment gateway from DA5932 with reference number 1625754768</t>
  </si>
  <si>
    <t>2019-01-25</t>
  </si>
  <si>
    <t>Funds added using payment gateway from DA5932 with reference number 1626903922</t>
  </si>
  <si>
    <t>Funds added using payment gateway from DA5932 with reference number 1626884064</t>
  </si>
  <si>
    <t>Funds added using payment gateway from DA5932 with reference number 1626885473</t>
  </si>
  <si>
    <t>Funds added using payment gateway from DA5932 with reference number 1626894873</t>
  </si>
  <si>
    <t>2019-01-28</t>
  </si>
  <si>
    <t>Funds added using payment gateway from DA5932 with reference number 1628551694</t>
  </si>
  <si>
    <t>2019-01-31</t>
  </si>
  <si>
    <t>Funds added using payment gateway from DA5932 with reference number 1631472525</t>
  </si>
  <si>
    <t>2019-01-24</t>
  </si>
  <si>
    <t>Payout of 6000.0/- to ICICI BANK LTD 027501000847 A/C number as per withdrawal request made on 2019-01-23</t>
  </si>
  <si>
    <t>Payout of 6000.0/- to ICICI BANK LTD 027501000847 A/C number as per withdrawal request made on 2019-01-25</t>
  </si>
  <si>
    <t>Opening Balance</t>
  </si>
  <si>
    <t>FY18-19 Opening Balance</t>
  </si>
  <si>
    <t>FY17-18 Opening Balance</t>
  </si>
  <si>
    <t>2019-02-04</t>
  </si>
  <si>
    <t>Funds added using payment gateway from DA5932 with reference number 1634636646</t>
  </si>
  <si>
    <t>2019-02-05</t>
  </si>
  <si>
    <t>Funds added using payment gateway from DA5932 with reference number 1635758102</t>
  </si>
  <si>
    <t>Funds added using payment gateway from DA5932 with reference number 1635526516</t>
  </si>
  <si>
    <t>Salary Float:</t>
  </si>
  <si>
    <t>2019-02-07</t>
  </si>
  <si>
    <t>Funds added using payment gateway from DA5932 with reference number 1637483870</t>
  </si>
  <si>
    <t>2019-02-08</t>
  </si>
  <si>
    <t>Funds added using payment gateway from DA5932 with reference number 1638184381</t>
  </si>
  <si>
    <t>Funds added using payment gateway from DA5932 with reference number 1638181461</t>
  </si>
  <si>
    <t>2019-02-12</t>
  </si>
  <si>
    <t>Funds added using payment gateway from DA5932 with reference number 1641091338</t>
  </si>
  <si>
    <t>Funds added using payment gateway from DA5932 with reference number 1641094070</t>
  </si>
  <si>
    <t>Funds added using payment gateway from DA5932 with reference number 1641092640</t>
  </si>
  <si>
    <t>2019-02-13</t>
  </si>
  <si>
    <t>Funds added using payment gateway from DA5932 with reference number 1641783807</t>
  </si>
  <si>
    <t>Funds added using payment gateway from DA5932 with reference number 1641839266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</si>
</sst>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3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43" fontId="0" fillId="7" borderId="0" xfId="1" applyFont="1" applyFill="1"/>
    <xf numFmtId="0" fontId="0" fillId="7" borderId="0" xfId="0" applyFill="1"/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7" borderId="4" xfId="0" applyFill="1" applyBorder="1"/>
    <xf numFmtId="0" fontId="0" fillId="7" borderId="6" xfId="0" applyFill="1" applyBorder="1"/>
    <xf numFmtId="43" fontId="0" fillId="7" borderId="16" xfId="1" applyFont="1" applyFill="1" applyBorder="1"/>
    <xf numFmtId="43" fontId="0" fillId="7" borderId="18" xfId="1" applyFont="1" applyFill="1" applyBorder="1"/>
    <xf numFmtId="43" fontId="0" fillId="7" borderId="20" xfId="1" applyFont="1" applyFill="1" applyBorder="1"/>
    <xf numFmtId="43" fontId="0" fillId="7" borderId="21" xfId="1" applyFont="1" applyFill="1" applyBorder="1"/>
    <xf numFmtId="49" fontId="0" fillId="12" borderId="7" xfId="0" applyNumberFormat="1" applyFill="1" applyBorder="1" applyAlignment="1">
      <alignment horizontal="right"/>
    </xf>
    <xf numFmtId="49" fontId="0" fillId="12" borderId="8" xfId="0" applyNumberFormat="1" applyFill="1" applyBorder="1" applyAlignment="1">
      <alignment horizontal="right"/>
    </xf>
    <xf numFmtId="49" fontId="0" fillId="12" borderId="9" xfId="0" applyNumberFormat="1" applyFill="1" applyBorder="1" applyAlignment="1">
      <alignment horizontal="right"/>
    </xf>
    <xf numFmtId="43" fontId="0" fillId="7" borderId="0" xfId="0" applyNumberFormat="1" applyFill="1"/>
    <xf numFmtId="0" fontId="0" fillId="8" borderId="0" xfId="0" applyFill="1" applyAlignment="1">
      <alignment horizontal="right"/>
    </xf>
    <xf numFmtId="0" fontId="0" fillId="7" borderId="0" xfId="0" applyFill="1" applyAlignment="1">
      <alignment horizontal="right"/>
    </xf>
    <xf numFmtId="4" fontId="0" fillId="7" borderId="17" xfId="0" applyNumberFormat="1" applyFill="1" applyBorder="1" applyAlignment="1">
      <alignment horizontal="right"/>
    </xf>
    <xf numFmtId="4" fontId="0" fillId="7" borderId="19" xfId="0" applyNumberFormat="1" applyFill="1" applyBorder="1" applyAlignment="1">
      <alignment horizontal="right"/>
    </xf>
    <xf numFmtId="4" fontId="0" fillId="7" borderId="0" xfId="0" applyNumberFormat="1" applyFill="1" applyAlignment="1">
      <alignment horizontal="right"/>
    </xf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4" fillId="14" borderId="0" xfId="0" applyFont="1" applyFill="1" applyAlignment="1">
      <alignment horizontal="left"/>
    </xf>
    <xf numFmtId="43" fontId="0" fillId="7" borderId="22" xfId="1" applyFont="1" applyFill="1" applyBorder="1"/>
    <xf numFmtId="43" fontId="0" fillId="7" borderId="23" xfId="1" applyFont="1" applyFill="1" applyBorder="1"/>
    <xf numFmtId="4" fontId="0" fillId="7" borderId="24" xfId="0" applyNumberFormat="1" applyFill="1" applyBorder="1" applyAlignment="1">
      <alignment horizontal="right"/>
    </xf>
    <xf numFmtId="49" fontId="0" fillId="12" borderId="1" xfId="0" applyNumberFormat="1" applyFill="1" applyBorder="1" applyAlignment="1">
      <alignment horizontal="right"/>
    </xf>
    <xf numFmtId="43" fontId="0" fillId="17" borderId="15" xfId="1" applyFont="1" applyFill="1" applyBorder="1"/>
    <xf numFmtId="43" fontId="0" fillId="17" borderId="1" xfId="1" applyFont="1" applyFill="1" applyBorder="1"/>
    <xf numFmtId="4" fontId="0" fillId="17" borderId="14" xfId="0" applyNumberFormat="1" applyFill="1" applyBorder="1" applyAlignment="1">
      <alignment horizontal="right"/>
    </xf>
    <xf numFmtId="43" fontId="0" fillId="17" borderId="7" xfId="1" applyFont="1" applyFill="1" applyBorder="1"/>
    <xf numFmtId="4" fontId="0" fillId="17" borderId="4" xfId="0" applyNumberFormat="1" applyFill="1" applyBorder="1" applyAlignment="1">
      <alignment horizontal="right"/>
    </xf>
    <xf numFmtId="4" fontId="0" fillId="8" borderId="0" xfId="0" applyNumberFormat="1" applyFill="1" applyAlignment="1">
      <alignment horizontal="right"/>
    </xf>
    <xf numFmtId="4" fontId="0" fillId="5" borderId="0" xfId="0" applyNumberFormat="1" applyFill="1" applyAlignment="1">
      <alignment horizontal="right"/>
    </xf>
    <xf numFmtId="4" fontId="0" fillId="6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4" fontId="0" fillId="10" borderId="0" xfId="0" applyNumberFormat="1" applyFill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4" fontId="0" fillId="9" borderId="0" xfId="0" applyNumberFormat="1" applyFill="1" applyAlignment="1">
      <alignment horizontal="right"/>
    </xf>
    <xf numFmtId="4" fontId="0" fillId="11" borderId="0" xfId="0" applyNumberFormat="1" applyFill="1" applyAlignment="1">
      <alignment horizontal="right"/>
    </xf>
    <xf numFmtId="4" fontId="0" fillId="13" borderId="0" xfId="0" applyNumberFormat="1" applyFill="1" applyAlignment="1">
      <alignment horizontal="right"/>
    </xf>
    <xf numFmtId="4" fontId="0" fillId="12" borderId="0" xfId="0" applyNumberFormat="1" applyFill="1" applyAlignment="1">
      <alignment horizontal="right"/>
    </xf>
    <xf numFmtId="4" fontId="0" fillId="15" borderId="0" xfId="0" applyNumberFormat="1" applyFill="1" applyAlignment="1">
      <alignment horizontal="right"/>
    </xf>
    <xf numFmtId="4" fontId="4" fillId="14" borderId="0" xfId="0" applyNumberFormat="1" applyFont="1" applyFill="1" applyAlignment="1">
      <alignment horizontal="right"/>
    </xf>
    <xf numFmtId="4" fontId="0" fillId="16" borderId="0" xfId="0" applyNumberFormat="1" applyFill="1" applyAlignment="1">
      <alignment horizontal="right"/>
    </xf>
    <xf numFmtId="4" fontId="0" fillId="8" borderId="0" xfId="1" applyNumberFormat="1" applyFont="1" applyFill="1" applyAlignment="1">
      <alignment horizontal="right"/>
    </xf>
    <xf numFmtId="4" fontId="0" fillId="5" borderId="0" xfId="1" applyNumberFormat="1" applyFont="1" applyFill="1" applyAlignment="1">
      <alignment horizontal="right"/>
    </xf>
    <xf numFmtId="4" fontId="0" fillId="6" borderId="0" xfId="1" applyNumberFormat="1" applyFont="1" applyFill="1" applyAlignment="1">
      <alignment horizontal="right"/>
    </xf>
    <xf numFmtId="4" fontId="0" fillId="4" borderId="0" xfId="1" applyNumberFormat="1" applyFont="1" applyFill="1" applyAlignment="1">
      <alignment horizontal="right"/>
    </xf>
    <xf numFmtId="4" fontId="0" fillId="10" borderId="0" xfId="1" applyNumberFormat="1" applyFont="1" applyFill="1" applyAlignment="1">
      <alignment horizontal="right"/>
    </xf>
    <xf numFmtId="4" fontId="0" fillId="3" borderId="0" xfId="1" applyNumberFormat="1" applyFont="1" applyFill="1" applyAlignment="1">
      <alignment horizontal="right"/>
    </xf>
    <xf numFmtId="4" fontId="0" fillId="2" borderId="0" xfId="1" applyNumberFormat="1" applyFont="1" applyFill="1" applyAlignment="1">
      <alignment horizontal="right"/>
    </xf>
    <xf numFmtId="4" fontId="0" fillId="9" borderId="0" xfId="1" applyNumberFormat="1" applyFont="1" applyFill="1" applyAlignment="1">
      <alignment horizontal="right"/>
    </xf>
    <xf numFmtId="4" fontId="0" fillId="11" borderId="0" xfId="1" applyNumberFormat="1" applyFont="1" applyFill="1" applyAlignment="1">
      <alignment horizontal="right"/>
    </xf>
    <xf numFmtId="4" fontId="0" fillId="13" borderId="0" xfId="1" applyNumberFormat="1" applyFont="1" applyFill="1" applyAlignment="1">
      <alignment horizontal="right"/>
    </xf>
    <xf numFmtId="4" fontId="0" fillId="12" borderId="0" xfId="1" applyNumberFormat="1" applyFont="1" applyFill="1" applyAlignment="1">
      <alignment horizontal="right"/>
    </xf>
    <xf numFmtId="4" fontId="0" fillId="15" borderId="0" xfId="1" applyNumberFormat="1" applyFont="1" applyFill="1" applyAlignment="1">
      <alignment horizontal="right"/>
    </xf>
    <xf numFmtId="4" fontId="4" fillId="14" borderId="0" xfId="1" applyNumberFormat="1" applyFont="1" applyFill="1" applyAlignment="1">
      <alignment horizontal="right"/>
    </xf>
    <xf numFmtId="4" fontId="0" fillId="7" borderId="0" xfId="1" applyNumberFormat="1" applyFont="1" applyFill="1" applyAlignment="1">
      <alignment horizontal="right"/>
    </xf>
    <xf numFmtId="4" fontId="0" fillId="16" borderId="0" xfId="1" applyNumberFormat="1" applyFont="1" applyFill="1" applyAlignment="1">
      <alignment horizontal="right"/>
    </xf>
    <xf numFmtId="0" fontId="0" fillId="8" borderId="0" xfId="1" applyNumberFormat="1" applyFont="1" applyFill="1" applyAlignment="1">
      <alignment horizontal="right"/>
    </xf>
    <xf numFmtId="4" fontId="0" fillId="7" borderId="0" xfId="0" applyNumberFormat="1" applyFill="1"/>
    <xf numFmtId="0" fontId="0" fillId="17" borderId="0" xfId="0" applyFill="1"/>
    <xf numFmtId="4" fontId="0" fillId="17" borderId="0" xfId="1" applyNumberFormat="1" applyFont="1" applyFill="1" applyAlignment="1">
      <alignment horizontal="right"/>
    </xf>
    <xf numFmtId="4" fontId="0" fillId="17" borderId="0" xfId="0" applyNumberFormat="1" applyFill="1" applyAlignment="1">
      <alignment horizontal="right"/>
    </xf>
    <xf numFmtId="0" fontId="3" fillId="18" borderId="0" xfId="0" applyFont="1" applyFill="1"/>
    <xf numFmtId="0" fontId="0" fillId="18" borderId="0" xfId="0" applyFill="1" applyAlignment="1">
      <alignment horizontal="right"/>
    </xf>
    <xf numFmtId="0" fontId="2" fillId="18" borderId="0" xfId="0" applyFont="1" applyFill="1"/>
    <xf numFmtId="43" fontId="0" fillId="18" borderId="0" xfId="1" applyFont="1" applyFill="1"/>
    <xf numFmtId="0" fontId="0" fillId="18" borderId="0" xfId="0" applyFill="1"/>
    <xf numFmtId="0" fontId="3" fillId="18" borderId="7" xfId="0" applyFont="1" applyFill="1" applyBorder="1"/>
    <xf numFmtId="4" fontId="0" fillId="18" borderId="0" xfId="0" applyNumberFormat="1" applyFill="1" applyAlignment="1">
      <alignment horizontal="right" wrapText="1"/>
    </xf>
    <xf numFmtId="43" fontId="0" fillId="18" borderId="0" xfId="0" applyNumberFormat="1" applyFill="1"/>
    <xf numFmtId="43" fontId="0" fillId="18" borderId="11" xfId="0" applyNumberFormat="1" applyFill="1" applyBorder="1"/>
    <xf numFmtId="4" fontId="0" fillId="18" borderId="0" xfId="0" applyNumberFormat="1" applyFill="1" applyAlignment="1">
      <alignment vertical="center"/>
    </xf>
    <xf numFmtId="4" fontId="0" fillId="18" borderId="0" xfId="0" applyNumberFormat="1" applyFill="1" applyAlignment="1">
      <alignment horizontal="center" vertical="center"/>
    </xf>
    <xf numFmtId="4" fontId="0" fillId="18" borderId="5" xfId="0" applyNumberFormat="1" applyFill="1" applyBorder="1" applyAlignment="1">
      <alignment horizontal="center" vertical="center"/>
    </xf>
    <xf numFmtId="0" fontId="0" fillId="18" borderId="8" xfId="0" applyFill="1" applyBorder="1"/>
    <xf numFmtId="0" fontId="0" fillId="18" borderId="11" xfId="0" applyFill="1" applyBorder="1"/>
    <xf numFmtId="0" fontId="0" fillId="18" borderId="4" xfId="0" applyFill="1" applyBorder="1"/>
    <xf numFmtId="15" fontId="0" fillId="18" borderId="0" xfId="0" applyNumberFormat="1" applyFill="1"/>
    <xf numFmtId="17" fontId="0" fillId="18" borderId="0" xfId="0" applyNumberFormat="1" applyFill="1"/>
    <xf numFmtId="4" fontId="0" fillId="18" borderId="5" xfId="0" applyNumberFormat="1" applyFill="1" applyBorder="1"/>
    <xf numFmtId="4" fontId="0" fillId="18" borderId="8" xfId="0" applyNumberFormat="1" applyFill="1" applyBorder="1" applyAlignment="1">
      <alignment vertical="center"/>
    </xf>
    <xf numFmtId="4" fontId="0" fillId="18" borderId="11" xfId="0" applyNumberFormat="1" applyFill="1" applyBorder="1" applyAlignment="1">
      <alignment vertical="center"/>
    </xf>
    <xf numFmtId="17" fontId="0" fillId="18" borderId="5" xfId="0" applyNumberFormat="1" applyFill="1" applyBorder="1"/>
    <xf numFmtId="0" fontId="0" fillId="18" borderId="11" xfId="1" applyNumberFormat="1" applyFont="1" applyFill="1" applyBorder="1" applyAlignment="1">
      <alignment vertical="center"/>
    </xf>
    <xf numFmtId="0" fontId="0" fillId="18" borderId="5" xfId="0" applyFill="1" applyBorder="1"/>
    <xf numFmtId="39" fontId="0" fillId="18" borderId="0" xfId="1" applyNumberFormat="1" applyFont="1" applyFill="1" applyAlignment="1">
      <alignment horizontal="right"/>
    </xf>
    <xf numFmtId="43" fontId="0" fillId="18" borderId="0" xfId="1" applyFont="1" applyFill="1" applyAlignment="1">
      <alignment horizontal="right"/>
    </xf>
    <xf numFmtId="17" fontId="0" fillId="18" borderId="12" xfId="0" applyNumberFormat="1" applyFill="1" applyBorder="1"/>
    <xf numFmtId="0" fontId="0" fillId="18" borderId="6" xfId="0" applyFill="1" applyBorder="1"/>
    <xf numFmtId="4" fontId="0" fillId="18" borderId="0" xfId="0" applyNumberFormat="1" applyFill="1"/>
    <xf numFmtId="0" fontId="0" fillId="18" borderId="11" xfId="0" applyFill="1" applyBorder="1" applyAlignment="1">
      <alignment horizontal="right"/>
    </xf>
    <xf numFmtId="0" fontId="0" fillId="18" borderId="2" xfId="0" applyFill="1" applyBorder="1"/>
    <xf numFmtId="4" fontId="0" fillId="18" borderId="2" xfId="0" applyNumberFormat="1" applyFill="1" applyBorder="1" applyAlignment="1">
      <alignment horizontal="right"/>
    </xf>
    <xf numFmtId="43" fontId="0" fillId="18" borderId="2" xfId="1" applyFont="1" applyFill="1" applyBorder="1"/>
    <xf numFmtId="43" fontId="0" fillId="18" borderId="5" xfId="1" applyFont="1" applyFill="1" applyBorder="1"/>
    <xf numFmtId="43" fontId="0" fillId="18" borderId="5" xfId="0" applyNumberFormat="1" applyFill="1" applyBorder="1"/>
    <xf numFmtId="43" fontId="0" fillId="18" borderId="0" xfId="1" applyFont="1" applyFill="1" applyAlignment="1">
      <alignment horizontal="right" wrapText="1"/>
    </xf>
    <xf numFmtId="43" fontId="0" fillId="18" borderId="4" xfId="1" applyFont="1" applyFill="1" applyBorder="1"/>
    <xf numFmtId="0" fontId="0" fillId="18" borderId="12" xfId="0" applyFill="1" applyBorder="1"/>
    <xf numFmtId="0" fontId="0" fillId="18" borderId="15" xfId="0" applyFill="1" applyBorder="1"/>
    <xf numFmtId="0" fontId="0" fillId="18" borderId="13" xfId="0" applyFill="1" applyBorder="1"/>
    <xf numFmtId="4" fontId="0" fillId="18" borderId="13" xfId="0" applyNumberFormat="1" applyFill="1" applyBorder="1" applyAlignment="1">
      <alignment vertical="center"/>
    </xf>
    <xf numFmtId="4" fontId="0" fillId="18" borderId="14" xfId="0" applyNumberFormat="1" applyFill="1" applyBorder="1"/>
    <xf numFmtId="4" fontId="0" fillId="18" borderId="1" xfId="0" applyNumberFormat="1" applyFill="1" applyBorder="1"/>
    <xf numFmtId="4" fontId="0" fillId="18" borderId="15" xfId="0" applyNumberFormat="1" applyFill="1" applyBorder="1"/>
    <xf numFmtId="0" fontId="0" fillId="18" borderId="0" xfId="0" applyFill="1" applyAlignment="1">
      <alignment vertical="center"/>
    </xf>
    <xf numFmtId="43" fontId="0" fillId="18" borderId="3" xfId="1" applyFont="1" applyFill="1" applyBorder="1" applyAlignment="1">
      <alignment horizontal="right"/>
    </xf>
    <xf numFmtId="4" fontId="0" fillId="18" borderId="2" xfId="0" applyNumberFormat="1" applyFill="1" applyBorder="1" applyAlignment="1">
      <alignment vertical="center"/>
    </xf>
    <xf numFmtId="0" fontId="3" fillId="18" borderId="10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9933"/>
      <color rgb="FF3366FF"/>
      <color rgb="FF33CC33"/>
      <color rgb="FF66FF33"/>
      <color rgb="FF9966FF"/>
      <color rgb="FFCCFF99"/>
      <color rgb="FF66FF66"/>
      <color rgb="FF00FF00"/>
      <color rgb="FFF1FFD5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zoomScaleNormal="100" workbookViewId="0">
      <selection activeCell="F4" sqref="F4:F7"/>
    </sheetView>
  </sheetViews>
  <sheetFormatPr defaultColWidth="9.33203125" defaultRowHeight="14.4" x14ac:dyDescent="0.3"/>
  <cols>
    <col min="1" max="2" width="10.5546875" style="79" customWidth="1"/>
    <col min="3" max="3" width="30.5546875" style="76" bestFit="1" customWidth="1"/>
    <col min="4" max="4" width="5" style="79" customWidth="1"/>
    <col min="5" max="5" width="20.33203125" style="79" customWidth="1"/>
    <col min="6" max="6" width="13.44140625" style="78" bestFit="1" customWidth="1"/>
    <col min="7" max="7" width="13" style="78" bestFit="1" customWidth="1"/>
    <col min="8" max="8" width="14.44140625" style="79" bestFit="1" customWidth="1"/>
    <col min="9" max="9" width="5.6640625" style="79" customWidth="1"/>
    <col min="10" max="10" width="6.6640625" style="79" bestFit="1" customWidth="1"/>
    <col min="11" max="11" width="10.6640625" style="79" customWidth="1"/>
    <col min="12" max="12" width="10.6640625" style="118" customWidth="1"/>
    <col min="13" max="13" width="11.33203125" style="118" bestFit="1" customWidth="1"/>
    <col min="14" max="14" width="10.6640625" style="118" customWidth="1"/>
    <col min="15" max="16" width="10.6640625" style="79" customWidth="1"/>
    <col min="17" max="17" width="12" style="79" bestFit="1" customWidth="1"/>
    <col min="18" max="18" width="11.5546875" style="79" customWidth="1"/>
    <col min="19" max="16384" width="9.33203125" style="79"/>
  </cols>
  <sheetData>
    <row r="1" spans="1:31" ht="15" thickBot="1" x14ac:dyDescent="0.35">
      <c r="A1" s="75" t="s">
        <v>0</v>
      </c>
      <c r="B1" s="75"/>
      <c r="D1" s="77"/>
      <c r="E1" s="75" t="s">
        <v>1</v>
      </c>
      <c r="H1" s="75" t="s">
        <v>2</v>
      </c>
      <c r="J1" s="121" t="s">
        <v>3</v>
      </c>
      <c r="K1" s="122"/>
      <c r="L1" s="122"/>
      <c r="M1" s="122"/>
      <c r="N1" s="122"/>
      <c r="O1" s="123"/>
      <c r="P1" s="80" t="s">
        <v>4</v>
      </c>
      <c r="Q1" s="124" t="s">
        <v>5</v>
      </c>
      <c r="R1" s="125"/>
      <c r="T1" s="79" t="s">
        <v>290</v>
      </c>
      <c r="U1" s="79" t="s">
        <v>291</v>
      </c>
      <c r="V1" s="79" t="s">
        <v>294</v>
      </c>
      <c r="W1" s="79" t="s">
        <v>295</v>
      </c>
      <c r="X1" s="79" t="s">
        <v>296</v>
      </c>
      <c r="Y1" s="79" t="s">
        <v>297</v>
      </c>
      <c r="Z1" s="79" t="s">
        <v>298</v>
      </c>
      <c r="AA1" s="79" t="s">
        <v>299</v>
      </c>
      <c r="AB1" s="79" t="s">
        <v>300</v>
      </c>
      <c r="AC1" s="79" t="s">
        <v>301</v>
      </c>
      <c r="AD1" s="79" t="s">
        <v>302</v>
      </c>
      <c r="AE1" s="79" t="s">
        <v>303</v>
      </c>
    </row>
    <row r="2" spans="1:31" x14ac:dyDescent="0.3">
      <c r="A2" s="79" t="s">
        <v>6</v>
      </c>
      <c r="C2" s="81">
        <v>7140.76</v>
      </c>
      <c r="D2" s="77"/>
      <c r="E2" s="79" t="s">
        <v>7</v>
      </c>
      <c r="G2" s="79" t="s">
        <v>7</v>
      </c>
      <c r="H2" s="78"/>
      <c r="I2" s="82"/>
      <c r="J2" s="83"/>
      <c r="K2" s="82"/>
      <c r="L2" s="84"/>
      <c r="M2" s="85" t="s">
        <v>8</v>
      </c>
      <c r="N2" s="85" t="s">
        <v>9</v>
      </c>
      <c r="O2" s="86" t="s">
        <v>10</v>
      </c>
      <c r="P2" s="87"/>
      <c r="Q2" s="88"/>
      <c r="R2" s="89"/>
      <c r="T2" s="90" t="s">
        <v>279</v>
      </c>
      <c r="U2" s="90" t="s">
        <v>285</v>
      </c>
      <c r="V2" s="90" t="s">
        <v>285</v>
      </c>
      <c r="W2" s="79" t="s">
        <v>285</v>
      </c>
      <c r="X2" s="79" t="s">
        <v>285</v>
      </c>
      <c r="Y2" s="79" t="s">
        <v>285</v>
      </c>
      <c r="Z2" s="79" t="s">
        <v>285</v>
      </c>
      <c r="AA2" s="79" t="s">
        <v>285</v>
      </c>
      <c r="AB2" s="79" t="s">
        <v>280</v>
      </c>
      <c r="AC2" s="79" t="s">
        <v>283</v>
      </c>
      <c r="AD2" s="79" t="s">
        <v>279</v>
      </c>
      <c r="AE2" s="79" t="s">
        <v>285</v>
      </c>
    </row>
    <row r="3" spans="1:31" x14ac:dyDescent="0.3">
      <c r="A3" s="79" t="s">
        <v>11</v>
      </c>
      <c r="C3" s="81">
        <v>186.95</v>
      </c>
      <c r="D3" s="77"/>
      <c r="E3" s="79" t="s">
        <v>12</v>
      </c>
      <c r="G3" s="79" t="s">
        <v>12</v>
      </c>
      <c r="H3" s="78"/>
      <c r="J3" s="88"/>
      <c r="K3" s="91"/>
      <c r="L3" s="84"/>
      <c r="M3" s="84"/>
      <c r="N3" s="84"/>
      <c r="O3" s="92"/>
      <c r="P3" s="93"/>
      <c r="Q3" s="94"/>
      <c r="R3" s="95"/>
      <c r="T3" s="79" t="s">
        <v>280</v>
      </c>
      <c r="U3" s="79" t="s">
        <v>282</v>
      </c>
      <c r="V3" s="79" t="s">
        <v>279</v>
      </c>
      <c r="W3" s="79" t="s">
        <v>279</v>
      </c>
      <c r="X3" s="79" t="s">
        <v>279</v>
      </c>
      <c r="Y3" s="79" t="s">
        <v>279</v>
      </c>
      <c r="Z3" s="79" t="s">
        <v>279</v>
      </c>
      <c r="AA3" s="79" t="s">
        <v>279</v>
      </c>
      <c r="AB3" s="79" t="s">
        <v>292</v>
      </c>
      <c r="AC3" s="79" t="s">
        <v>286</v>
      </c>
      <c r="AD3" s="79" t="s">
        <v>280</v>
      </c>
      <c r="AE3" s="79" t="s">
        <v>279</v>
      </c>
    </row>
    <row r="4" spans="1:31" x14ac:dyDescent="0.3">
      <c r="A4" s="79" t="s">
        <v>13</v>
      </c>
      <c r="C4" s="81">
        <v>2034.87</v>
      </c>
      <c r="D4" s="77"/>
      <c r="E4" s="79" t="s">
        <v>14</v>
      </c>
      <c r="F4" s="78">
        <f>R13*15.25/1200</f>
        <v>5401.041666666667</v>
      </c>
      <c r="G4" s="79" t="s">
        <v>14</v>
      </c>
      <c r="H4" s="78">
        <f>(R13*15.25)/1200</f>
        <v>5401.041666666667</v>
      </c>
      <c r="I4" s="82"/>
      <c r="J4" s="88"/>
      <c r="K4" s="91"/>
      <c r="L4" s="84"/>
      <c r="M4" s="84"/>
      <c r="N4" s="84"/>
      <c r="O4" s="92"/>
      <c r="P4" s="93"/>
      <c r="Q4" s="96"/>
      <c r="R4" s="97"/>
      <c r="T4" s="79" t="s">
        <v>281</v>
      </c>
      <c r="U4" s="79" t="s">
        <v>283</v>
      </c>
      <c r="V4" s="79" t="s">
        <v>280</v>
      </c>
      <c r="W4" s="79" t="s">
        <v>280</v>
      </c>
      <c r="X4" s="79" t="s">
        <v>280</v>
      </c>
      <c r="Y4" s="79" t="s">
        <v>280</v>
      </c>
      <c r="Z4" s="79" t="s">
        <v>280</v>
      </c>
      <c r="AA4" s="79" t="s">
        <v>280</v>
      </c>
      <c r="AB4" s="79" t="s">
        <v>282</v>
      </c>
      <c r="AC4" s="79" t="s">
        <v>287</v>
      </c>
      <c r="AD4" s="79" t="s">
        <v>292</v>
      </c>
      <c r="AE4" s="79" t="s">
        <v>280</v>
      </c>
    </row>
    <row r="5" spans="1:31" ht="14.4" customHeight="1" x14ac:dyDescent="0.3">
      <c r="A5" s="79" t="s">
        <v>278</v>
      </c>
      <c r="C5" s="81">
        <v>2258.13</v>
      </c>
      <c r="D5" s="79" t="s">
        <v>304</v>
      </c>
      <c r="E5" s="79" t="s">
        <v>15</v>
      </c>
      <c r="F5" s="98">
        <v>67514.22</v>
      </c>
      <c r="G5" s="79" t="s">
        <v>15</v>
      </c>
      <c r="H5" s="78">
        <v>49041.8</v>
      </c>
      <c r="J5" s="88"/>
      <c r="K5" s="91"/>
      <c r="L5" s="84"/>
      <c r="M5" s="84"/>
      <c r="N5" s="84"/>
      <c r="O5" s="92"/>
      <c r="P5" s="93"/>
      <c r="Q5" s="96">
        <v>2019</v>
      </c>
      <c r="R5" s="97">
        <v>12</v>
      </c>
      <c r="T5" s="79" t="s">
        <v>282</v>
      </c>
      <c r="U5" s="79" t="s">
        <v>286</v>
      </c>
      <c r="V5" s="79" t="s">
        <v>292</v>
      </c>
      <c r="W5" s="79" t="s">
        <v>292</v>
      </c>
      <c r="X5" s="79" t="s">
        <v>284</v>
      </c>
      <c r="Y5" s="79" t="s">
        <v>292</v>
      </c>
      <c r="Z5" s="79" t="s">
        <v>282</v>
      </c>
      <c r="AA5" s="79" t="s">
        <v>292</v>
      </c>
      <c r="AB5" s="79" t="s">
        <v>293</v>
      </c>
      <c r="AD5" s="79" t="s">
        <v>287</v>
      </c>
      <c r="AE5" s="79" t="s">
        <v>292</v>
      </c>
    </row>
    <row r="6" spans="1:31" x14ac:dyDescent="0.3">
      <c r="A6" s="79" t="s">
        <v>16</v>
      </c>
      <c r="C6" s="81"/>
      <c r="D6" s="77"/>
      <c r="E6" s="79" t="s">
        <v>17</v>
      </c>
      <c r="F6" s="78">
        <v>0</v>
      </c>
      <c r="G6" s="79" t="s">
        <v>17</v>
      </c>
      <c r="H6" s="82" t="s">
        <v>305</v>
      </c>
      <c r="J6" s="88"/>
      <c r="K6" s="91"/>
      <c r="L6" s="84"/>
      <c r="M6" s="84"/>
      <c r="N6" s="84"/>
      <c r="O6" s="92"/>
      <c r="P6" s="93"/>
      <c r="Q6" s="96">
        <v>2020</v>
      </c>
      <c r="R6" s="97">
        <v>12</v>
      </c>
      <c r="T6" s="79" t="s">
        <v>283</v>
      </c>
      <c r="U6" s="79" t="s">
        <v>287</v>
      </c>
      <c r="V6" s="79" t="s">
        <v>282</v>
      </c>
      <c r="W6" s="79" t="s">
        <v>282</v>
      </c>
      <c r="X6" s="79" t="s">
        <v>289</v>
      </c>
      <c r="Y6" s="79" t="s">
        <v>282</v>
      </c>
      <c r="Z6" s="79" t="s">
        <v>293</v>
      </c>
      <c r="AA6" s="79" t="s">
        <v>282</v>
      </c>
      <c r="AD6" s="79" t="s">
        <v>288</v>
      </c>
      <c r="AE6" s="79" t="s">
        <v>282</v>
      </c>
    </row>
    <row r="7" spans="1:31" x14ac:dyDescent="0.3">
      <c r="A7" s="79" t="s">
        <v>14</v>
      </c>
      <c r="C7" s="81"/>
      <c r="D7" s="77"/>
      <c r="E7" s="78" t="s">
        <v>310</v>
      </c>
      <c r="F7" s="78">
        <v>5000</v>
      </c>
      <c r="G7" s="78" t="s">
        <v>310</v>
      </c>
      <c r="H7" s="82">
        <v>5000</v>
      </c>
      <c r="J7" s="88"/>
      <c r="K7" s="91"/>
      <c r="L7" s="84"/>
      <c r="M7" s="84"/>
      <c r="N7" s="84"/>
      <c r="O7" s="92"/>
      <c r="P7" s="93"/>
      <c r="Q7" s="96">
        <v>2021</v>
      </c>
      <c r="R7" s="97">
        <v>12</v>
      </c>
      <c r="T7" s="79" t="s">
        <v>284</v>
      </c>
      <c r="U7" s="79" t="s">
        <v>288</v>
      </c>
      <c r="V7" s="79" t="s">
        <v>293</v>
      </c>
      <c r="W7" s="79" t="s">
        <v>293</v>
      </c>
      <c r="Y7" s="79" t="s">
        <v>293</v>
      </c>
      <c r="Z7" s="79" t="s">
        <v>283</v>
      </c>
      <c r="AA7" s="79" t="s">
        <v>293</v>
      </c>
      <c r="AD7" s="79" t="s">
        <v>284</v>
      </c>
      <c r="AE7" s="79" t="s">
        <v>293</v>
      </c>
    </row>
    <row r="8" spans="1:31" ht="15" thickBot="1" x14ac:dyDescent="0.35">
      <c r="C8" s="99"/>
      <c r="D8" s="77"/>
      <c r="E8" s="82" t="s">
        <v>16</v>
      </c>
      <c r="H8" s="78"/>
      <c r="J8" s="88"/>
      <c r="K8" s="91"/>
      <c r="L8" s="84"/>
      <c r="M8" s="84"/>
      <c r="N8" s="84"/>
      <c r="O8" s="92"/>
      <c r="P8" s="87"/>
      <c r="Q8" s="100">
        <v>44682</v>
      </c>
      <c r="R8" s="101">
        <v>5</v>
      </c>
      <c r="U8" s="79" t="s">
        <v>284</v>
      </c>
      <c r="V8" s="79" t="s">
        <v>283</v>
      </c>
      <c r="W8" s="79" t="s">
        <v>283</v>
      </c>
      <c r="Y8" s="79" t="s">
        <v>283</v>
      </c>
      <c r="Z8" s="79" t="s">
        <v>286</v>
      </c>
      <c r="AA8" s="79" t="s">
        <v>283</v>
      </c>
      <c r="AD8" s="79" t="s">
        <v>289</v>
      </c>
      <c r="AE8" s="79" t="s">
        <v>283</v>
      </c>
    </row>
    <row r="9" spans="1:31" x14ac:dyDescent="0.3">
      <c r="A9" s="102"/>
      <c r="D9" s="77"/>
      <c r="H9" s="78"/>
      <c r="J9" s="88">
        <v>14</v>
      </c>
      <c r="K9" s="91">
        <v>43497</v>
      </c>
      <c r="L9" s="84">
        <v>173286</v>
      </c>
      <c r="M9" s="84">
        <v>13380</v>
      </c>
      <c r="N9" s="84">
        <v>11576</v>
      </c>
      <c r="O9" s="92">
        <f t="shared" ref="O9:O22" si="0">M9-N9</f>
        <v>1804</v>
      </c>
      <c r="P9" s="87"/>
      <c r="Q9" s="88"/>
      <c r="R9" s="97"/>
      <c r="U9" s="79" t="s">
        <v>289</v>
      </c>
      <c r="V9" s="79" t="s">
        <v>286</v>
      </c>
      <c r="W9" s="79" t="s">
        <v>286</v>
      </c>
      <c r="Y9" s="79" t="s">
        <v>286</v>
      </c>
      <c r="Z9" s="79" t="s">
        <v>287</v>
      </c>
      <c r="AA9" s="79" t="s">
        <v>286</v>
      </c>
    </row>
    <row r="10" spans="1:31" ht="15" thickBot="1" x14ac:dyDescent="0.35">
      <c r="C10" s="99"/>
      <c r="D10" s="77"/>
      <c r="E10" s="78"/>
      <c r="H10" s="78"/>
      <c r="J10" s="88">
        <v>13</v>
      </c>
      <c r="K10" s="91">
        <v>43525</v>
      </c>
      <c r="L10" s="84">
        <v>161710</v>
      </c>
      <c r="M10" s="84">
        <v>13380</v>
      </c>
      <c r="N10" s="84">
        <v>11697</v>
      </c>
      <c r="O10" s="92">
        <f t="shared" si="0"/>
        <v>1683</v>
      </c>
      <c r="P10" s="87"/>
      <c r="Q10" s="103" t="s">
        <v>20</v>
      </c>
      <c r="R10" s="97">
        <f>SUM(R4:R8)</f>
        <v>41</v>
      </c>
      <c r="V10" s="90" t="s">
        <v>288</v>
      </c>
      <c r="W10" s="79" t="s">
        <v>287</v>
      </c>
      <c r="Y10" s="79" t="s">
        <v>287</v>
      </c>
      <c r="Z10" s="79" t="s">
        <v>288</v>
      </c>
      <c r="AA10" s="79" t="s">
        <v>287</v>
      </c>
    </row>
    <row r="11" spans="1:31" x14ac:dyDescent="0.3">
      <c r="A11" s="104"/>
      <c r="B11" s="104"/>
      <c r="C11" s="105">
        <f>SUM(C2:C4)</f>
        <v>9362.58</v>
      </c>
      <c r="D11" s="104"/>
      <c r="E11" s="104"/>
      <c r="F11" s="106">
        <f>SUM(F2:F10)</f>
        <v>77915.261666666673</v>
      </c>
      <c r="G11" s="106"/>
      <c r="H11" s="106">
        <f>SUM(H2:H10)</f>
        <v>59442.841666666667</v>
      </c>
      <c r="J11" s="88">
        <v>12</v>
      </c>
      <c r="K11" s="91">
        <v>43556</v>
      </c>
      <c r="L11" s="84">
        <v>150013</v>
      </c>
      <c r="M11" s="84">
        <v>13380</v>
      </c>
      <c r="N11" s="84">
        <v>11819</v>
      </c>
      <c r="O11" s="92">
        <f t="shared" si="0"/>
        <v>1561</v>
      </c>
      <c r="P11" s="87"/>
      <c r="Q11" s="88"/>
      <c r="R11" s="97"/>
      <c r="W11" s="79" t="s">
        <v>288</v>
      </c>
      <c r="Y11" s="79" t="s">
        <v>288</v>
      </c>
      <c r="Z11" s="79" t="s">
        <v>284</v>
      </c>
    </row>
    <row r="12" spans="1:31" x14ac:dyDescent="0.3">
      <c r="F12" s="78">
        <v>109000</v>
      </c>
      <c r="J12" s="88">
        <v>11</v>
      </c>
      <c r="K12" s="91">
        <v>43586</v>
      </c>
      <c r="L12" s="84">
        <v>138194</v>
      </c>
      <c r="M12" s="84">
        <v>13380</v>
      </c>
      <c r="N12" s="84">
        <v>11942</v>
      </c>
      <c r="O12" s="92">
        <f t="shared" si="0"/>
        <v>1438</v>
      </c>
      <c r="P12" s="87"/>
      <c r="Q12" s="88" t="s">
        <v>308</v>
      </c>
      <c r="R12" s="107">
        <v>275000</v>
      </c>
      <c r="W12" s="79" t="s">
        <v>284</v>
      </c>
      <c r="Y12" s="79" t="s">
        <v>284</v>
      </c>
      <c r="Z12" s="79" t="s">
        <v>289</v>
      </c>
    </row>
    <row r="13" spans="1:31" ht="15" thickBot="1" x14ac:dyDescent="0.35">
      <c r="E13" s="76" t="s">
        <v>345</v>
      </c>
      <c r="F13" s="82">
        <f>F12-F11</f>
        <v>31084.738333333327</v>
      </c>
      <c r="G13" s="82"/>
      <c r="H13" s="82"/>
      <c r="J13" s="88">
        <v>10</v>
      </c>
      <c r="K13" s="91">
        <v>43617</v>
      </c>
      <c r="L13" s="84">
        <v>126252</v>
      </c>
      <c r="M13" s="84">
        <v>13380</v>
      </c>
      <c r="N13" s="84">
        <v>12066</v>
      </c>
      <c r="O13" s="92">
        <f t="shared" si="0"/>
        <v>1314</v>
      </c>
      <c r="P13" s="87"/>
      <c r="Q13" s="88" t="s">
        <v>307</v>
      </c>
      <c r="R13" s="108">
        <f>R14-R12</f>
        <v>425000</v>
      </c>
      <c r="W13" s="79" t="s">
        <v>289</v>
      </c>
      <c r="Y13" s="79" t="s">
        <v>289</v>
      </c>
    </row>
    <row r="14" spans="1:31" x14ac:dyDescent="0.3">
      <c r="A14" s="79" t="s">
        <v>21</v>
      </c>
      <c r="C14" s="109">
        <v>1200000</v>
      </c>
      <c r="J14" s="88">
        <v>9</v>
      </c>
      <c r="K14" s="91">
        <v>43647</v>
      </c>
      <c r="L14" s="84">
        <v>114186</v>
      </c>
      <c r="M14" s="84">
        <v>13380</v>
      </c>
      <c r="N14" s="84">
        <v>12192</v>
      </c>
      <c r="O14" s="92">
        <f t="shared" si="0"/>
        <v>1188</v>
      </c>
      <c r="P14" s="87"/>
      <c r="Q14" s="88" t="s">
        <v>306</v>
      </c>
      <c r="R14" s="110">
        <v>700000</v>
      </c>
    </row>
    <row r="15" spans="1:31" x14ac:dyDescent="0.3">
      <c r="C15" s="109">
        <v>30000</v>
      </c>
      <c r="H15" s="82">
        <f>F6+F8</f>
        <v>0</v>
      </c>
      <c r="J15" s="88">
        <v>8</v>
      </c>
      <c r="K15" s="91">
        <v>43678</v>
      </c>
      <c r="L15" s="84">
        <v>101994</v>
      </c>
      <c r="M15" s="84">
        <v>13380</v>
      </c>
      <c r="N15" s="84">
        <v>12318</v>
      </c>
      <c r="O15" s="92">
        <f t="shared" si="0"/>
        <v>1062</v>
      </c>
      <c r="P15" s="87"/>
      <c r="Q15" s="88"/>
      <c r="R15" s="97"/>
    </row>
    <row r="16" spans="1:31" x14ac:dyDescent="0.3">
      <c r="C16" s="109">
        <v>50000</v>
      </c>
      <c r="J16" s="88">
        <v>7</v>
      </c>
      <c r="K16" s="91">
        <v>43709</v>
      </c>
      <c r="L16" s="84">
        <v>89676</v>
      </c>
      <c r="M16" s="84">
        <v>13380</v>
      </c>
      <c r="N16" s="84">
        <v>12447</v>
      </c>
      <c r="O16" s="92">
        <f t="shared" si="0"/>
        <v>933</v>
      </c>
      <c r="P16" s="87"/>
      <c r="Q16" s="88"/>
      <c r="R16" s="97"/>
    </row>
    <row r="17" spans="1:18" x14ac:dyDescent="0.3">
      <c r="C17" s="109">
        <v>15000</v>
      </c>
      <c r="J17" s="88">
        <v>6</v>
      </c>
      <c r="K17" s="91">
        <v>43739</v>
      </c>
      <c r="L17" s="84">
        <v>77229</v>
      </c>
      <c r="M17" s="84">
        <v>13380</v>
      </c>
      <c r="N17" s="84">
        <v>12576</v>
      </c>
      <c r="O17" s="92">
        <f t="shared" si="0"/>
        <v>804</v>
      </c>
      <c r="P17" s="87"/>
      <c r="Q17" s="88"/>
      <c r="R17" s="97"/>
    </row>
    <row r="18" spans="1:18" x14ac:dyDescent="0.3">
      <c r="C18" s="99">
        <v>100000</v>
      </c>
      <c r="J18" s="88">
        <v>5</v>
      </c>
      <c r="K18" s="91">
        <v>43770</v>
      </c>
      <c r="L18" s="84">
        <v>64653</v>
      </c>
      <c r="M18" s="84">
        <v>13380</v>
      </c>
      <c r="N18" s="84">
        <v>12707</v>
      </c>
      <c r="O18" s="92">
        <f t="shared" si="0"/>
        <v>673</v>
      </c>
      <c r="P18" s="87"/>
      <c r="Q18" s="88"/>
      <c r="R18" s="97"/>
    </row>
    <row r="19" spans="1:18" x14ac:dyDescent="0.3">
      <c r="C19" s="99">
        <v>28000</v>
      </c>
      <c r="J19" s="88">
        <v>4</v>
      </c>
      <c r="K19" s="91">
        <v>43800</v>
      </c>
      <c r="L19" s="84">
        <v>51946</v>
      </c>
      <c r="M19" s="84">
        <v>13380</v>
      </c>
      <c r="N19" s="84">
        <v>12839</v>
      </c>
      <c r="O19" s="92">
        <f t="shared" si="0"/>
        <v>541</v>
      </c>
      <c r="P19" s="87"/>
      <c r="Q19" s="88"/>
      <c r="R19" s="97"/>
    </row>
    <row r="20" spans="1:18" x14ac:dyDescent="0.3">
      <c r="C20" s="99">
        <f>5000+5000</f>
        <v>10000</v>
      </c>
      <c r="J20" s="88">
        <v>3</v>
      </c>
      <c r="K20" s="91">
        <v>43831</v>
      </c>
      <c r="L20" s="84">
        <v>39107</v>
      </c>
      <c r="M20" s="84">
        <v>13380</v>
      </c>
      <c r="N20" s="84">
        <v>12973</v>
      </c>
      <c r="O20" s="92">
        <f t="shared" si="0"/>
        <v>407</v>
      </c>
      <c r="P20" s="87"/>
      <c r="Q20" s="88"/>
      <c r="R20" s="97"/>
    </row>
    <row r="21" spans="1:18" x14ac:dyDescent="0.3">
      <c r="C21" s="99">
        <v>10000</v>
      </c>
      <c r="J21" s="88">
        <v>2</v>
      </c>
      <c r="K21" s="91">
        <v>43862</v>
      </c>
      <c r="L21" s="84">
        <v>26134</v>
      </c>
      <c r="M21" s="84">
        <v>13380</v>
      </c>
      <c r="N21" s="84">
        <v>13108</v>
      </c>
      <c r="O21" s="92">
        <f t="shared" si="0"/>
        <v>272</v>
      </c>
      <c r="P21" s="87"/>
      <c r="Q21" s="88"/>
      <c r="R21" s="97"/>
    </row>
    <row r="22" spans="1:18" ht="15" thickBot="1" x14ac:dyDescent="0.35">
      <c r="C22" s="99">
        <v>35000</v>
      </c>
      <c r="J22" s="88">
        <v>1</v>
      </c>
      <c r="K22" s="91">
        <v>43891</v>
      </c>
      <c r="L22" s="84">
        <v>13026</v>
      </c>
      <c r="M22" s="84">
        <v>13162</v>
      </c>
      <c r="N22" s="84">
        <v>13026</v>
      </c>
      <c r="O22" s="92">
        <f t="shared" si="0"/>
        <v>136</v>
      </c>
      <c r="P22" s="87"/>
      <c r="Q22" s="111"/>
      <c r="R22" s="101"/>
    </row>
    <row r="23" spans="1:18" ht="15" thickBot="1" x14ac:dyDescent="0.35">
      <c r="C23" s="99">
        <v>5000</v>
      </c>
      <c r="F23" s="79"/>
      <c r="G23" s="79"/>
      <c r="J23" s="112"/>
      <c r="K23" s="113"/>
      <c r="L23" s="114"/>
      <c r="M23" s="114">
        <f>SUM(M3:M22)</f>
        <v>187102</v>
      </c>
      <c r="N23" s="114">
        <f>SUM(N6:N22)</f>
        <v>173286</v>
      </c>
      <c r="O23" s="115">
        <f>SUM(O3:O22)</f>
        <v>13816</v>
      </c>
      <c r="P23" s="116">
        <f>SUM(P3:P8)</f>
        <v>0</v>
      </c>
      <c r="Q23" s="117"/>
      <c r="R23" s="116">
        <v>700000</v>
      </c>
    </row>
    <row r="24" spans="1:18" x14ac:dyDescent="0.3">
      <c r="C24" s="99">
        <v>300000</v>
      </c>
      <c r="K24" s="84"/>
    </row>
    <row r="25" spans="1:18" x14ac:dyDescent="0.3">
      <c r="C25" s="99">
        <v>17000</v>
      </c>
      <c r="M25" s="84">
        <f>M23+P23</f>
        <v>187102</v>
      </c>
    </row>
    <row r="26" spans="1:18" x14ac:dyDescent="0.3">
      <c r="M26" s="84">
        <f>R23</f>
        <v>700000</v>
      </c>
      <c r="Q26" s="79" t="s">
        <v>18</v>
      </c>
      <c r="R26" s="79">
        <v>25400</v>
      </c>
    </row>
    <row r="27" spans="1:18" ht="15" thickBot="1" x14ac:dyDescent="0.35">
      <c r="A27" s="79" t="s">
        <v>309</v>
      </c>
      <c r="C27" s="119">
        <f>SUM(C14:C25)</f>
        <v>1800000</v>
      </c>
      <c r="L27" s="118" t="s">
        <v>25</v>
      </c>
      <c r="M27" s="84">
        <v>-80000</v>
      </c>
      <c r="Q27" s="79" t="s">
        <v>19</v>
      </c>
      <c r="R27" s="79">
        <v>18225</v>
      </c>
    </row>
    <row r="28" spans="1:18" x14ac:dyDescent="0.3">
      <c r="C28" s="79"/>
      <c r="F28" s="79"/>
      <c r="G28" s="79"/>
      <c r="M28" s="120">
        <f>SUM(M25:M27)</f>
        <v>807102</v>
      </c>
      <c r="Q28" s="90">
        <v>43404</v>
      </c>
      <c r="R28" s="104">
        <f>SUM(R26:R27)</f>
        <v>43625</v>
      </c>
    </row>
    <row r="29" spans="1:18" x14ac:dyDescent="0.3">
      <c r="C29" s="76" t="s">
        <v>22</v>
      </c>
      <c r="E29" s="79" t="s">
        <v>23</v>
      </c>
      <c r="F29" s="78" t="s">
        <v>24</v>
      </c>
      <c r="H29" s="79">
        <v>4000</v>
      </c>
    </row>
    <row r="30" spans="1:18" x14ac:dyDescent="0.3">
      <c r="F30" s="79"/>
      <c r="G30" s="79"/>
      <c r="O30" s="82"/>
      <c r="P30" s="82"/>
      <c r="Q30" s="82"/>
    </row>
    <row r="32" spans="1:18" x14ac:dyDescent="0.3">
      <c r="F32" s="79"/>
      <c r="G32" s="79"/>
    </row>
    <row r="33" spans="3:7" x14ac:dyDescent="0.3">
      <c r="F33" s="79"/>
      <c r="G33" s="79"/>
    </row>
    <row r="40" spans="3:7" x14ac:dyDescent="0.3">
      <c r="C40" s="79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7"/>
  <sheetViews>
    <sheetView zoomScale="115" zoomScaleNormal="115" workbookViewId="0">
      <selection activeCell="A22" sqref="A22"/>
    </sheetView>
  </sheetViews>
  <sheetFormatPr defaultColWidth="8.88671875" defaultRowHeight="14.4" x14ac:dyDescent="0.3"/>
  <cols>
    <col min="1" max="1" width="8.88671875" style="2"/>
    <col min="2" max="2" width="11.33203125" style="2" bestFit="1" customWidth="1"/>
    <col min="3" max="3" width="9.6640625" style="2" bestFit="1" customWidth="1"/>
    <col min="4" max="4" width="85.88671875" style="2" bestFit="1" customWidth="1"/>
    <col min="5" max="5" width="12.5546875" style="2" bestFit="1" customWidth="1"/>
    <col min="6" max="6" width="13.33203125" style="68" bestFit="1" customWidth="1"/>
    <col min="7" max="7" width="13.88671875" style="68" bestFit="1" customWidth="1"/>
    <col min="8" max="8" width="12.88671875" style="28" bestFit="1" customWidth="1"/>
    <col min="9" max="9" width="8.88671875" style="2"/>
    <col min="10" max="10" width="23.44140625" style="2" bestFit="1" customWidth="1"/>
    <col min="11" max="11" width="14" style="2" bestFit="1" customWidth="1"/>
    <col min="12" max="12" width="12.33203125" style="2" bestFit="1" customWidth="1"/>
    <col min="13" max="13" width="13.33203125" style="2" bestFit="1" customWidth="1"/>
    <col min="14" max="15" width="9.88671875" style="2" bestFit="1" customWidth="1"/>
    <col min="16" max="16384" width="8.88671875" style="2"/>
  </cols>
  <sheetData>
    <row r="2" spans="2:13" ht="15" thickBot="1" x14ac:dyDescent="0.35">
      <c r="D2" s="5" t="s">
        <v>337</v>
      </c>
      <c r="E2" s="5"/>
      <c r="F2" s="70"/>
      <c r="G2" s="70">
        <v>489.82900000000001</v>
      </c>
      <c r="H2" s="24"/>
    </row>
    <row r="3" spans="2:13" ht="15" thickBot="1" x14ac:dyDescent="0.35">
      <c r="B3" s="5" t="s">
        <v>27</v>
      </c>
      <c r="C3" s="5" t="s">
        <v>26</v>
      </c>
      <c r="D3" s="5" t="s">
        <v>28</v>
      </c>
      <c r="E3" s="5" t="s">
        <v>29</v>
      </c>
      <c r="F3" s="55">
        <v>0</v>
      </c>
      <c r="G3" s="55">
        <v>20000</v>
      </c>
      <c r="H3" s="41">
        <v>20479.478999999999</v>
      </c>
      <c r="J3" s="15"/>
      <c r="K3" s="35" t="s">
        <v>259</v>
      </c>
      <c r="L3" s="35" t="s">
        <v>260</v>
      </c>
      <c r="M3" s="35" t="s">
        <v>261</v>
      </c>
    </row>
    <row r="4" spans="2:13" x14ac:dyDescent="0.3">
      <c r="B4" s="4" t="s">
        <v>30</v>
      </c>
      <c r="C4" s="4" t="s">
        <v>26</v>
      </c>
      <c r="D4" s="4" t="s">
        <v>31</v>
      </c>
      <c r="E4" s="4" t="s">
        <v>29</v>
      </c>
      <c r="F4" s="56">
        <v>0</v>
      </c>
      <c r="G4" s="56">
        <v>25000</v>
      </c>
      <c r="H4" s="42">
        <v>25272.809000000001</v>
      </c>
      <c r="J4" s="20" t="s">
        <v>339</v>
      </c>
      <c r="K4" s="16">
        <v>489.82900000000001</v>
      </c>
      <c r="L4" s="18"/>
      <c r="M4" s="26"/>
    </row>
    <row r="5" spans="2:13" x14ac:dyDescent="0.3">
      <c r="B5" s="4" t="s">
        <v>32</v>
      </c>
      <c r="C5" s="4" t="s">
        <v>26</v>
      </c>
      <c r="D5" s="4" t="s">
        <v>33</v>
      </c>
      <c r="E5" s="4" t="s">
        <v>29</v>
      </c>
      <c r="F5" s="56">
        <v>0</v>
      </c>
      <c r="G5" s="56">
        <v>8000</v>
      </c>
      <c r="H5" s="42">
        <v>8898.2970000000005</v>
      </c>
      <c r="J5" s="21" t="s">
        <v>262</v>
      </c>
      <c r="K5" s="32">
        <f>SUM(G3)</f>
        <v>20000</v>
      </c>
      <c r="L5" s="33"/>
      <c r="M5" s="34">
        <f>L5-K5</f>
        <v>-20000</v>
      </c>
    </row>
    <row r="6" spans="2:13" x14ac:dyDescent="0.3">
      <c r="B6" s="4" t="s">
        <v>34</v>
      </c>
      <c r="C6" s="4" t="s">
        <v>26</v>
      </c>
      <c r="D6" s="4" t="s">
        <v>35</v>
      </c>
      <c r="E6" s="4" t="s">
        <v>29</v>
      </c>
      <c r="F6" s="56">
        <v>0</v>
      </c>
      <c r="G6" s="56">
        <v>2000</v>
      </c>
      <c r="H6" s="42">
        <v>1854.7819999999999</v>
      </c>
      <c r="J6" s="21" t="s">
        <v>263</v>
      </c>
      <c r="K6" s="17">
        <f>SUM(G4:G7)</f>
        <v>44000</v>
      </c>
      <c r="L6" s="19"/>
      <c r="M6" s="27">
        <f t="shared" ref="M6:M16" si="0">L6-K6</f>
        <v>-44000</v>
      </c>
    </row>
    <row r="7" spans="2:13" x14ac:dyDescent="0.3">
      <c r="B7" s="4" t="s">
        <v>36</v>
      </c>
      <c r="C7" s="4" t="s">
        <v>26</v>
      </c>
      <c r="D7" s="4" t="s">
        <v>37</v>
      </c>
      <c r="E7" s="4" t="s">
        <v>29</v>
      </c>
      <c r="F7" s="56">
        <v>0</v>
      </c>
      <c r="G7" s="56">
        <v>9000</v>
      </c>
      <c r="H7" s="42">
        <v>2113.895</v>
      </c>
      <c r="J7" s="21" t="s">
        <v>264</v>
      </c>
      <c r="K7" s="17">
        <f>SUM(G8:G12)</f>
        <v>61000</v>
      </c>
      <c r="L7" s="19"/>
      <c r="M7" s="27">
        <f t="shared" si="0"/>
        <v>-61000</v>
      </c>
    </row>
    <row r="8" spans="2:13" x14ac:dyDescent="0.3">
      <c r="B8" s="3" t="s">
        <v>38</v>
      </c>
      <c r="C8" s="3" t="s">
        <v>26</v>
      </c>
      <c r="D8" s="3" t="s">
        <v>39</v>
      </c>
      <c r="E8" s="3" t="s">
        <v>29</v>
      </c>
      <c r="F8" s="57">
        <v>0</v>
      </c>
      <c r="G8" s="57">
        <v>6000</v>
      </c>
      <c r="H8" s="43">
        <v>8103.2749999999996</v>
      </c>
      <c r="J8" s="21" t="s">
        <v>265</v>
      </c>
      <c r="K8" s="17">
        <f>SUM(G13:G25)</f>
        <v>310000</v>
      </c>
      <c r="L8" s="19">
        <f>F177</f>
        <v>10000</v>
      </c>
      <c r="M8" s="27">
        <f t="shared" si="0"/>
        <v>-300000</v>
      </c>
    </row>
    <row r="9" spans="2:13" x14ac:dyDescent="0.3">
      <c r="B9" s="3" t="s">
        <v>40</v>
      </c>
      <c r="C9" s="3" t="s">
        <v>26</v>
      </c>
      <c r="D9" s="3" t="s">
        <v>41</v>
      </c>
      <c r="E9" s="3" t="s">
        <v>29</v>
      </c>
      <c r="F9" s="57">
        <v>0</v>
      </c>
      <c r="G9" s="57">
        <v>15000</v>
      </c>
      <c r="H9" s="43">
        <v>14974.111000000001</v>
      </c>
      <c r="J9" s="21" t="s">
        <v>266</v>
      </c>
      <c r="K9" s="17">
        <f>SUM(G26:G46)</f>
        <v>252000</v>
      </c>
      <c r="L9" s="19">
        <f>F178</f>
        <v>117000</v>
      </c>
      <c r="M9" s="27">
        <f t="shared" si="0"/>
        <v>-135000</v>
      </c>
    </row>
    <row r="10" spans="2:13" x14ac:dyDescent="0.3">
      <c r="B10" s="3" t="s">
        <v>42</v>
      </c>
      <c r="C10" s="3" t="s">
        <v>26</v>
      </c>
      <c r="D10" s="3" t="s">
        <v>43</v>
      </c>
      <c r="E10" s="3" t="s">
        <v>29</v>
      </c>
      <c r="F10" s="57">
        <v>0</v>
      </c>
      <c r="G10" s="57">
        <v>5000</v>
      </c>
      <c r="H10" s="43">
        <v>6907.8329999999996</v>
      </c>
      <c r="J10" s="21" t="s">
        <v>338</v>
      </c>
      <c r="K10" s="17">
        <v>100664.754</v>
      </c>
      <c r="L10" s="19"/>
      <c r="M10" s="27"/>
    </row>
    <row r="11" spans="2:13" x14ac:dyDescent="0.3">
      <c r="B11" s="3" t="s">
        <v>44</v>
      </c>
      <c r="C11" s="3" t="s">
        <v>26</v>
      </c>
      <c r="D11" s="3" t="s">
        <v>45</v>
      </c>
      <c r="E11" s="3" t="s">
        <v>29</v>
      </c>
      <c r="F11" s="57">
        <v>0</v>
      </c>
      <c r="G11" s="57">
        <v>25000</v>
      </c>
      <c r="H11" s="43">
        <v>25301.768</v>
      </c>
      <c r="J11" s="21" t="s">
        <v>267</v>
      </c>
      <c r="K11" s="17">
        <f>SUM(G47:G61)</f>
        <v>241000</v>
      </c>
      <c r="L11" s="19">
        <f>F179</f>
        <v>140000</v>
      </c>
      <c r="M11" s="27">
        <f t="shared" si="0"/>
        <v>-101000</v>
      </c>
    </row>
    <row r="12" spans="2:13" x14ac:dyDescent="0.3">
      <c r="B12" s="3" t="s">
        <v>46</v>
      </c>
      <c r="C12" s="3" t="s">
        <v>26</v>
      </c>
      <c r="D12" s="3" t="s">
        <v>47</v>
      </c>
      <c r="E12" s="3" t="s">
        <v>29</v>
      </c>
      <c r="F12" s="57">
        <v>0</v>
      </c>
      <c r="G12" s="57">
        <v>10000</v>
      </c>
      <c r="H12" s="43">
        <v>10210.454</v>
      </c>
      <c r="J12" s="21" t="s">
        <v>268</v>
      </c>
      <c r="K12" s="17">
        <f>SUM(G62:G91)</f>
        <v>284000</v>
      </c>
      <c r="L12" s="19"/>
      <c r="M12" s="27">
        <f t="shared" si="0"/>
        <v>-284000</v>
      </c>
    </row>
    <row r="13" spans="2:13" x14ac:dyDescent="0.3">
      <c r="B13" s="8" t="s">
        <v>48</v>
      </c>
      <c r="C13" s="8" t="s">
        <v>26</v>
      </c>
      <c r="D13" s="8" t="s">
        <v>49</v>
      </c>
      <c r="E13" s="8" t="s">
        <v>29</v>
      </c>
      <c r="F13" s="58">
        <v>0</v>
      </c>
      <c r="G13" s="58">
        <v>25000</v>
      </c>
      <c r="H13" s="44">
        <v>25377.486000000001</v>
      </c>
      <c r="J13" s="21" t="s">
        <v>269</v>
      </c>
      <c r="K13" s="17">
        <f>SUM(G92:G107)</f>
        <v>230000</v>
      </c>
      <c r="L13" s="19">
        <f>F180</f>
        <v>150000</v>
      </c>
      <c r="M13" s="27">
        <f t="shared" si="0"/>
        <v>-80000</v>
      </c>
    </row>
    <row r="14" spans="2:13" x14ac:dyDescent="0.3">
      <c r="B14" s="8" t="s">
        <v>50</v>
      </c>
      <c r="C14" s="8" t="s">
        <v>26</v>
      </c>
      <c r="D14" s="8" t="s">
        <v>51</v>
      </c>
      <c r="E14" s="8" t="s">
        <v>29</v>
      </c>
      <c r="F14" s="58">
        <v>0</v>
      </c>
      <c r="G14" s="58">
        <v>40000</v>
      </c>
      <c r="H14" s="44">
        <v>43334.218999999997</v>
      </c>
      <c r="J14" s="21" t="s">
        <v>270</v>
      </c>
      <c r="K14" s="17">
        <f>SUM(G108:G114)</f>
        <v>60000</v>
      </c>
      <c r="L14" s="19"/>
      <c r="M14" s="27">
        <f t="shared" si="0"/>
        <v>-60000</v>
      </c>
    </row>
    <row r="15" spans="2:13" x14ac:dyDescent="0.3">
      <c r="B15" s="8" t="s">
        <v>50</v>
      </c>
      <c r="C15" s="8" t="s">
        <v>26</v>
      </c>
      <c r="D15" s="8" t="s">
        <v>52</v>
      </c>
      <c r="E15" s="8" t="s">
        <v>29</v>
      </c>
      <c r="F15" s="58">
        <v>0</v>
      </c>
      <c r="G15" s="58">
        <v>150000</v>
      </c>
      <c r="H15" s="44">
        <v>193334.21900000001</v>
      </c>
      <c r="J15" s="21" t="s">
        <v>271</v>
      </c>
      <c r="K15" s="17">
        <f>SUM(G115:G124)</f>
        <v>57500</v>
      </c>
      <c r="L15" s="19"/>
      <c r="M15" s="27">
        <f t="shared" si="0"/>
        <v>-57500</v>
      </c>
    </row>
    <row r="16" spans="2:13" x14ac:dyDescent="0.3">
      <c r="B16" s="8" t="s">
        <v>53</v>
      </c>
      <c r="C16" s="8" t="s">
        <v>26</v>
      </c>
      <c r="D16" s="8" t="s">
        <v>54</v>
      </c>
      <c r="E16" s="8" t="s">
        <v>29</v>
      </c>
      <c r="F16" s="58">
        <v>0</v>
      </c>
      <c r="G16" s="58">
        <v>10000</v>
      </c>
      <c r="H16" s="44">
        <v>112.167</v>
      </c>
      <c r="J16" s="21" t="s">
        <v>272</v>
      </c>
      <c r="K16" s="17">
        <f>SUM(G125:G136)</f>
        <v>69500</v>
      </c>
      <c r="L16" s="19">
        <f>F181</f>
        <v>7500</v>
      </c>
      <c r="M16" s="27">
        <f t="shared" si="0"/>
        <v>-62000</v>
      </c>
    </row>
    <row r="17" spans="2:15" x14ac:dyDescent="0.3">
      <c r="B17" s="8" t="s">
        <v>55</v>
      </c>
      <c r="C17" s="8" t="s">
        <v>26</v>
      </c>
      <c r="D17" s="8" t="s">
        <v>56</v>
      </c>
      <c r="E17" s="8" t="s">
        <v>29</v>
      </c>
      <c r="F17" s="58">
        <v>0</v>
      </c>
      <c r="G17" s="58">
        <v>5000</v>
      </c>
      <c r="H17" s="44">
        <v>6080.3249999999998</v>
      </c>
      <c r="J17" s="21" t="s">
        <v>273</v>
      </c>
      <c r="K17" s="17">
        <f>SUM(G137:G140)</f>
        <v>10800</v>
      </c>
      <c r="L17" s="19"/>
      <c r="M17" s="27">
        <f>L17-K17</f>
        <v>-10800</v>
      </c>
    </row>
    <row r="18" spans="2:15" x14ac:dyDescent="0.3">
      <c r="B18" s="8" t="s">
        <v>57</v>
      </c>
      <c r="C18" s="8" t="s">
        <v>26</v>
      </c>
      <c r="D18" s="8" t="s">
        <v>58</v>
      </c>
      <c r="E18" s="8" t="s">
        <v>29</v>
      </c>
      <c r="F18" s="58">
        <v>0</v>
      </c>
      <c r="G18" s="58">
        <v>5000</v>
      </c>
      <c r="H18" s="44">
        <v>6133.2920000000004</v>
      </c>
      <c r="J18" s="21" t="s">
        <v>274</v>
      </c>
      <c r="K18" s="17"/>
      <c r="L18" s="19"/>
      <c r="M18" s="27"/>
    </row>
    <row r="19" spans="2:15" x14ac:dyDescent="0.3">
      <c r="B19" s="8" t="s">
        <v>57</v>
      </c>
      <c r="C19" s="8" t="s">
        <v>26</v>
      </c>
      <c r="D19" s="8" t="s">
        <v>59</v>
      </c>
      <c r="E19" s="8" t="s">
        <v>29</v>
      </c>
      <c r="F19" s="58">
        <v>0</v>
      </c>
      <c r="G19" s="58">
        <v>11000</v>
      </c>
      <c r="H19" s="44">
        <v>17133.292000000001</v>
      </c>
      <c r="J19" s="21" t="s">
        <v>275</v>
      </c>
      <c r="K19" s="17"/>
      <c r="L19" s="19"/>
      <c r="M19" s="27"/>
    </row>
    <row r="20" spans="2:15" x14ac:dyDescent="0.3">
      <c r="B20" s="8" t="s">
        <v>57</v>
      </c>
      <c r="C20" s="8" t="s">
        <v>26</v>
      </c>
      <c r="D20" s="8" t="s">
        <v>60</v>
      </c>
      <c r="E20" s="8" t="s">
        <v>29</v>
      </c>
      <c r="F20" s="58">
        <v>0</v>
      </c>
      <c r="G20" s="58">
        <v>9000</v>
      </c>
      <c r="H20" s="44">
        <v>235.273</v>
      </c>
      <c r="J20" s="21" t="s">
        <v>264</v>
      </c>
      <c r="K20" s="17">
        <f>SUM(G141:G152)</f>
        <v>68000</v>
      </c>
      <c r="L20" s="19">
        <f>SUM(F182:F183)</f>
        <v>12000</v>
      </c>
      <c r="M20" s="27">
        <f>L20-K20</f>
        <v>-56000</v>
      </c>
    </row>
    <row r="21" spans="2:15" x14ac:dyDescent="0.3">
      <c r="B21" s="8" t="s">
        <v>61</v>
      </c>
      <c r="C21" s="8" t="s">
        <v>26</v>
      </c>
      <c r="D21" s="8" t="s">
        <v>62</v>
      </c>
      <c r="E21" s="8" t="s">
        <v>29</v>
      </c>
      <c r="F21" s="58">
        <v>0</v>
      </c>
      <c r="G21" s="58">
        <v>12000</v>
      </c>
      <c r="H21" s="44">
        <v>12224.653</v>
      </c>
      <c r="J21" s="21" t="s">
        <v>265</v>
      </c>
      <c r="K21" s="17">
        <f>SUM(G153:G163)</f>
        <v>18200</v>
      </c>
      <c r="L21" s="19"/>
      <c r="M21" s="27">
        <f>L21-K21</f>
        <v>-18200</v>
      </c>
      <c r="N21" s="71">
        <f>SUM(M20:M21)</f>
        <v>-74200</v>
      </c>
      <c r="O21" s="71"/>
    </row>
    <row r="22" spans="2:15" ht="15" thickBot="1" x14ac:dyDescent="0.35">
      <c r="B22" s="8" t="s">
        <v>63</v>
      </c>
      <c r="C22" s="8" t="s">
        <v>26</v>
      </c>
      <c r="D22" s="8" t="s">
        <v>64</v>
      </c>
      <c r="E22" s="8" t="s">
        <v>29</v>
      </c>
      <c r="F22" s="58">
        <v>0</v>
      </c>
      <c r="G22" s="58">
        <v>18000</v>
      </c>
      <c r="H22" s="44">
        <v>573.96400000000006</v>
      </c>
      <c r="J22" s="22" t="s">
        <v>266</v>
      </c>
      <c r="K22" s="17"/>
      <c r="L22" s="19"/>
      <c r="M22" s="27"/>
    </row>
    <row r="23" spans="2:15" ht="15" thickBot="1" x14ac:dyDescent="0.35">
      <c r="B23" s="8" t="s">
        <v>65</v>
      </c>
      <c r="C23" s="8" t="s">
        <v>26</v>
      </c>
      <c r="D23" s="8" t="s">
        <v>66</v>
      </c>
      <c r="E23" s="8" t="s">
        <v>29</v>
      </c>
      <c r="F23" s="58">
        <v>0</v>
      </c>
      <c r="G23" s="58">
        <v>10000</v>
      </c>
      <c r="H23" s="44">
        <v>-4782.29</v>
      </c>
      <c r="J23" s="14"/>
      <c r="K23" s="36">
        <f>SUM(K5:K22)</f>
        <v>1826664.754</v>
      </c>
      <c r="L23" s="37">
        <f>SUM(L5:L22)</f>
        <v>436500</v>
      </c>
      <c r="M23" s="38">
        <f>SUM(M5:M22)</f>
        <v>-1289500</v>
      </c>
    </row>
    <row r="24" spans="2:15" x14ac:dyDescent="0.3">
      <c r="B24" s="8" t="s">
        <v>65</v>
      </c>
      <c r="C24" s="8" t="s">
        <v>26</v>
      </c>
      <c r="D24" s="8" t="s">
        <v>67</v>
      </c>
      <c r="E24" s="8" t="s">
        <v>29</v>
      </c>
      <c r="F24" s="58">
        <v>0</v>
      </c>
      <c r="G24" s="58">
        <v>5000</v>
      </c>
      <c r="H24" s="44">
        <v>217.71</v>
      </c>
      <c r="K24" s="1"/>
      <c r="L24" s="1"/>
      <c r="M24" s="25"/>
    </row>
    <row r="25" spans="2:15" ht="15" thickBot="1" x14ac:dyDescent="0.35">
      <c r="B25" s="8" t="s">
        <v>68</v>
      </c>
      <c r="C25" s="8" t="s">
        <v>26</v>
      </c>
      <c r="D25" s="8" t="s">
        <v>69</v>
      </c>
      <c r="E25" s="8" t="s">
        <v>29</v>
      </c>
      <c r="F25" s="58">
        <v>0</v>
      </c>
      <c r="G25" s="58">
        <v>10000</v>
      </c>
      <c r="H25" s="44">
        <v>10217.709999999999</v>
      </c>
      <c r="K25" s="23"/>
      <c r="L25" s="1"/>
      <c r="M25" s="25"/>
    </row>
    <row r="26" spans="2:15" ht="15" thickBot="1" x14ac:dyDescent="0.35">
      <c r="B26" s="9" t="s">
        <v>70</v>
      </c>
      <c r="C26" s="9" t="s">
        <v>26</v>
      </c>
      <c r="D26" s="9" t="s">
        <v>71</v>
      </c>
      <c r="E26" s="9" t="s">
        <v>29</v>
      </c>
      <c r="F26" s="59">
        <v>0</v>
      </c>
      <c r="G26" s="59">
        <v>1000</v>
      </c>
      <c r="H26" s="45">
        <v>994.43</v>
      </c>
      <c r="K26" s="1"/>
      <c r="L26" s="39" t="s">
        <v>276</v>
      </c>
      <c r="M26" s="40">
        <f>SUM(M5:M9)-(K4-K10)</f>
        <v>-459825.07500000001</v>
      </c>
    </row>
    <row r="27" spans="2:15" ht="15" thickBot="1" x14ac:dyDescent="0.35">
      <c r="B27" s="9" t="s">
        <v>70</v>
      </c>
      <c r="C27" s="9" t="s">
        <v>26</v>
      </c>
      <c r="D27" s="9" t="s">
        <v>72</v>
      </c>
      <c r="E27" s="9" t="s">
        <v>29</v>
      </c>
      <c r="F27" s="59">
        <v>0</v>
      </c>
      <c r="G27" s="59">
        <v>11000</v>
      </c>
      <c r="H27" s="45">
        <v>11973.19</v>
      </c>
      <c r="K27" s="1"/>
      <c r="L27" s="37" t="s">
        <v>277</v>
      </c>
      <c r="M27" s="38">
        <f>SUM(M11:M22)-K10</f>
        <v>-830164.75399999996</v>
      </c>
    </row>
    <row r="28" spans="2:15" x14ac:dyDescent="0.3">
      <c r="B28" s="9" t="s">
        <v>73</v>
      </c>
      <c r="C28" s="9" t="s">
        <v>26</v>
      </c>
      <c r="D28" s="9" t="s">
        <v>74</v>
      </c>
      <c r="E28" s="9" t="s">
        <v>29</v>
      </c>
      <c r="F28" s="59">
        <v>0</v>
      </c>
      <c r="G28" s="59">
        <v>1000</v>
      </c>
      <c r="H28" s="45">
        <v>-13210.204</v>
      </c>
      <c r="K28" s="1"/>
      <c r="L28" s="1"/>
      <c r="M28" s="28"/>
    </row>
    <row r="29" spans="2:15" x14ac:dyDescent="0.3">
      <c r="B29" s="9" t="s">
        <v>73</v>
      </c>
      <c r="C29" s="9" t="s">
        <v>26</v>
      </c>
      <c r="D29" s="9" t="s">
        <v>75</v>
      </c>
      <c r="E29" s="9" t="s">
        <v>29</v>
      </c>
      <c r="F29" s="59">
        <v>0</v>
      </c>
      <c r="G29" s="59">
        <v>14000</v>
      </c>
      <c r="H29" s="45">
        <v>789.79600000000005</v>
      </c>
      <c r="K29" s="1"/>
      <c r="L29" s="1"/>
      <c r="M29" s="28">
        <f>SUM(M26:M28)</f>
        <v>-1289989.8289999999</v>
      </c>
    </row>
    <row r="30" spans="2:15" x14ac:dyDescent="0.3">
      <c r="B30" s="9" t="s">
        <v>76</v>
      </c>
      <c r="C30" s="9" t="s">
        <v>26</v>
      </c>
      <c r="D30" s="9" t="s">
        <v>77</v>
      </c>
      <c r="E30" s="9" t="s">
        <v>29</v>
      </c>
      <c r="F30" s="59">
        <v>0</v>
      </c>
      <c r="G30" s="59">
        <v>500</v>
      </c>
      <c r="H30" s="45">
        <v>1268.556</v>
      </c>
    </row>
    <row r="31" spans="2:15" x14ac:dyDescent="0.3">
      <c r="B31" s="9" t="s">
        <v>76</v>
      </c>
      <c r="C31" s="9" t="s">
        <v>26</v>
      </c>
      <c r="D31" s="9" t="s">
        <v>78</v>
      </c>
      <c r="E31" s="9" t="s">
        <v>29</v>
      </c>
      <c r="F31" s="59">
        <v>0</v>
      </c>
      <c r="G31" s="59">
        <v>1500</v>
      </c>
      <c r="H31" s="45">
        <v>-13028.574000000001</v>
      </c>
    </row>
    <row r="32" spans="2:15" x14ac:dyDescent="0.3">
      <c r="B32" s="9" t="s">
        <v>76</v>
      </c>
      <c r="C32" s="9" t="s">
        <v>26</v>
      </c>
      <c r="D32" s="9" t="s">
        <v>79</v>
      </c>
      <c r="E32" s="9" t="s">
        <v>29</v>
      </c>
      <c r="F32" s="59">
        <v>0</v>
      </c>
      <c r="G32" s="59">
        <v>3000</v>
      </c>
      <c r="H32" s="45">
        <v>-10028.574000000001</v>
      </c>
    </row>
    <row r="33" spans="2:8" x14ac:dyDescent="0.3">
      <c r="B33" s="9" t="s">
        <v>76</v>
      </c>
      <c r="C33" s="9" t="s">
        <v>26</v>
      </c>
      <c r="D33" s="9" t="s">
        <v>80</v>
      </c>
      <c r="E33" s="9" t="s">
        <v>29</v>
      </c>
      <c r="F33" s="59">
        <v>0</v>
      </c>
      <c r="G33" s="59">
        <v>10000</v>
      </c>
      <c r="H33" s="45">
        <v>-28.574000000000002</v>
      </c>
    </row>
    <row r="34" spans="2:8" x14ac:dyDescent="0.3">
      <c r="B34" s="9" t="s">
        <v>81</v>
      </c>
      <c r="C34" s="9" t="s">
        <v>26</v>
      </c>
      <c r="D34" s="9" t="s">
        <v>82</v>
      </c>
      <c r="E34" s="9" t="s">
        <v>29</v>
      </c>
      <c r="F34" s="59">
        <v>0</v>
      </c>
      <c r="G34" s="59">
        <v>3000</v>
      </c>
      <c r="H34" s="45">
        <v>2960.806</v>
      </c>
    </row>
    <row r="35" spans="2:8" x14ac:dyDescent="0.3">
      <c r="B35" s="9" t="s">
        <v>81</v>
      </c>
      <c r="C35" s="9" t="s">
        <v>26</v>
      </c>
      <c r="D35" s="9" t="s">
        <v>83</v>
      </c>
      <c r="E35" s="9" t="s">
        <v>29</v>
      </c>
      <c r="F35" s="59">
        <v>0</v>
      </c>
      <c r="G35" s="59">
        <v>30000</v>
      </c>
      <c r="H35" s="45">
        <v>32960.805999999997</v>
      </c>
    </row>
    <row r="36" spans="2:8" x14ac:dyDescent="0.3">
      <c r="B36" s="9" t="s">
        <v>84</v>
      </c>
      <c r="C36" s="9" t="s">
        <v>26</v>
      </c>
      <c r="D36" s="9" t="s">
        <v>85</v>
      </c>
      <c r="E36" s="9" t="s">
        <v>29</v>
      </c>
      <c r="F36" s="59">
        <v>0</v>
      </c>
      <c r="G36" s="59">
        <v>5000</v>
      </c>
      <c r="H36" s="45">
        <v>5114.2569999999996</v>
      </c>
    </row>
    <row r="37" spans="2:8" x14ac:dyDescent="0.3">
      <c r="B37" s="9" t="s">
        <v>84</v>
      </c>
      <c r="C37" s="9" t="s">
        <v>26</v>
      </c>
      <c r="D37" s="9" t="s">
        <v>86</v>
      </c>
      <c r="E37" s="9" t="s">
        <v>29</v>
      </c>
      <c r="F37" s="59">
        <v>0</v>
      </c>
      <c r="G37" s="59">
        <v>20000</v>
      </c>
      <c r="H37" s="45">
        <v>25114.257000000001</v>
      </c>
    </row>
    <row r="38" spans="2:8" x14ac:dyDescent="0.3">
      <c r="B38" s="9" t="s">
        <v>87</v>
      </c>
      <c r="C38" s="9" t="s">
        <v>26</v>
      </c>
      <c r="D38" s="9" t="s">
        <v>88</v>
      </c>
      <c r="E38" s="9" t="s">
        <v>29</v>
      </c>
      <c r="F38" s="59">
        <v>0</v>
      </c>
      <c r="G38" s="59">
        <v>5000</v>
      </c>
      <c r="H38" s="45">
        <v>-14891.569</v>
      </c>
    </row>
    <row r="39" spans="2:8" x14ac:dyDescent="0.3">
      <c r="B39" s="9" t="s">
        <v>87</v>
      </c>
      <c r="C39" s="9" t="s">
        <v>26</v>
      </c>
      <c r="D39" s="9" t="s">
        <v>89</v>
      </c>
      <c r="E39" s="9" t="s">
        <v>29</v>
      </c>
      <c r="F39" s="59">
        <v>0</v>
      </c>
      <c r="G39" s="59">
        <v>15000</v>
      </c>
      <c r="H39" s="45">
        <v>108.431</v>
      </c>
    </row>
    <row r="40" spans="2:8" x14ac:dyDescent="0.3">
      <c r="B40" s="9" t="s">
        <v>90</v>
      </c>
      <c r="C40" s="9" t="s">
        <v>26</v>
      </c>
      <c r="D40" s="9" t="s">
        <v>91</v>
      </c>
      <c r="E40" s="9" t="s">
        <v>29</v>
      </c>
      <c r="F40" s="59">
        <v>0</v>
      </c>
      <c r="G40" s="59">
        <v>25000</v>
      </c>
      <c r="H40" s="45">
        <v>24982.567999999999</v>
      </c>
    </row>
    <row r="41" spans="2:8" x14ac:dyDescent="0.3">
      <c r="B41" s="9" t="s">
        <v>92</v>
      </c>
      <c r="C41" s="9" t="s">
        <v>26</v>
      </c>
      <c r="D41" s="9" t="s">
        <v>93</v>
      </c>
      <c r="E41" s="9" t="s">
        <v>29</v>
      </c>
      <c r="F41" s="59">
        <v>0</v>
      </c>
      <c r="G41" s="59">
        <v>30000</v>
      </c>
      <c r="H41" s="45">
        <v>32281.54</v>
      </c>
    </row>
    <row r="42" spans="2:8" x14ac:dyDescent="0.3">
      <c r="B42" s="9" t="s">
        <v>94</v>
      </c>
      <c r="C42" s="9" t="s">
        <v>26</v>
      </c>
      <c r="D42" s="9" t="s">
        <v>95</v>
      </c>
      <c r="E42" s="9" t="s">
        <v>29</v>
      </c>
      <c r="F42" s="59">
        <v>0</v>
      </c>
      <c r="G42" s="59">
        <v>5000</v>
      </c>
      <c r="H42" s="45">
        <v>5365.8109999999997</v>
      </c>
    </row>
    <row r="43" spans="2:8" x14ac:dyDescent="0.3">
      <c r="B43" s="9" t="s">
        <v>96</v>
      </c>
      <c r="C43" s="9" t="s">
        <v>26</v>
      </c>
      <c r="D43" s="9" t="s">
        <v>97</v>
      </c>
      <c r="E43" s="9" t="s">
        <v>29</v>
      </c>
      <c r="F43" s="59">
        <v>0</v>
      </c>
      <c r="G43" s="59">
        <v>10000</v>
      </c>
      <c r="H43" s="45">
        <v>96225.482000000004</v>
      </c>
    </row>
    <row r="44" spans="2:8" x14ac:dyDescent="0.3">
      <c r="B44" s="9" t="s">
        <v>98</v>
      </c>
      <c r="C44" s="9" t="s">
        <v>26</v>
      </c>
      <c r="D44" s="9" t="s">
        <v>99</v>
      </c>
      <c r="E44" s="9" t="s">
        <v>29</v>
      </c>
      <c r="F44" s="59">
        <v>0</v>
      </c>
      <c r="G44" s="59">
        <v>30000</v>
      </c>
      <c r="H44" s="45">
        <v>29886.045999999998</v>
      </c>
    </row>
    <row r="45" spans="2:8" x14ac:dyDescent="0.3">
      <c r="B45" s="9" t="s">
        <v>98</v>
      </c>
      <c r="C45" s="9" t="s">
        <v>26</v>
      </c>
      <c r="D45" s="9" t="s">
        <v>100</v>
      </c>
      <c r="E45" s="9" t="s">
        <v>29</v>
      </c>
      <c r="F45" s="59">
        <v>0</v>
      </c>
      <c r="G45" s="59">
        <v>30000</v>
      </c>
      <c r="H45" s="45">
        <v>651.44000000000005</v>
      </c>
    </row>
    <row r="46" spans="2:8" x14ac:dyDescent="0.3">
      <c r="B46" s="9" t="s">
        <v>101</v>
      </c>
      <c r="C46" s="9" t="s">
        <v>26</v>
      </c>
      <c r="D46" s="9" t="s">
        <v>102</v>
      </c>
      <c r="E46" s="9" t="s">
        <v>29</v>
      </c>
      <c r="F46" s="59">
        <v>0</v>
      </c>
      <c r="G46" s="59">
        <v>2000</v>
      </c>
      <c r="H46" s="45">
        <v>2651.44</v>
      </c>
    </row>
    <row r="47" spans="2:8" x14ac:dyDescent="0.3">
      <c r="B47" s="10" t="s">
        <v>103</v>
      </c>
      <c r="C47" s="10" t="s">
        <v>26</v>
      </c>
      <c r="D47" s="10" t="s">
        <v>104</v>
      </c>
      <c r="E47" s="10" t="s">
        <v>29</v>
      </c>
      <c r="F47" s="60">
        <v>0</v>
      </c>
      <c r="G47" s="60">
        <v>15000</v>
      </c>
      <c r="H47" s="46">
        <v>-3732.7959999999998</v>
      </c>
    </row>
    <row r="48" spans="2:8" x14ac:dyDescent="0.3">
      <c r="B48" s="10" t="s">
        <v>103</v>
      </c>
      <c r="C48" s="10" t="s">
        <v>26</v>
      </c>
      <c r="D48" s="10" t="s">
        <v>105</v>
      </c>
      <c r="E48" s="10" t="s">
        <v>29</v>
      </c>
      <c r="F48" s="60">
        <v>0</v>
      </c>
      <c r="G48" s="60">
        <v>5000</v>
      </c>
      <c r="H48" s="46">
        <v>1267.204</v>
      </c>
    </row>
    <row r="49" spans="2:8" x14ac:dyDescent="0.3">
      <c r="B49" s="10" t="s">
        <v>106</v>
      </c>
      <c r="C49" s="10" t="s">
        <v>26</v>
      </c>
      <c r="D49" s="10" t="s">
        <v>107</v>
      </c>
      <c r="E49" s="10" t="s">
        <v>29</v>
      </c>
      <c r="F49" s="60">
        <v>0</v>
      </c>
      <c r="G49" s="60">
        <v>25000</v>
      </c>
      <c r="H49" s="46">
        <v>49336.444000000003</v>
      </c>
    </row>
    <row r="50" spans="2:8" x14ac:dyDescent="0.3">
      <c r="B50" s="10" t="s">
        <v>106</v>
      </c>
      <c r="C50" s="10" t="s">
        <v>26</v>
      </c>
      <c r="D50" s="10" t="s">
        <v>108</v>
      </c>
      <c r="E50" s="10" t="s">
        <v>29</v>
      </c>
      <c r="F50" s="60">
        <v>0</v>
      </c>
      <c r="G50" s="60">
        <v>2000</v>
      </c>
      <c r="H50" s="46">
        <v>51336.444000000003</v>
      </c>
    </row>
    <row r="51" spans="2:8" x14ac:dyDescent="0.3">
      <c r="B51" s="10" t="s">
        <v>109</v>
      </c>
      <c r="C51" s="10" t="s">
        <v>26</v>
      </c>
      <c r="D51" s="10" t="s">
        <v>110</v>
      </c>
      <c r="E51" s="10" t="s">
        <v>29</v>
      </c>
      <c r="F51" s="60">
        <v>0</v>
      </c>
      <c r="G51" s="60">
        <v>10000</v>
      </c>
      <c r="H51" s="46">
        <v>10139.754000000001</v>
      </c>
    </row>
    <row r="52" spans="2:8" x14ac:dyDescent="0.3">
      <c r="B52" s="10" t="s">
        <v>111</v>
      </c>
      <c r="C52" s="10" t="s">
        <v>26</v>
      </c>
      <c r="D52" s="10" t="s">
        <v>112</v>
      </c>
      <c r="E52" s="10" t="s">
        <v>29</v>
      </c>
      <c r="F52" s="60">
        <v>0</v>
      </c>
      <c r="G52" s="60">
        <v>23000</v>
      </c>
      <c r="H52" s="46">
        <v>28579.794000000002</v>
      </c>
    </row>
    <row r="53" spans="2:8" x14ac:dyDescent="0.3">
      <c r="B53" s="10" t="s">
        <v>113</v>
      </c>
      <c r="C53" s="10" t="s">
        <v>26</v>
      </c>
      <c r="D53" s="10" t="s">
        <v>114</v>
      </c>
      <c r="E53" s="10" t="s">
        <v>29</v>
      </c>
      <c r="F53" s="60">
        <v>0</v>
      </c>
      <c r="G53" s="60">
        <v>5000</v>
      </c>
      <c r="H53" s="46">
        <v>5989.6440000000002</v>
      </c>
    </row>
    <row r="54" spans="2:8" x14ac:dyDescent="0.3">
      <c r="B54" s="10" t="s">
        <v>115</v>
      </c>
      <c r="C54" s="10" t="s">
        <v>26</v>
      </c>
      <c r="D54" s="10" t="s">
        <v>116</v>
      </c>
      <c r="E54" s="10" t="s">
        <v>29</v>
      </c>
      <c r="F54" s="60">
        <v>0</v>
      </c>
      <c r="G54" s="60">
        <v>1000</v>
      </c>
      <c r="H54" s="46">
        <v>1693.634</v>
      </c>
    </row>
    <row r="55" spans="2:8" x14ac:dyDescent="0.3">
      <c r="B55" s="10" t="s">
        <v>115</v>
      </c>
      <c r="C55" s="10" t="s">
        <v>26</v>
      </c>
      <c r="D55" s="10" t="s">
        <v>117</v>
      </c>
      <c r="E55" s="10" t="s">
        <v>29</v>
      </c>
      <c r="F55" s="60">
        <v>0</v>
      </c>
      <c r="G55" s="60">
        <v>10000</v>
      </c>
      <c r="H55" s="46">
        <v>11693.634</v>
      </c>
    </row>
    <row r="56" spans="2:8" x14ac:dyDescent="0.3">
      <c r="B56" s="10" t="s">
        <v>115</v>
      </c>
      <c r="C56" s="10" t="s">
        <v>26</v>
      </c>
      <c r="D56" s="10" t="s">
        <v>118</v>
      </c>
      <c r="E56" s="10" t="s">
        <v>29</v>
      </c>
      <c r="F56" s="60">
        <v>0</v>
      </c>
      <c r="G56" s="60">
        <v>60000</v>
      </c>
      <c r="H56" s="46">
        <v>71693.634000000005</v>
      </c>
    </row>
    <row r="57" spans="2:8" x14ac:dyDescent="0.3">
      <c r="B57" s="10" t="s">
        <v>115</v>
      </c>
      <c r="C57" s="10" t="s">
        <v>26</v>
      </c>
      <c r="D57" s="10" t="s">
        <v>119</v>
      </c>
      <c r="E57" s="10" t="s">
        <v>29</v>
      </c>
      <c r="F57" s="60">
        <v>0</v>
      </c>
      <c r="G57" s="60">
        <v>25000</v>
      </c>
      <c r="H57" s="46">
        <v>96693.634000000005</v>
      </c>
    </row>
    <row r="58" spans="2:8" x14ac:dyDescent="0.3">
      <c r="B58" s="10" t="s">
        <v>120</v>
      </c>
      <c r="C58" s="10" t="s">
        <v>26</v>
      </c>
      <c r="D58" s="10" t="s">
        <v>121</v>
      </c>
      <c r="E58" s="10" t="s">
        <v>29</v>
      </c>
      <c r="F58" s="60">
        <v>0</v>
      </c>
      <c r="G58" s="60">
        <v>6000</v>
      </c>
      <c r="H58" s="46">
        <v>6853.2695999999996</v>
      </c>
    </row>
    <row r="59" spans="2:8" x14ac:dyDescent="0.3">
      <c r="B59" s="10" t="s">
        <v>122</v>
      </c>
      <c r="C59" s="10" t="s">
        <v>26</v>
      </c>
      <c r="D59" s="10" t="s">
        <v>123</v>
      </c>
      <c r="E59" s="10" t="s">
        <v>29</v>
      </c>
      <c r="F59" s="60">
        <v>0</v>
      </c>
      <c r="G59" s="60">
        <v>1000</v>
      </c>
      <c r="H59" s="46">
        <v>594.92960000000005</v>
      </c>
    </row>
    <row r="60" spans="2:8" x14ac:dyDescent="0.3">
      <c r="B60" s="10" t="s">
        <v>122</v>
      </c>
      <c r="C60" s="10" t="s">
        <v>26</v>
      </c>
      <c r="D60" s="10" t="s">
        <v>124</v>
      </c>
      <c r="E60" s="10" t="s">
        <v>29</v>
      </c>
      <c r="F60" s="60">
        <v>0</v>
      </c>
      <c r="G60" s="60">
        <v>43000</v>
      </c>
      <c r="H60" s="46">
        <v>43594.929600000003</v>
      </c>
    </row>
    <row r="61" spans="2:8" x14ac:dyDescent="0.3">
      <c r="B61" s="10" t="s">
        <v>122</v>
      </c>
      <c r="C61" s="10" t="s">
        <v>26</v>
      </c>
      <c r="D61" s="10" t="s">
        <v>125</v>
      </c>
      <c r="E61" s="10" t="s">
        <v>29</v>
      </c>
      <c r="F61" s="60">
        <v>0</v>
      </c>
      <c r="G61" s="60">
        <v>10000</v>
      </c>
      <c r="H61" s="46">
        <v>53594.929600000003</v>
      </c>
    </row>
    <row r="62" spans="2:8" x14ac:dyDescent="0.3">
      <c r="B62" s="7" t="s">
        <v>126</v>
      </c>
      <c r="C62" s="7" t="s">
        <v>26</v>
      </c>
      <c r="D62" s="7" t="s">
        <v>127</v>
      </c>
      <c r="E62" s="7" t="s">
        <v>29</v>
      </c>
      <c r="F62" s="61">
        <v>0</v>
      </c>
      <c r="G62" s="61">
        <v>14000</v>
      </c>
      <c r="H62" s="47">
        <v>14275.2003</v>
      </c>
    </row>
    <row r="63" spans="2:8" x14ac:dyDescent="0.3">
      <c r="B63" s="7" t="s">
        <v>128</v>
      </c>
      <c r="C63" s="7" t="s">
        <v>26</v>
      </c>
      <c r="D63" s="7" t="s">
        <v>129</v>
      </c>
      <c r="E63" s="7" t="s">
        <v>29</v>
      </c>
      <c r="F63" s="61">
        <v>0</v>
      </c>
      <c r="G63" s="61">
        <v>5000</v>
      </c>
      <c r="H63" s="47">
        <v>5596.7749000000003</v>
      </c>
    </row>
    <row r="64" spans="2:8" x14ac:dyDescent="0.3">
      <c r="B64" s="7" t="s">
        <v>128</v>
      </c>
      <c r="C64" s="7" t="s">
        <v>26</v>
      </c>
      <c r="D64" s="7" t="s">
        <v>130</v>
      </c>
      <c r="E64" s="7" t="s">
        <v>29</v>
      </c>
      <c r="F64" s="61">
        <v>0</v>
      </c>
      <c r="G64" s="61">
        <v>1500</v>
      </c>
      <c r="H64" s="47">
        <v>7096.7749000000003</v>
      </c>
    </row>
    <row r="65" spans="2:8" x14ac:dyDescent="0.3">
      <c r="B65" s="7" t="s">
        <v>128</v>
      </c>
      <c r="C65" s="7" t="s">
        <v>26</v>
      </c>
      <c r="D65" s="7" t="s">
        <v>131</v>
      </c>
      <c r="E65" s="7" t="s">
        <v>29</v>
      </c>
      <c r="F65" s="61">
        <v>0</v>
      </c>
      <c r="G65" s="61">
        <v>5000</v>
      </c>
      <c r="H65" s="47">
        <v>12096.7749</v>
      </c>
    </row>
    <row r="66" spans="2:8" x14ac:dyDescent="0.3">
      <c r="B66" s="7" t="s">
        <v>132</v>
      </c>
      <c r="C66" s="7" t="s">
        <v>26</v>
      </c>
      <c r="D66" s="7" t="s">
        <v>133</v>
      </c>
      <c r="E66" s="7" t="s">
        <v>29</v>
      </c>
      <c r="F66" s="61">
        <v>0</v>
      </c>
      <c r="G66" s="61">
        <v>5000</v>
      </c>
      <c r="H66" s="47">
        <v>118903.5619</v>
      </c>
    </row>
    <row r="67" spans="2:8" x14ac:dyDescent="0.3">
      <c r="B67" s="7" t="s">
        <v>132</v>
      </c>
      <c r="C67" s="7" t="s">
        <v>26</v>
      </c>
      <c r="D67" s="7" t="s">
        <v>134</v>
      </c>
      <c r="E67" s="7" t="s">
        <v>29</v>
      </c>
      <c r="F67" s="61">
        <v>0</v>
      </c>
      <c r="G67" s="61">
        <v>3500</v>
      </c>
      <c r="H67" s="47">
        <v>122403.5619</v>
      </c>
    </row>
    <row r="68" spans="2:8" x14ac:dyDescent="0.3">
      <c r="B68" s="7" t="s">
        <v>135</v>
      </c>
      <c r="C68" s="7" t="s">
        <v>26</v>
      </c>
      <c r="D68" s="7" t="s">
        <v>136</v>
      </c>
      <c r="E68" s="7" t="s">
        <v>29</v>
      </c>
      <c r="F68" s="61">
        <v>0</v>
      </c>
      <c r="G68" s="61">
        <v>35000</v>
      </c>
      <c r="H68" s="47">
        <v>35071.703399999999</v>
      </c>
    </row>
    <row r="69" spans="2:8" x14ac:dyDescent="0.3">
      <c r="B69" s="7" t="s">
        <v>137</v>
      </c>
      <c r="C69" s="7" t="s">
        <v>26</v>
      </c>
      <c r="D69" s="7" t="s">
        <v>138</v>
      </c>
      <c r="E69" s="7" t="s">
        <v>29</v>
      </c>
      <c r="F69" s="61">
        <v>0</v>
      </c>
      <c r="G69" s="61">
        <v>5000</v>
      </c>
      <c r="H69" s="47">
        <v>-14496.478300000001</v>
      </c>
    </row>
    <row r="70" spans="2:8" x14ac:dyDescent="0.3">
      <c r="B70" s="7" t="s">
        <v>137</v>
      </c>
      <c r="C70" s="7" t="s">
        <v>26</v>
      </c>
      <c r="D70" s="7" t="s">
        <v>139</v>
      </c>
      <c r="E70" s="7" t="s">
        <v>29</v>
      </c>
      <c r="F70" s="61">
        <v>0</v>
      </c>
      <c r="G70" s="61">
        <v>2000</v>
      </c>
      <c r="H70" s="47">
        <v>-12496.478300000001</v>
      </c>
    </row>
    <row r="71" spans="2:8" x14ac:dyDescent="0.3">
      <c r="B71" s="7" t="s">
        <v>137</v>
      </c>
      <c r="C71" s="7" t="s">
        <v>26</v>
      </c>
      <c r="D71" s="7" t="s">
        <v>140</v>
      </c>
      <c r="E71" s="7" t="s">
        <v>29</v>
      </c>
      <c r="F71" s="61">
        <v>0</v>
      </c>
      <c r="G71" s="61">
        <v>13000</v>
      </c>
      <c r="H71" s="47">
        <v>503.52170000000001</v>
      </c>
    </row>
    <row r="72" spans="2:8" x14ac:dyDescent="0.3">
      <c r="B72" s="7" t="s">
        <v>141</v>
      </c>
      <c r="C72" s="7" t="s">
        <v>26</v>
      </c>
      <c r="D72" s="7" t="s">
        <v>142</v>
      </c>
      <c r="E72" s="7" t="s">
        <v>29</v>
      </c>
      <c r="F72" s="61">
        <v>0</v>
      </c>
      <c r="G72" s="61">
        <v>40000</v>
      </c>
      <c r="H72" s="47">
        <v>40471.661699999997</v>
      </c>
    </row>
    <row r="73" spans="2:8" x14ac:dyDescent="0.3">
      <c r="B73" s="7" t="s">
        <v>141</v>
      </c>
      <c r="C73" s="7" t="s">
        <v>26</v>
      </c>
      <c r="D73" s="7" t="s">
        <v>143</v>
      </c>
      <c r="E73" s="7" t="s">
        <v>29</v>
      </c>
      <c r="F73" s="61">
        <v>0</v>
      </c>
      <c r="G73" s="61">
        <v>5000</v>
      </c>
      <c r="H73" s="47">
        <v>45471.661699999997</v>
      </c>
    </row>
    <row r="74" spans="2:8" x14ac:dyDescent="0.3">
      <c r="B74" s="7" t="s">
        <v>141</v>
      </c>
      <c r="C74" s="7" t="s">
        <v>26</v>
      </c>
      <c r="D74" s="7" t="s">
        <v>144</v>
      </c>
      <c r="E74" s="7" t="s">
        <v>29</v>
      </c>
      <c r="F74" s="61">
        <v>0</v>
      </c>
      <c r="G74" s="61">
        <v>2000</v>
      </c>
      <c r="H74" s="47">
        <v>47471.661699999997</v>
      </c>
    </row>
    <row r="75" spans="2:8" x14ac:dyDescent="0.3">
      <c r="B75" s="7" t="s">
        <v>145</v>
      </c>
      <c r="C75" s="7" t="s">
        <v>26</v>
      </c>
      <c r="D75" s="7" t="s">
        <v>146</v>
      </c>
      <c r="E75" s="7" t="s">
        <v>29</v>
      </c>
      <c r="F75" s="61">
        <v>0</v>
      </c>
      <c r="G75" s="61">
        <v>3000</v>
      </c>
      <c r="H75" s="47">
        <v>234387.67189999999</v>
      </c>
    </row>
    <row r="76" spans="2:8" x14ac:dyDescent="0.3">
      <c r="B76" s="7" t="s">
        <v>145</v>
      </c>
      <c r="C76" s="7" t="s">
        <v>26</v>
      </c>
      <c r="D76" s="7" t="s">
        <v>147</v>
      </c>
      <c r="E76" s="7" t="s">
        <v>29</v>
      </c>
      <c r="F76" s="61">
        <v>0</v>
      </c>
      <c r="G76" s="61">
        <v>1000</v>
      </c>
      <c r="H76" s="47">
        <v>235387.67189999999</v>
      </c>
    </row>
    <row r="77" spans="2:8" x14ac:dyDescent="0.3">
      <c r="B77" s="7" t="s">
        <v>148</v>
      </c>
      <c r="C77" s="7" t="s">
        <v>26</v>
      </c>
      <c r="D77" s="7" t="s">
        <v>149</v>
      </c>
      <c r="E77" s="7" t="s">
        <v>29</v>
      </c>
      <c r="F77" s="61">
        <v>0</v>
      </c>
      <c r="G77" s="61">
        <v>5000</v>
      </c>
      <c r="H77" s="47">
        <v>4788.9088000000002</v>
      </c>
    </row>
    <row r="78" spans="2:8" x14ac:dyDescent="0.3">
      <c r="B78" s="7" t="s">
        <v>148</v>
      </c>
      <c r="C78" s="7" t="s">
        <v>26</v>
      </c>
      <c r="D78" s="7" t="s">
        <v>150</v>
      </c>
      <c r="E78" s="7" t="s">
        <v>29</v>
      </c>
      <c r="F78" s="61">
        <v>0</v>
      </c>
      <c r="G78" s="61">
        <v>14000</v>
      </c>
      <c r="H78" s="47">
        <v>18788.908800000001</v>
      </c>
    </row>
    <row r="79" spans="2:8" x14ac:dyDescent="0.3">
      <c r="B79" s="7" t="s">
        <v>148</v>
      </c>
      <c r="C79" s="7" t="s">
        <v>26</v>
      </c>
      <c r="D79" s="7" t="s">
        <v>151</v>
      </c>
      <c r="E79" s="7" t="s">
        <v>29</v>
      </c>
      <c r="F79" s="61">
        <v>0</v>
      </c>
      <c r="G79" s="61">
        <v>5000</v>
      </c>
      <c r="H79" s="47">
        <v>23788.908800000001</v>
      </c>
    </row>
    <row r="80" spans="2:8" x14ac:dyDescent="0.3">
      <c r="B80" s="7" t="s">
        <v>148</v>
      </c>
      <c r="C80" s="7" t="s">
        <v>26</v>
      </c>
      <c r="D80" s="7" t="s">
        <v>152</v>
      </c>
      <c r="E80" s="7" t="s">
        <v>29</v>
      </c>
      <c r="F80" s="61">
        <v>0</v>
      </c>
      <c r="G80" s="61">
        <v>10000</v>
      </c>
      <c r="H80" s="47">
        <v>33788.908799999997</v>
      </c>
    </row>
    <row r="81" spans="2:8" x14ac:dyDescent="0.3">
      <c r="B81" s="7" t="s">
        <v>153</v>
      </c>
      <c r="C81" s="7" t="s">
        <v>26</v>
      </c>
      <c r="D81" s="7" t="s">
        <v>154</v>
      </c>
      <c r="E81" s="7" t="s">
        <v>29</v>
      </c>
      <c r="F81" s="61">
        <v>0</v>
      </c>
      <c r="G81" s="61">
        <v>2500</v>
      </c>
      <c r="H81" s="47">
        <v>4330.6016</v>
      </c>
    </row>
    <row r="82" spans="2:8" x14ac:dyDescent="0.3">
      <c r="B82" s="7" t="s">
        <v>153</v>
      </c>
      <c r="C82" s="7" t="s">
        <v>26</v>
      </c>
      <c r="D82" s="7" t="s">
        <v>155</v>
      </c>
      <c r="E82" s="7" t="s">
        <v>29</v>
      </c>
      <c r="F82" s="61">
        <v>0</v>
      </c>
      <c r="G82" s="61">
        <v>10000</v>
      </c>
      <c r="H82" s="47">
        <v>14330.6016</v>
      </c>
    </row>
    <row r="83" spans="2:8" x14ac:dyDescent="0.3">
      <c r="B83" s="7" t="s">
        <v>153</v>
      </c>
      <c r="C83" s="7" t="s">
        <v>26</v>
      </c>
      <c r="D83" s="7" t="s">
        <v>156</v>
      </c>
      <c r="E83" s="7" t="s">
        <v>29</v>
      </c>
      <c r="F83" s="61">
        <v>0</v>
      </c>
      <c r="G83" s="61">
        <v>1000</v>
      </c>
      <c r="H83" s="47">
        <v>15330.6016</v>
      </c>
    </row>
    <row r="84" spans="2:8" x14ac:dyDescent="0.3">
      <c r="B84" s="7" t="s">
        <v>157</v>
      </c>
      <c r="C84" s="7" t="s">
        <v>26</v>
      </c>
      <c r="D84" s="7" t="s">
        <v>158</v>
      </c>
      <c r="E84" s="7" t="s">
        <v>29</v>
      </c>
      <c r="F84" s="61">
        <v>0</v>
      </c>
      <c r="G84" s="61">
        <v>5000</v>
      </c>
      <c r="H84" s="47">
        <v>5001.2524000000003</v>
      </c>
    </row>
    <row r="85" spans="2:8" x14ac:dyDescent="0.3">
      <c r="B85" s="7" t="s">
        <v>159</v>
      </c>
      <c r="C85" s="7" t="s">
        <v>26</v>
      </c>
      <c r="D85" s="7" t="s">
        <v>160</v>
      </c>
      <c r="E85" s="7" t="s">
        <v>29</v>
      </c>
      <c r="F85" s="61">
        <v>0</v>
      </c>
      <c r="G85" s="61">
        <v>30000</v>
      </c>
      <c r="H85" s="47">
        <v>60605.371200000001</v>
      </c>
    </row>
    <row r="86" spans="2:8" x14ac:dyDescent="0.3">
      <c r="B86" s="7" t="s">
        <v>159</v>
      </c>
      <c r="C86" s="7" t="s">
        <v>26</v>
      </c>
      <c r="D86" s="7" t="s">
        <v>161</v>
      </c>
      <c r="E86" s="7" t="s">
        <v>29</v>
      </c>
      <c r="F86" s="61">
        <v>0</v>
      </c>
      <c r="G86" s="61">
        <v>10000</v>
      </c>
      <c r="H86" s="47">
        <v>70605.371199999994</v>
      </c>
    </row>
    <row r="87" spans="2:8" x14ac:dyDescent="0.3">
      <c r="B87" s="7" t="s">
        <v>159</v>
      </c>
      <c r="C87" s="7" t="s">
        <v>26</v>
      </c>
      <c r="D87" s="7" t="s">
        <v>162</v>
      </c>
      <c r="E87" s="7" t="s">
        <v>29</v>
      </c>
      <c r="F87" s="61">
        <v>0</v>
      </c>
      <c r="G87" s="61">
        <v>10000</v>
      </c>
      <c r="H87" s="47">
        <v>80605.371199999994</v>
      </c>
    </row>
    <row r="88" spans="2:8" x14ac:dyDescent="0.3">
      <c r="B88" s="7" t="s">
        <v>163</v>
      </c>
      <c r="C88" s="7" t="s">
        <v>26</v>
      </c>
      <c r="D88" s="7" t="s">
        <v>164</v>
      </c>
      <c r="E88" s="7" t="s">
        <v>29</v>
      </c>
      <c r="F88" s="61">
        <v>0</v>
      </c>
      <c r="G88" s="61">
        <v>5000</v>
      </c>
      <c r="H88" s="47">
        <v>4014.2181</v>
      </c>
    </row>
    <row r="89" spans="2:8" x14ac:dyDescent="0.3">
      <c r="B89" s="7" t="s">
        <v>163</v>
      </c>
      <c r="C89" s="7" t="s">
        <v>26</v>
      </c>
      <c r="D89" s="7" t="s">
        <v>165</v>
      </c>
      <c r="E89" s="7" t="s">
        <v>29</v>
      </c>
      <c r="F89" s="61">
        <v>0</v>
      </c>
      <c r="G89" s="61">
        <v>21500</v>
      </c>
      <c r="H89" s="47">
        <v>25514.218099999998</v>
      </c>
    </row>
    <row r="90" spans="2:8" x14ac:dyDescent="0.3">
      <c r="B90" s="7" t="s">
        <v>166</v>
      </c>
      <c r="C90" s="7" t="s">
        <v>26</v>
      </c>
      <c r="D90" s="7" t="s">
        <v>167</v>
      </c>
      <c r="E90" s="7" t="s">
        <v>29</v>
      </c>
      <c r="F90" s="61">
        <v>0</v>
      </c>
      <c r="G90" s="61">
        <v>5000</v>
      </c>
      <c r="H90" s="47">
        <v>24588.838299999999</v>
      </c>
    </row>
    <row r="91" spans="2:8" x14ac:dyDescent="0.3">
      <c r="B91" s="7" t="s">
        <v>166</v>
      </c>
      <c r="C91" s="7" t="s">
        <v>26</v>
      </c>
      <c r="D91" s="7" t="s">
        <v>168</v>
      </c>
      <c r="E91" s="7" t="s">
        <v>29</v>
      </c>
      <c r="F91" s="61">
        <v>0</v>
      </c>
      <c r="G91" s="61">
        <v>10000</v>
      </c>
      <c r="H91" s="47">
        <v>34588.838300000003</v>
      </c>
    </row>
    <row r="92" spans="2:8" x14ac:dyDescent="0.3">
      <c r="B92" s="6" t="s">
        <v>169</v>
      </c>
      <c r="C92" s="6" t="s">
        <v>26</v>
      </c>
      <c r="D92" s="6" t="s">
        <v>170</v>
      </c>
      <c r="E92" s="6" t="s">
        <v>29</v>
      </c>
      <c r="F92" s="62">
        <v>0</v>
      </c>
      <c r="G92" s="62">
        <v>5000</v>
      </c>
      <c r="H92" s="48">
        <v>32483.180400000001</v>
      </c>
    </row>
    <row r="93" spans="2:8" x14ac:dyDescent="0.3">
      <c r="B93" s="6" t="s">
        <v>171</v>
      </c>
      <c r="C93" s="6" t="s">
        <v>26</v>
      </c>
      <c r="D93" s="6" t="s">
        <v>172</v>
      </c>
      <c r="E93" s="6" t="s">
        <v>29</v>
      </c>
      <c r="F93" s="62">
        <v>0</v>
      </c>
      <c r="G93" s="62">
        <v>2000</v>
      </c>
      <c r="H93" s="48">
        <v>151579.32430000001</v>
      </c>
    </row>
    <row r="94" spans="2:8" x14ac:dyDescent="0.3">
      <c r="B94" s="6" t="s">
        <v>173</v>
      </c>
      <c r="C94" s="6" t="s">
        <v>26</v>
      </c>
      <c r="D94" s="6" t="s">
        <v>174</v>
      </c>
      <c r="E94" s="6" t="s">
        <v>29</v>
      </c>
      <c r="F94" s="62">
        <v>0</v>
      </c>
      <c r="G94" s="62">
        <v>30000</v>
      </c>
      <c r="H94" s="48">
        <v>31547.4643</v>
      </c>
    </row>
    <row r="95" spans="2:8" x14ac:dyDescent="0.3">
      <c r="B95" s="6" t="s">
        <v>173</v>
      </c>
      <c r="C95" s="6" t="s">
        <v>26</v>
      </c>
      <c r="D95" s="6" t="s">
        <v>175</v>
      </c>
      <c r="E95" s="6" t="s">
        <v>29</v>
      </c>
      <c r="F95" s="62">
        <v>0</v>
      </c>
      <c r="G95" s="62">
        <v>18000</v>
      </c>
      <c r="H95" s="48">
        <v>49547.4643</v>
      </c>
    </row>
    <row r="96" spans="2:8" x14ac:dyDescent="0.3">
      <c r="B96" s="6" t="s">
        <v>176</v>
      </c>
      <c r="C96" s="6" t="s">
        <v>26</v>
      </c>
      <c r="D96" s="6" t="s">
        <v>177</v>
      </c>
      <c r="E96" s="6" t="s">
        <v>29</v>
      </c>
      <c r="F96" s="62">
        <v>0</v>
      </c>
      <c r="G96" s="62">
        <v>2000</v>
      </c>
      <c r="H96" s="48">
        <v>25811.843799999999</v>
      </c>
    </row>
    <row r="97" spans="2:8" x14ac:dyDescent="0.3">
      <c r="B97" s="6" t="s">
        <v>176</v>
      </c>
      <c r="C97" s="6" t="s">
        <v>26</v>
      </c>
      <c r="D97" s="6" t="s">
        <v>178</v>
      </c>
      <c r="E97" s="6" t="s">
        <v>29</v>
      </c>
      <c r="F97" s="62">
        <v>0</v>
      </c>
      <c r="G97" s="62">
        <v>5000</v>
      </c>
      <c r="H97" s="48">
        <v>30811.843799999999</v>
      </c>
    </row>
    <row r="98" spans="2:8" x14ac:dyDescent="0.3">
      <c r="B98" s="6" t="s">
        <v>176</v>
      </c>
      <c r="C98" s="6" t="s">
        <v>26</v>
      </c>
      <c r="D98" s="6" t="s">
        <v>179</v>
      </c>
      <c r="E98" s="6" t="s">
        <v>29</v>
      </c>
      <c r="F98" s="62">
        <v>0</v>
      </c>
      <c r="G98" s="62">
        <v>5000</v>
      </c>
      <c r="H98" s="48">
        <v>35811.843800000002</v>
      </c>
    </row>
    <row r="99" spans="2:8" x14ac:dyDescent="0.3">
      <c r="B99" s="6" t="s">
        <v>180</v>
      </c>
      <c r="C99" s="6" t="s">
        <v>26</v>
      </c>
      <c r="D99" s="6" t="s">
        <v>181</v>
      </c>
      <c r="E99" s="6" t="s">
        <v>29</v>
      </c>
      <c r="F99" s="62">
        <v>0</v>
      </c>
      <c r="G99" s="62">
        <v>3000</v>
      </c>
      <c r="H99" s="48">
        <v>357.09989999999999</v>
      </c>
    </row>
    <row r="100" spans="2:8" x14ac:dyDescent="0.3">
      <c r="B100" s="6" t="s">
        <v>182</v>
      </c>
      <c r="C100" s="6" t="s">
        <v>26</v>
      </c>
      <c r="D100" s="6" t="s">
        <v>183</v>
      </c>
      <c r="E100" s="6" t="s">
        <v>29</v>
      </c>
      <c r="F100" s="62">
        <v>0</v>
      </c>
      <c r="G100" s="62">
        <v>5000</v>
      </c>
      <c r="H100" s="48">
        <v>5131.8523999999998</v>
      </c>
    </row>
    <row r="101" spans="2:8" x14ac:dyDescent="0.3">
      <c r="B101" s="6" t="s">
        <v>184</v>
      </c>
      <c r="C101" s="6" t="s">
        <v>26</v>
      </c>
      <c r="D101" s="6" t="s">
        <v>185</v>
      </c>
      <c r="E101" s="6" t="s">
        <v>29</v>
      </c>
      <c r="F101" s="62">
        <v>0</v>
      </c>
      <c r="G101" s="62">
        <v>10000</v>
      </c>
      <c r="H101" s="48">
        <v>45043.8073</v>
      </c>
    </row>
    <row r="102" spans="2:8" x14ac:dyDescent="0.3">
      <c r="B102" s="6" t="s">
        <v>184</v>
      </c>
      <c r="C102" s="6" t="s">
        <v>26</v>
      </c>
      <c r="D102" s="6" t="s">
        <v>186</v>
      </c>
      <c r="E102" s="6" t="s">
        <v>29</v>
      </c>
      <c r="F102" s="62">
        <v>0</v>
      </c>
      <c r="G102" s="62">
        <v>500</v>
      </c>
      <c r="H102" s="48">
        <v>45543.8073</v>
      </c>
    </row>
    <row r="103" spans="2:8" x14ac:dyDescent="0.3">
      <c r="B103" s="6" t="s">
        <v>187</v>
      </c>
      <c r="C103" s="6" t="s">
        <v>26</v>
      </c>
      <c r="D103" s="6" t="s">
        <v>188</v>
      </c>
      <c r="E103" s="6" t="s">
        <v>29</v>
      </c>
      <c r="F103" s="62">
        <v>0</v>
      </c>
      <c r="G103" s="62">
        <v>20000</v>
      </c>
      <c r="H103" s="48">
        <v>19510.2117</v>
      </c>
    </row>
    <row r="104" spans="2:8" x14ac:dyDescent="0.3">
      <c r="B104" s="6" t="s">
        <v>187</v>
      </c>
      <c r="C104" s="6" t="s">
        <v>26</v>
      </c>
      <c r="D104" s="6" t="s">
        <v>189</v>
      </c>
      <c r="E104" s="6" t="s">
        <v>29</v>
      </c>
      <c r="F104" s="62">
        <v>0</v>
      </c>
      <c r="G104" s="62">
        <v>10000</v>
      </c>
      <c r="H104" s="48">
        <v>29510.2117</v>
      </c>
    </row>
    <row r="105" spans="2:8" x14ac:dyDescent="0.3">
      <c r="B105" s="6" t="s">
        <v>187</v>
      </c>
      <c r="C105" s="6" t="s">
        <v>26</v>
      </c>
      <c r="D105" s="6" t="s">
        <v>190</v>
      </c>
      <c r="E105" s="6" t="s">
        <v>29</v>
      </c>
      <c r="F105" s="62">
        <v>0</v>
      </c>
      <c r="G105" s="62">
        <v>10000</v>
      </c>
      <c r="H105" s="48">
        <v>39510.2117</v>
      </c>
    </row>
    <row r="106" spans="2:8" x14ac:dyDescent="0.3">
      <c r="B106" s="6" t="s">
        <v>191</v>
      </c>
      <c r="C106" s="6" t="s">
        <v>26</v>
      </c>
      <c r="D106" s="6" t="s">
        <v>192</v>
      </c>
      <c r="E106" s="6" t="s">
        <v>29</v>
      </c>
      <c r="F106" s="62">
        <v>0</v>
      </c>
      <c r="G106" s="62">
        <v>59500</v>
      </c>
      <c r="H106" s="48">
        <v>59241.9568</v>
      </c>
    </row>
    <row r="107" spans="2:8" x14ac:dyDescent="0.3">
      <c r="B107" s="6" t="s">
        <v>191</v>
      </c>
      <c r="C107" s="6" t="s">
        <v>26</v>
      </c>
      <c r="D107" s="6" t="s">
        <v>193</v>
      </c>
      <c r="E107" s="6" t="s">
        <v>29</v>
      </c>
      <c r="F107" s="62">
        <v>0</v>
      </c>
      <c r="G107" s="62">
        <v>45000</v>
      </c>
      <c r="H107" s="48">
        <v>104241.9568</v>
      </c>
    </row>
    <row r="108" spans="2:8" x14ac:dyDescent="0.3">
      <c r="B108" s="11" t="s">
        <v>194</v>
      </c>
      <c r="C108" s="11" t="s">
        <v>26</v>
      </c>
      <c r="D108" s="11" t="s">
        <v>195</v>
      </c>
      <c r="E108" s="11" t="s">
        <v>29</v>
      </c>
      <c r="F108" s="63">
        <v>0</v>
      </c>
      <c r="G108" s="63">
        <v>5000</v>
      </c>
      <c r="H108" s="49">
        <v>12025.9025</v>
      </c>
    </row>
    <row r="109" spans="2:8" x14ac:dyDescent="0.3">
      <c r="B109" s="11" t="s">
        <v>196</v>
      </c>
      <c r="C109" s="11" t="s">
        <v>26</v>
      </c>
      <c r="D109" s="11" t="s">
        <v>197</v>
      </c>
      <c r="E109" s="11" t="s">
        <v>29</v>
      </c>
      <c r="F109" s="63">
        <v>0</v>
      </c>
      <c r="G109" s="63">
        <v>10000</v>
      </c>
      <c r="H109" s="49">
        <v>12077.9316</v>
      </c>
    </row>
    <row r="110" spans="2:8" x14ac:dyDescent="0.3">
      <c r="B110" s="11" t="s">
        <v>198</v>
      </c>
      <c r="C110" s="11" t="s">
        <v>26</v>
      </c>
      <c r="D110" s="11" t="s">
        <v>199</v>
      </c>
      <c r="E110" s="11" t="s">
        <v>29</v>
      </c>
      <c r="F110" s="63">
        <v>0</v>
      </c>
      <c r="G110" s="63">
        <v>15000</v>
      </c>
      <c r="H110" s="49">
        <v>14909.2562</v>
      </c>
    </row>
    <row r="111" spans="2:8" x14ac:dyDescent="0.3">
      <c r="B111" s="11" t="s">
        <v>200</v>
      </c>
      <c r="C111" s="11" t="s">
        <v>26</v>
      </c>
      <c r="D111" s="11" t="s">
        <v>201</v>
      </c>
      <c r="E111" s="11" t="s">
        <v>29</v>
      </c>
      <c r="F111" s="63">
        <v>0</v>
      </c>
      <c r="G111" s="63">
        <v>5000</v>
      </c>
      <c r="H111" s="49">
        <v>5002.5990000000002</v>
      </c>
    </row>
    <row r="112" spans="2:8" x14ac:dyDescent="0.3">
      <c r="B112" s="11" t="s">
        <v>202</v>
      </c>
      <c r="C112" s="11" t="s">
        <v>26</v>
      </c>
      <c r="D112" s="11" t="s">
        <v>203</v>
      </c>
      <c r="E112" s="11" t="s">
        <v>29</v>
      </c>
      <c r="F112" s="63">
        <v>0</v>
      </c>
      <c r="G112" s="63">
        <v>10000</v>
      </c>
      <c r="H112" s="49">
        <v>10347.665800000001</v>
      </c>
    </row>
    <row r="113" spans="2:8" x14ac:dyDescent="0.3">
      <c r="B113" s="11" t="s">
        <v>204</v>
      </c>
      <c r="C113" s="11" t="s">
        <v>26</v>
      </c>
      <c r="D113" s="11" t="s">
        <v>205</v>
      </c>
      <c r="E113" s="11" t="s">
        <v>29</v>
      </c>
      <c r="F113" s="63">
        <v>0</v>
      </c>
      <c r="G113" s="63">
        <v>10000</v>
      </c>
      <c r="H113" s="49">
        <v>9998.9717000000001</v>
      </c>
    </row>
    <row r="114" spans="2:8" x14ac:dyDescent="0.3">
      <c r="B114" s="11" t="s">
        <v>206</v>
      </c>
      <c r="C114" s="11" t="s">
        <v>26</v>
      </c>
      <c r="D114" s="11" t="s">
        <v>207</v>
      </c>
      <c r="E114" s="11" t="s">
        <v>29</v>
      </c>
      <c r="F114" s="63">
        <v>0</v>
      </c>
      <c r="G114" s="63">
        <v>5000</v>
      </c>
      <c r="H114" s="49">
        <v>6108.7766000000001</v>
      </c>
    </row>
    <row r="115" spans="2:8" x14ac:dyDescent="0.3">
      <c r="B115" s="13" t="s">
        <v>208</v>
      </c>
      <c r="C115" s="13" t="s">
        <v>26</v>
      </c>
      <c r="D115" s="13" t="s">
        <v>209</v>
      </c>
      <c r="E115" s="13" t="s">
        <v>29</v>
      </c>
      <c r="F115" s="64">
        <v>0</v>
      </c>
      <c r="G115" s="64">
        <v>10000</v>
      </c>
      <c r="H115" s="50">
        <v>14042.670899999999</v>
      </c>
    </row>
    <row r="116" spans="2:8" x14ac:dyDescent="0.3">
      <c r="B116" s="13" t="s">
        <v>210</v>
      </c>
      <c r="C116" s="13" t="s">
        <v>26</v>
      </c>
      <c r="D116" s="13" t="s">
        <v>211</v>
      </c>
      <c r="E116" s="13" t="s">
        <v>29</v>
      </c>
      <c r="F116" s="64">
        <v>0</v>
      </c>
      <c r="G116" s="64">
        <v>6000</v>
      </c>
      <c r="H116" s="50">
        <v>6038.4126999999999</v>
      </c>
    </row>
    <row r="117" spans="2:8" x14ac:dyDescent="0.3">
      <c r="B117" s="13" t="s">
        <v>212</v>
      </c>
      <c r="C117" s="13" t="s">
        <v>26</v>
      </c>
      <c r="D117" s="13" t="s">
        <v>213</v>
      </c>
      <c r="E117" s="13" t="s">
        <v>29</v>
      </c>
      <c r="F117" s="64">
        <v>0</v>
      </c>
      <c r="G117" s="64">
        <v>4000</v>
      </c>
      <c r="H117" s="50">
        <v>3536.94</v>
      </c>
    </row>
    <row r="118" spans="2:8" x14ac:dyDescent="0.3">
      <c r="B118" s="13" t="s">
        <v>214</v>
      </c>
      <c r="C118" s="13" t="s">
        <v>26</v>
      </c>
      <c r="D118" s="13" t="s">
        <v>215</v>
      </c>
      <c r="E118" s="13" t="s">
        <v>29</v>
      </c>
      <c r="F118" s="64">
        <v>0</v>
      </c>
      <c r="G118" s="64">
        <v>5000</v>
      </c>
      <c r="H118" s="50">
        <v>4838.4260999999997</v>
      </c>
    </row>
    <row r="119" spans="2:8" x14ac:dyDescent="0.3">
      <c r="B119" s="13" t="s">
        <v>216</v>
      </c>
      <c r="C119" s="13" t="s">
        <v>26</v>
      </c>
      <c r="D119" s="13" t="s">
        <v>217</v>
      </c>
      <c r="E119" s="13" t="s">
        <v>29</v>
      </c>
      <c r="F119" s="64">
        <v>0</v>
      </c>
      <c r="G119" s="64">
        <v>1500</v>
      </c>
      <c r="H119" s="50">
        <v>1756.9662000000001</v>
      </c>
    </row>
    <row r="120" spans="2:8" x14ac:dyDescent="0.3">
      <c r="B120" s="13" t="s">
        <v>218</v>
      </c>
      <c r="C120" s="13" t="s">
        <v>26</v>
      </c>
      <c r="D120" s="13" t="s">
        <v>219</v>
      </c>
      <c r="E120" s="13" t="s">
        <v>29</v>
      </c>
      <c r="F120" s="64">
        <v>0</v>
      </c>
      <c r="G120" s="64">
        <v>10000</v>
      </c>
      <c r="H120" s="50">
        <v>9949.9228000000003</v>
      </c>
    </row>
    <row r="121" spans="2:8" x14ac:dyDescent="0.3">
      <c r="B121" s="13" t="s">
        <v>220</v>
      </c>
      <c r="C121" s="13" t="s">
        <v>26</v>
      </c>
      <c r="D121" s="13" t="s">
        <v>221</v>
      </c>
      <c r="E121" s="13" t="s">
        <v>29</v>
      </c>
      <c r="F121" s="64">
        <v>0</v>
      </c>
      <c r="G121" s="64">
        <v>10000</v>
      </c>
      <c r="H121" s="50">
        <v>18484.2729</v>
      </c>
    </row>
    <row r="122" spans="2:8" x14ac:dyDescent="0.3">
      <c r="B122" s="13" t="s">
        <v>222</v>
      </c>
      <c r="C122" s="13" t="s">
        <v>26</v>
      </c>
      <c r="D122" s="13" t="s">
        <v>223</v>
      </c>
      <c r="E122" s="13" t="s">
        <v>29</v>
      </c>
      <c r="F122" s="64">
        <v>0</v>
      </c>
      <c r="G122" s="64">
        <v>1000</v>
      </c>
      <c r="H122" s="50">
        <v>1442.9581000000001</v>
      </c>
    </row>
    <row r="123" spans="2:8" x14ac:dyDescent="0.3">
      <c r="B123" s="13" t="s">
        <v>224</v>
      </c>
      <c r="C123" s="13" t="s">
        <v>26</v>
      </c>
      <c r="D123" s="13" t="s">
        <v>225</v>
      </c>
      <c r="E123" s="13" t="s">
        <v>29</v>
      </c>
      <c r="F123" s="64">
        <v>0</v>
      </c>
      <c r="G123" s="64">
        <v>5000</v>
      </c>
      <c r="H123" s="50">
        <v>4924.3971000000001</v>
      </c>
    </row>
    <row r="124" spans="2:8" x14ac:dyDescent="0.3">
      <c r="B124" s="13" t="s">
        <v>224</v>
      </c>
      <c r="C124" s="13" t="s">
        <v>26</v>
      </c>
      <c r="D124" s="13" t="s">
        <v>226</v>
      </c>
      <c r="E124" s="13" t="s">
        <v>29</v>
      </c>
      <c r="F124" s="64">
        <v>0</v>
      </c>
      <c r="G124" s="64">
        <v>5000</v>
      </c>
      <c r="H124" s="50">
        <v>9924.3971000000001</v>
      </c>
    </row>
    <row r="125" spans="2:8" x14ac:dyDescent="0.3">
      <c r="B125" s="12" t="s">
        <v>227</v>
      </c>
      <c r="C125" s="12" t="s">
        <v>26</v>
      </c>
      <c r="D125" s="12" t="s">
        <v>228</v>
      </c>
      <c r="E125" s="12" t="s">
        <v>29</v>
      </c>
      <c r="F125" s="65">
        <v>0</v>
      </c>
      <c r="G125" s="65">
        <v>5000</v>
      </c>
      <c r="H125" s="51">
        <v>17641.0854</v>
      </c>
    </row>
    <row r="126" spans="2:8" x14ac:dyDescent="0.3">
      <c r="B126" s="12" t="s">
        <v>229</v>
      </c>
      <c r="C126" s="12" t="s">
        <v>26</v>
      </c>
      <c r="D126" s="12" t="s">
        <v>230</v>
      </c>
      <c r="E126" s="12" t="s">
        <v>29</v>
      </c>
      <c r="F126" s="65">
        <v>0</v>
      </c>
      <c r="G126" s="65">
        <v>2500</v>
      </c>
      <c r="H126" s="51">
        <v>3536.2372</v>
      </c>
    </row>
    <row r="127" spans="2:8" x14ac:dyDescent="0.3">
      <c r="B127" s="12" t="s">
        <v>229</v>
      </c>
      <c r="C127" s="12" t="s">
        <v>26</v>
      </c>
      <c r="D127" s="12" t="s">
        <v>231</v>
      </c>
      <c r="E127" s="12" t="s">
        <v>29</v>
      </c>
      <c r="F127" s="65">
        <v>0</v>
      </c>
      <c r="G127" s="65">
        <v>5000</v>
      </c>
      <c r="H127" s="51">
        <v>8536.2371999999996</v>
      </c>
    </row>
    <row r="128" spans="2:8" x14ac:dyDescent="0.3">
      <c r="B128" s="12" t="s">
        <v>232</v>
      </c>
      <c r="C128" s="12" t="s">
        <v>26</v>
      </c>
      <c r="D128" s="12" t="s">
        <v>233</v>
      </c>
      <c r="E128" s="12" t="s">
        <v>29</v>
      </c>
      <c r="F128" s="65">
        <v>0</v>
      </c>
      <c r="G128" s="65">
        <v>2000</v>
      </c>
      <c r="H128" s="51">
        <v>2908.9229</v>
      </c>
    </row>
    <row r="129" spans="2:8" x14ac:dyDescent="0.3">
      <c r="B129" s="12" t="s">
        <v>232</v>
      </c>
      <c r="C129" s="12" t="s">
        <v>26</v>
      </c>
      <c r="D129" s="12" t="s">
        <v>234</v>
      </c>
      <c r="E129" s="12" t="s">
        <v>29</v>
      </c>
      <c r="F129" s="65">
        <v>0</v>
      </c>
      <c r="G129" s="65">
        <v>2500</v>
      </c>
      <c r="H129" s="51">
        <v>5408.9228999999996</v>
      </c>
    </row>
    <row r="130" spans="2:8" x14ac:dyDescent="0.3">
      <c r="B130" s="12" t="s">
        <v>235</v>
      </c>
      <c r="C130" s="12" t="s">
        <v>26</v>
      </c>
      <c r="D130" s="12" t="s">
        <v>236</v>
      </c>
      <c r="E130" s="12" t="s">
        <v>29</v>
      </c>
      <c r="F130" s="65">
        <v>0</v>
      </c>
      <c r="G130" s="65">
        <v>6000</v>
      </c>
      <c r="H130" s="51">
        <v>66.792900000000003</v>
      </c>
    </row>
    <row r="131" spans="2:8" x14ac:dyDescent="0.3">
      <c r="B131" s="12" t="s">
        <v>237</v>
      </c>
      <c r="C131" s="12" t="s">
        <v>26</v>
      </c>
      <c r="D131" s="12" t="s">
        <v>238</v>
      </c>
      <c r="E131" s="12" t="s">
        <v>29</v>
      </c>
      <c r="F131" s="65">
        <v>0</v>
      </c>
      <c r="G131" s="65">
        <v>2500</v>
      </c>
      <c r="H131" s="51">
        <v>406.37290000000002</v>
      </c>
    </row>
    <row r="132" spans="2:8" x14ac:dyDescent="0.3">
      <c r="B132" s="12" t="s">
        <v>239</v>
      </c>
      <c r="C132" s="12" t="s">
        <v>26</v>
      </c>
      <c r="D132" s="12" t="s">
        <v>240</v>
      </c>
      <c r="E132" s="12" t="s">
        <v>29</v>
      </c>
      <c r="F132" s="65">
        <v>0</v>
      </c>
      <c r="G132" s="65">
        <v>9500</v>
      </c>
      <c r="H132" s="51">
        <v>68.953599999999994</v>
      </c>
    </row>
    <row r="133" spans="2:8" x14ac:dyDescent="0.3">
      <c r="B133" s="12" t="s">
        <v>241</v>
      </c>
      <c r="C133" s="12" t="s">
        <v>26</v>
      </c>
      <c r="D133" s="12" t="s">
        <v>242</v>
      </c>
      <c r="E133" s="12" t="s">
        <v>29</v>
      </c>
      <c r="F133" s="65">
        <v>0</v>
      </c>
      <c r="G133" s="65">
        <v>10000</v>
      </c>
      <c r="H133" s="51">
        <v>-18.799900000000001</v>
      </c>
    </row>
    <row r="134" spans="2:8" x14ac:dyDescent="0.3">
      <c r="B134" s="12" t="s">
        <v>243</v>
      </c>
      <c r="C134" s="12" t="s">
        <v>26</v>
      </c>
      <c r="D134" s="12" t="s">
        <v>244</v>
      </c>
      <c r="E134" s="12" t="s">
        <v>29</v>
      </c>
      <c r="F134" s="65">
        <v>0</v>
      </c>
      <c r="G134" s="65">
        <v>10000</v>
      </c>
      <c r="H134" s="51">
        <v>9744.1648000000005</v>
      </c>
    </row>
    <row r="135" spans="2:8" x14ac:dyDescent="0.3">
      <c r="B135" s="12" t="s">
        <v>245</v>
      </c>
      <c r="C135" s="12" t="s">
        <v>26</v>
      </c>
      <c r="D135" s="12" t="s">
        <v>246</v>
      </c>
      <c r="E135" s="12" t="s">
        <v>29</v>
      </c>
      <c r="F135" s="65">
        <v>0</v>
      </c>
      <c r="G135" s="65">
        <v>11500</v>
      </c>
      <c r="H135" s="51">
        <v>-2688.9792000000002</v>
      </c>
    </row>
    <row r="136" spans="2:8" x14ac:dyDescent="0.3">
      <c r="B136" s="12" t="s">
        <v>245</v>
      </c>
      <c r="C136" s="12" t="s">
        <v>26</v>
      </c>
      <c r="D136" s="12" t="s">
        <v>247</v>
      </c>
      <c r="E136" s="12" t="s">
        <v>29</v>
      </c>
      <c r="F136" s="65">
        <v>0</v>
      </c>
      <c r="G136" s="65">
        <v>3000</v>
      </c>
      <c r="H136" s="51">
        <v>311.02080000000001</v>
      </c>
    </row>
    <row r="137" spans="2:8" x14ac:dyDescent="0.3">
      <c r="B137" s="29" t="s">
        <v>248</v>
      </c>
      <c r="C137" s="29" t="s">
        <v>26</v>
      </c>
      <c r="D137" s="29" t="s">
        <v>249</v>
      </c>
      <c r="E137" s="29" t="s">
        <v>29</v>
      </c>
      <c r="F137" s="66">
        <v>0</v>
      </c>
      <c r="G137" s="66">
        <v>3500</v>
      </c>
      <c r="H137" s="52">
        <v>369.50200000000001</v>
      </c>
    </row>
    <row r="138" spans="2:8" x14ac:dyDescent="0.3">
      <c r="B138" s="29" t="s">
        <v>250</v>
      </c>
      <c r="C138" s="29" t="s">
        <v>26</v>
      </c>
      <c r="D138" s="29" t="s">
        <v>251</v>
      </c>
      <c r="E138" s="29" t="s">
        <v>29</v>
      </c>
      <c r="F138" s="66">
        <v>0</v>
      </c>
      <c r="G138" s="66">
        <v>3000</v>
      </c>
      <c r="H138" s="52">
        <v>539.08960000000002</v>
      </c>
    </row>
    <row r="139" spans="2:8" x14ac:dyDescent="0.3">
      <c r="B139" s="29" t="s">
        <v>311</v>
      </c>
      <c r="C139" s="29" t="s">
        <v>26</v>
      </c>
      <c r="D139" s="29" t="s">
        <v>312</v>
      </c>
      <c r="E139" s="29" t="s">
        <v>29</v>
      </c>
      <c r="F139" s="66">
        <v>0</v>
      </c>
      <c r="G139" s="66">
        <v>300</v>
      </c>
      <c r="H139" s="52">
        <v>159.7099</v>
      </c>
    </row>
    <row r="140" spans="2:8" x14ac:dyDescent="0.3">
      <c r="B140" s="29" t="s">
        <v>313</v>
      </c>
      <c r="C140" s="29" t="s">
        <v>26</v>
      </c>
      <c r="D140" s="29" t="s">
        <v>314</v>
      </c>
      <c r="E140" s="29" t="s">
        <v>29</v>
      </c>
      <c r="F140" s="66">
        <v>0</v>
      </c>
      <c r="G140" s="66">
        <v>4000</v>
      </c>
      <c r="H140" s="52">
        <v>7685.0861999999997</v>
      </c>
    </row>
    <row r="141" spans="2:8" x14ac:dyDescent="0.3">
      <c r="B141" s="31" t="s">
        <v>315</v>
      </c>
      <c r="C141" s="31" t="s">
        <v>26</v>
      </c>
      <c r="D141" s="31" t="s">
        <v>316</v>
      </c>
      <c r="E141" s="31" t="s">
        <v>29</v>
      </c>
      <c r="F141" s="67">
        <v>0</v>
      </c>
      <c r="G141" s="67">
        <v>5000</v>
      </c>
      <c r="H141" s="53">
        <v>6175.7456000000002</v>
      </c>
    </row>
    <row r="142" spans="2:8" x14ac:dyDescent="0.3">
      <c r="B142" s="31" t="s">
        <v>315</v>
      </c>
      <c r="C142" s="31" t="s">
        <v>26</v>
      </c>
      <c r="D142" s="31" t="s">
        <v>317</v>
      </c>
      <c r="E142" s="31" t="s">
        <v>29</v>
      </c>
      <c r="F142" s="67">
        <v>0</v>
      </c>
      <c r="G142" s="67">
        <v>1000</v>
      </c>
      <c r="H142" s="53">
        <v>7175.7456000000002</v>
      </c>
    </row>
    <row r="143" spans="2:8" x14ac:dyDescent="0.3">
      <c r="B143" s="31" t="s">
        <v>315</v>
      </c>
      <c r="C143" s="31" t="s">
        <v>26</v>
      </c>
      <c r="D143" s="31" t="s">
        <v>318</v>
      </c>
      <c r="E143" s="31" t="s">
        <v>29</v>
      </c>
      <c r="F143" s="67">
        <v>0</v>
      </c>
      <c r="G143" s="67">
        <v>20000</v>
      </c>
      <c r="H143" s="53">
        <v>27175.745599999998</v>
      </c>
    </row>
    <row r="144" spans="2:8" x14ac:dyDescent="0.3">
      <c r="B144" s="31" t="s">
        <v>319</v>
      </c>
      <c r="C144" s="31" t="s">
        <v>26</v>
      </c>
      <c r="D144" s="31" t="s">
        <v>320</v>
      </c>
      <c r="E144" s="31" t="s">
        <v>29</v>
      </c>
      <c r="F144" s="67">
        <v>0</v>
      </c>
      <c r="G144" s="67">
        <v>4000</v>
      </c>
      <c r="H144" s="53">
        <v>30830.581300000002</v>
      </c>
    </row>
    <row r="145" spans="2:8" x14ac:dyDescent="0.3">
      <c r="B145" s="31" t="s">
        <v>321</v>
      </c>
      <c r="C145" s="31" t="s">
        <v>26</v>
      </c>
      <c r="D145" s="31" t="s">
        <v>322</v>
      </c>
      <c r="E145" s="31" t="s">
        <v>29</v>
      </c>
      <c r="F145" s="67">
        <v>0</v>
      </c>
      <c r="G145" s="67">
        <v>1000</v>
      </c>
      <c r="H145" s="53">
        <v>42374.996299999999</v>
      </c>
    </row>
    <row r="146" spans="2:8" x14ac:dyDescent="0.3">
      <c r="B146" s="31" t="s">
        <v>323</v>
      </c>
      <c r="C146" s="31" t="s">
        <v>26</v>
      </c>
      <c r="D146" s="31" t="s">
        <v>324</v>
      </c>
      <c r="E146" s="31" t="s">
        <v>29</v>
      </c>
      <c r="F146" s="67">
        <v>0</v>
      </c>
      <c r="G146" s="67">
        <v>6000</v>
      </c>
      <c r="H146" s="53">
        <v>7385.2916999999998</v>
      </c>
    </row>
    <row r="147" spans="2:8" x14ac:dyDescent="0.3">
      <c r="B147" s="31" t="s">
        <v>325</v>
      </c>
      <c r="C147" s="31" t="s">
        <v>26</v>
      </c>
      <c r="D147" s="31" t="s">
        <v>326</v>
      </c>
      <c r="E147" s="31" t="s">
        <v>29</v>
      </c>
      <c r="F147" s="67">
        <v>0</v>
      </c>
      <c r="G147" s="67">
        <v>4000</v>
      </c>
      <c r="H147" s="53">
        <v>4577.5788000000002</v>
      </c>
    </row>
    <row r="148" spans="2:8" x14ac:dyDescent="0.3">
      <c r="B148" s="31" t="s">
        <v>325</v>
      </c>
      <c r="C148" s="31" t="s">
        <v>26</v>
      </c>
      <c r="D148" s="31" t="s">
        <v>327</v>
      </c>
      <c r="E148" s="31" t="s">
        <v>29</v>
      </c>
      <c r="F148" s="67">
        <v>0</v>
      </c>
      <c r="G148" s="67">
        <v>6000</v>
      </c>
      <c r="H148" s="53">
        <v>10577.578799999999</v>
      </c>
    </row>
    <row r="149" spans="2:8" x14ac:dyDescent="0.3">
      <c r="B149" s="31" t="s">
        <v>325</v>
      </c>
      <c r="C149" s="31" t="s">
        <v>26</v>
      </c>
      <c r="D149" s="31" t="s">
        <v>328</v>
      </c>
      <c r="E149" s="31" t="s">
        <v>29</v>
      </c>
      <c r="F149" s="67">
        <v>0</v>
      </c>
      <c r="G149" s="67">
        <v>3000</v>
      </c>
      <c r="H149" s="53">
        <v>13577.578799999999</v>
      </c>
    </row>
    <row r="150" spans="2:8" x14ac:dyDescent="0.3">
      <c r="B150" s="31" t="s">
        <v>325</v>
      </c>
      <c r="C150" s="31" t="s">
        <v>26</v>
      </c>
      <c r="D150" s="31" t="s">
        <v>329</v>
      </c>
      <c r="E150" s="31" t="s">
        <v>29</v>
      </c>
      <c r="F150" s="67">
        <v>0</v>
      </c>
      <c r="G150" s="67">
        <v>2000</v>
      </c>
      <c r="H150" s="53">
        <v>15577.578799999999</v>
      </c>
    </row>
    <row r="151" spans="2:8" x14ac:dyDescent="0.3">
      <c r="B151" s="31" t="s">
        <v>330</v>
      </c>
      <c r="C151" s="31" t="s">
        <v>26</v>
      </c>
      <c r="D151" s="31" t="s">
        <v>331</v>
      </c>
      <c r="E151" s="31" t="s">
        <v>29</v>
      </c>
      <c r="F151" s="67">
        <v>0</v>
      </c>
      <c r="G151" s="67">
        <v>6000</v>
      </c>
      <c r="H151" s="53">
        <v>8063.9210000000003</v>
      </c>
    </row>
    <row r="152" spans="2:8" x14ac:dyDescent="0.3">
      <c r="B152" s="31" t="s">
        <v>332</v>
      </c>
      <c r="C152" s="31" t="s">
        <v>26</v>
      </c>
      <c r="D152" s="31" t="s">
        <v>333</v>
      </c>
      <c r="E152" s="31" t="s">
        <v>29</v>
      </c>
      <c r="F152" s="67">
        <v>0</v>
      </c>
      <c r="G152" s="67">
        <v>10000</v>
      </c>
      <c r="H152" s="53">
        <v>10875.1723</v>
      </c>
    </row>
    <row r="153" spans="2:8" x14ac:dyDescent="0.3">
      <c r="B153" s="72" t="s">
        <v>340</v>
      </c>
      <c r="C153" s="72" t="s">
        <v>26</v>
      </c>
      <c r="D153" s="72" t="s">
        <v>341</v>
      </c>
      <c r="E153" s="72" t="s">
        <v>29</v>
      </c>
      <c r="F153" s="73">
        <v>0</v>
      </c>
      <c r="G153" s="73">
        <v>2000</v>
      </c>
      <c r="H153" s="74">
        <v>-445.30259999999998</v>
      </c>
    </row>
    <row r="154" spans="2:8" x14ac:dyDescent="0.3">
      <c r="B154" s="72" t="s">
        <v>342</v>
      </c>
      <c r="C154" s="72" t="s">
        <v>26</v>
      </c>
      <c r="D154" s="72" t="s">
        <v>343</v>
      </c>
      <c r="E154" s="72" t="s">
        <v>29</v>
      </c>
      <c r="F154" s="73">
        <v>0</v>
      </c>
      <c r="G154" s="73">
        <v>3000</v>
      </c>
      <c r="H154" s="74">
        <v>-4221.2362000000003</v>
      </c>
    </row>
    <row r="155" spans="2:8" x14ac:dyDescent="0.3">
      <c r="B155" s="72" t="s">
        <v>342</v>
      </c>
      <c r="C155" s="72" t="s">
        <v>26</v>
      </c>
      <c r="D155" s="72" t="s">
        <v>344</v>
      </c>
      <c r="E155" s="72" t="s">
        <v>29</v>
      </c>
      <c r="F155" s="73">
        <v>0</v>
      </c>
      <c r="G155" s="73">
        <v>4000</v>
      </c>
      <c r="H155" s="74">
        <v>-221.2362</v>
      </c>
    </row>
    <row r="156" spans="2:8" x14ac:dyDescent="0.3">
      <c r="B156" s="72" t="s">
        <v>346</v>
      </c>
      <c r="C156" s="72" t="s">
        <v>26</v>
      </c>
      <c r="D156" s="72" t="s">
        <v>347</v>
      </c>
      <c r="E156" s="72" t="s">
        <v>29</v>
      </c>
      <c r="F156" s="73">
        <v>0</v>
      </c>
      <c r="G156" s="73">
        <v>3700</v>
      </c>
      <c r="H156" s="74">
        <v>582.851</v>
      </c>
    </row>
    <row r="157" spans="2:8" x14ac:dyDescent="0.3">
      <c r="B157" s="72" t="s">
        <v>348</v>
      </c>
      <c r="C157" s="72" t="s">
        <v>26</v>
      </c>
      <c r="D157" s="72" t="s">
        <v>349</v>
      </c>
      <c r="E157" s="72" t="s">
        <v>29</v>
      </c>
      <c r="F157" s="73">
        <v>0</v>
      </c>
      <c r="G157" s="73">
        <v>500</v>
      </c>
      <c r="H157" s="74">
        <v>1050.991</v>
      </c>
    </row>
    <row r="158" spans="2:8" x14ac:dyDescent="0.3">
      <c r="B158" s="72" t="s">
        <v>348</v>
      </c>
      <c r="C158" s="72" t="s">
        <v>26</v>
      </c>
      <c r="D158" s="72" t="s">
        <v>350</v>
      </c>
      <c r="E158" s="72" t="s">
        <v>29</v>
      </c>
      <c r="F158" s="73">
        <v>0</v>
      </c>
      <c r="G158" s="73">
        <v>1000</v>
      </c>
      <c r="H158" s="74">
        <v>2050.991</v>
      </c>
    </row>
    <row r="159" spans="2:8" x14ac:dyDescent="0.3">
      <c r="B159" s="72" t="s">
        <v>351</v>
      </c>
      <c r="C159" s="72" t="s">
        <v>26</v>
      </c>
      <c r="D159" s="72" t="s">
        <v>352</v>
      </c>
      <c r="E159" s="72" t="s">
        <v>29</v>
      </c>
      <c r="F159" s="73">
        <v>0</v>
      </c>
      <c r="G159" s="73">
        <v>1000</v>
      </c>
      <c r="H159" s="74">
        <v>-694.0471</v>
      </c>
    </row>
    <row r="160" spans="2:8" x14ac:dyDescent="0.3">
      <c r="B160" s="72" t="s">
        <v>351</v>
      </c>
      <c r="C160" s="72" t="s">
        <v>26</v>
      </c>
      <c r="D160" s="72" t="s">
        <v>353</v>
      </c>
      <c r="E160" s="72" t="s">
        <v>29</v>
      </c>
      <c r="F160" s="73">
        <v>0</v>
      </c>
      <c r="G160" s="73">
        <v>500</v>
      </c>
      <c r="H160" s="74">
        <v>-194.0471</v>
      </c>
    </row>
    <row r="161" spans="2:8" x14ac:dyDescent="0.3">
      <c r="B161" s="72" t="s">
        <v>351</v>
      </c>
      <c r="C161" s="72" t="s">
        <v>26</v>
      </c>
      <c r="D161" s="72" t="s">
        <v>354</v>
      </c>
      <c r="E161" s="72" t="s">
        <v>29</v>
      </c>
      <c r="F161" s="73">
        <v>0</v>
      </c>
      <c r="G161" s="73">
        <v>1000</v>
      </c>
      <c r="H161" s="74">
        <v>805.9529</v>
      </c>
    </row>
    <row r="162" spans="2:8" x14ac:dyDescent="0.3">
      <c r="B162" s="72" t="s">
        <v>355</v>
      </c>
      <c r="C162" s="72" t="s">
        <v>26</v>
      </c>
      <c r="D162" s="72" t="s">
        <v>356</v>
      </c>
      <c r="E162" s="72" t="s">
        <v>29</v>
      </c>
      <c r="F162" s="73">
        <v>0</v>
      </c>
      <c r="G162" s="73">
        <v>500</v>
      </c>
      <c r="H162" s="74">
        <v>13471.136399999999</v>
      </c>
    </row>
    <row r="163" spans="2:8" x14ac:dyDescent="0.3">
      <c r="B163" s="72" t="s">
        <v>355</v>
      </c>
      <c r="C163" s="72" t="s">
        <v>26</v>
      </c>
      <c r="D163" s="72" t="s">
        <v>357</v>
      </c>
      <c r="E163" s="72" t="s">
        <v>29</v>
      </c>
      <c r="F163" s="73">
        <v>0</v>
      </c>
      <c r="G163" s="73">
        <v>1000</v>
      </c>
      <c r="H163" s="74">
        <v>14471.136399999999</v>
      </c>
    </row>
    <row r="169" spans="2:8" x14ac:dyDescent="0.3">
      <c r="D169" s="23"/>
    </row>
    <row r="173" spans="2:8" x14ac:dyDescent="0.3">
      <c r="G173" s="68">
        <f>SUM(G2:G172)</f>
        <v>1726489.8289999999</v>
      </c>
    </row>
    <row r="177" spans="2:8" x14ac:dyDescent="0.3">
      <c r="B177" s="30" t="s">
        <v>252</v>
      </c>
      <c r="C177" s="30" t="s">
        <v>26</v>
      </c>
      <c r="D177" s="30" t="s">
        <v>253</v>
      </c>
      <c r="E177" s="30" t="s">
        <v>254</v>
      </c>
      <c r="F177" s="69">
        <v>10000</v>
      </c>
      <c r="G177" s="69">
        <v>0</v>
      </c>
      <c r="H177" s="54">
        <v>33762.646000000001</v>
      </c>
    </row>
    <row r="178" spans="2:8" x14ac:dyDescent="0.3">
      <c r="B178" s="30" t="s">
        <v>255</v>
      </c>
      <c r="C178" s="30" t="s">
        <v>26</v>
      </c>
      <c r="D178" s="30" t="s">
        <v>253</v>
      </c>
      <c r="E178" s="30" t="s">
        <v>254</v>
      </c>
      <c r="F178" s="69">
        <v>117000</v>
      </c>
      <c r="G178" s="69">
        <v>0</v>
      </c>
      <c r="H178" s="54">
        <v>-115711.266</v>
      </c>
    </row>
    <row r="179" spans="2:8" x14ac:dyDescent="0.3">
      <c r="B179" s="30" t="s">
        <v>256</v>
      </c>
      <c r="C179" s="30" t="s">
        <v>26</v>
      </c>
      <c r="D179" s="30" t="s">
        <v>253</v>
      </c>
      <c r="E179" s="30" t="s">
        <v>254</v>
      </c>
      <c r="F179" s="69">
        <v>140000</v>
      </c>
      <c r="G179" s="69">
        <v>0</v>
      </c>
      <c r="H179" s="54">
        <v>121320.024</v>
      </c>
    </row>
    <row r="180" spans="2:8" x14ac:dyDescent="0.3">
      <c r="B180" s="30" t="s">
        <v>171</v>
      </c>
      <c r="C180" s="30" t="s">
        <v>26</v>
      </c>
      <c r="D180" s="30" t="s">
        <v>253</v>
      </c>
      <c r="E180" s="30" t="s">
        <v>254</v>
      </c>
      <c r="F180" s="69">
        <v>150000</v>
      </c>
      <c r="G180" s="69">
        <v>0</v>
      </c>
      <c r="H180" s="54">
        <v>1568.7043000000001</v>
      </c>
    </row>
    <row r="181" spans="2:8" x14ac:dyDescent="0.3">
      <c r="B181" s="30" t="s">
        <v>257</v>
      </c>
      <c r="C181" s="30" t="s">
        <v>26</v>
      </c>
      <c r="D181" s="30" t="s">
        <v>253</v>
      </c>
      <c r="E181" s="30" t="s">
        <v>254</v>
      </c>
      <c r="F181" s="69">
        <v>7500</v>
      </c>
      <c r="G181" s="54">
        <v>0</v>
      </c>
      <c r="H181" s="54">
        <v>12641.0854</v>
      </c>
    </row>
    <row r="182" spans="2:8" x14ac:dyDescent="0.3">
      <c r="B182" s="30" t="s">
        <v>334</v>
      </c>
      <c r="C182" s="30" t="s">
        <v>26</v>
      </c>
      <c r="D182" s="30" t="s">
        <v>335</v>
      </c>
      <c r="E182" s="30" t="s">
        <v>254</v>
      </c>
      <c r="F182" s="69">
        <v>6000</v>
      </c>
      <c r="G182" s="54">
        <v>0</v>
      </c>
      <c r="H182" s="54">
        <v>23176.574799999999</v>
      </c>
    </row>
    <row r="183" spans="2:8" x14ac:dyDescent="0.3">
      <c r="B183" s="30" t="s">
        <v>325</v>
      </c>
      <c r="C183" s="30" t="s">
        <v>26</v>
      </c>
      <c r="D183" s="30" t="s">
        <v>336</v>
      </c>
      <c r="E183" s="30" t="s">
        <v>254</v>
      </c>
      <c r="F183" s="69">
        <v>6000</v>
      </c>
      <c r="G183" s="54">
        <v>0</v>
      </c>
      <c r="H183" s="54">
        <v>9577.5787999999993</v>
      </c>
    </row>
    <row r="188" spans="2:8" x14ac:dyDescent="0.3">
      <c r="F188" s="68">
        <f>SUM(F177:F187)</f>
        <v>436500</v>
      </c>
    </row>
    <row r="190" spans="2:8" x14ac:dyDescent="0.3">
      <c r="F190" s="68" t="s">
        <v>258</v>
      </c>
      <c r="G190" s="68">
        <f>F188-G154</f>
        <v>433500</v>
      </c>
    </row>
    <row r="210" spans="4:5" x14ac:dyDescent="0.3">
      <c r="D210" s="23"/>
    </row>
    <row r="216" spans="4:5" x14ac:dyDescent="0.3">
      <c r="E216" s="23"/>
    </row>
    <row r="217" spans="4:5" x14ac:dyDescent="0.3">
      <c r="E217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Zerodha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Sam</cp:lastModifiedBy>
  <cp:revision/>
  <dcterms:created xsi:type="dcterms:W3CDTF">2017-06-21T17:46:13Z</dcterms:created>
  <dcterms:modified xsi:type="dcterms:W3CDTF">2019-02-16T18:55:06Z</dcterms:modified>
  <cp:category/>
  <cp:contentStatus/>
</cp:coreProperties>
</file>