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조근하\Downloads\"/>
    </mc:Choice>
  </mc:AlternateContent>
  <xr:revisionPtr revIDLastSave="0" documentId="13_ncr:1_{DC9E3EED-373F-4BE5-8808-E83FAA258B4E}" xr6:coauthVersionLast="47" xr6:coauthVersionMax="47" xr10:uidLastSave="{00000000-0000-0000-0000-000000000000}"/>
  <bookViews>
    <workbookView xWindow="-108" yWindow="-108" windowWidth="23256" windowHeight="12456" xr2:uid="{D98E4919-A57D-430A-8ED3-41A15F0FA1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4" i="1"/>
  <c r="C23" i="1"/>
  <c r="D25" i="1"/>
  <c r="C24" i="1"/>
  <c r="B23" i="1"/>
  <c r="M20" i="1"/>
  <c r="M19" i="1"/>
  <c r="L19" i="1"/>
  <c r="M18" i="1"/>
  <c r="L18" i="1"/>
  <c r="K18" i="1"/>
  <c r="D19" i="1"/>
  <c r="D18" i="1"/>
  <c r="C18" i="1"/>
  <c r="B18" i="1"/>
  <c r="D20" i="1"/>
  <c r="C19" i="1"/>
  <c r="B12" i="1"/>
  <c r="C12" i="1"/>
  <c r="D12" i="1"/>
  <c r="H12" i="1"/>
  <c r="L12" i="1"/>
  <c r="M12" i="1"/>
  <c r="K9" i="1"/>
  <c r="K10" i="1"/>
  <c r="H15" i="1"/>
  <c r="I15" i="1"/>
  <c r="J15" i="1"/>
  <c r="I13" i="1"/>
  <c r="J13" i="1"/>
  <c r="H13" i="1"/>
  <c r="K5" i="1" s="1"/>
  <c r="H3" i="1"/>
  <c r="M11" i="1"/>
  <c r="L11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I14" i="1"/>
  <c r="J14" i="1"/>
  <c r="H14" i="1"/>
  <c r="H4" i="1"/>
  <c r="F3" i="1"/>
  <c r="I3" i="1" s="1"/>
  <c r="E8" i="1"/>
  <c r="H8" i="1" s="1"/>
  <c r="E9" i="1"/>
  <c r="H9" i="1" s="1"/>
  <c r="E10" i="1"/>
  <c r="H10" i="1" s="1"/>
  <c r="E3" i="1"/>
  <c r="C11" i="1"/>
  <c r="F4" i="1" s="1"/>
  <c r="I4" i="1" s="1"/>
  <c r="D11" i="1"/>
  <c r="G5" i="1" s="1"/>
  <c r="J5" i="1" s="1"/>
  <c r="B11" i="1"/>
  <c r="E4" i="1" s="1"/>
  <c r="K6" i="1" l="1"/>
  <c r="K3" i="1"/>
  <c r="K7" i="1"/>
  <c r="K4" i="1"/>
  <c r="K8" i="1"/>
  <c r="F10" i="1"/>
  <c r="I10" i="1" s="1"/>
  <c r="G3" i="1"/>
  <c r="J3" i="1" s="1"/>
  <c r="F9" i="1"/>
  <c r="I9" i="1" s="1"/>
  <c r="F8" i="1"/>
  <c r="I8" i="1" s="1"/>
  <c r="F7" i="1"/>
  <c r="I7" i="1" s="1"/>
  <c r="G8" i="1"/>
  <c r="J8" i="1" s="1"/>
  <c r="F6" i="1"/>
  <c r="I6" i="1" s="1"/>
  <c r="G7" i="1"/>
  <c r="J7" i="1" s="1"/>
  <c r="E7" i="1"/>
  <c r="H7" i="1" s="1"/>
  <c r="F5" i="1"/>
  <c r="I5" i="1" s="1"/>
  <c r="I12" i="1" s="1"/>
  <c r="G6" i="1"/>
  <c r="J6" i="1" s="1"/>
  <c r="G4" i="1"/>
  <c r="F11" i="1"/>
  <c r="G10" i="1"/>
  <c r="J10" i="1" s="1"/>
  <c r="G9" i="1"/>
  <c r="J9" i="1" s="1"/>
  <c r="E5" i="1"/>
  <c r="E6" i="1"/>
  <c r="H6" i="1" s="1"/>
  <c r="K11" i="1" l="1"/>
  <c r="K12" i="1"/>
  <c r="G11" i="1"/>
  <c r="J4" i="1"/>
  <c r="H5" i="1"/>
  <c r="E11" i="1"/>
  <c r="J12" i="1"/>
</calcChain>
</file>

<file path=xl/sharedStrings.xml><?xml version="1.0" encoding="utf-8"?>
<sst xmlns="http://schemas.openxmlformats.org/spreadsheetml/2006/main" count="56" uniqueCount="32">
  <si>
    <t>height (feet)</t>
  </si>
  <si>
    <t>weight (lbs)</t>
  </si>
  <si>
    <t>foot size (inches)</t>
  </si>
  <si>
    <t>male</t>
  </si>
  <si>
    <t>female</t>
  </si>
  <si>
    <t>x1</t>
    <phoneticPr fontId="1" type="noConversion"/>
  </si>
  <si>
    <t>x2</t>
    <phoneticPr fontId="1" type="noConversion"/>
  </si>
  <si>
    <t>x3</t>
    <phoneticPr fontId="1" type="noConversion"/>
  </si>
  <si>
    <t>x1-x1_mean</t>
    <phoneticPr fontId="1" type="noConversion"/>
  </si>
  <si>
    <t>x1-x2_mean</t>
  </si>
  <si>
    <t>x1-x3_mean</t>
  </si>
  <si>
    <t>mean-centering</t>
    <phoneticPr fontId="1" type="noConversion"/>
  </si>
  <si>
    <t>표준화(Z = x- x_mean/표준편차)</t>
    <phoneticPr fontId="1" type="noConversion"/>
  </si>
  <si>
    <t>(x1-x1_mean)^2</t>
    <phoneticPr fontId="1" type="noConversion"/>
  </si>
  <si>
    <t>(x2-x2_mean)^3</t>
    <phoneticPr fontId="1" type="noConversion"/>
  </si>
  <si>
    <t>(x3-x3_mean)^4</t>
    <phoneticPr fontId="1" type="noConversion"/>
  </si>
  <si>
    <t>분산</t>
    <phoneticPr fontId="1" type="noConversion"/>
  </si>
  <si>
    <t>표준편차</t>
    <phoneticPr fontId="1" type="noConversion"/>
  </si>
  <si>
    <t>확인</t>
    <phoneticPr fontId="1" type="noConversion"/>
  </si>
  <si>
    <t>엑셀함수</t>
    <phoneticPr fontId="1" type="noConversion"/>
  </si>
  <si>
    <t>Z=(x-평균)/표준편차</t>
    <phoneticPr fontId="1" type="noConversion"/>
  </si>
  <si>
    <t>Person(Target)</t>
    <phoneticPr fontId="1" type="noConversion"/>
  </si>
  <si>
    <t>공분산행렬</t>
    <phoneticPr fontId="1" type="noConversion"/>
  </si>
  <si>
    <t>표준공분산행렬</t>
    <phoneticPr fontId="1" type="noConversion"/>
  </si>
  <si>
    <t>상관행렬</t>
    <phoneticPr fontId="1" type="noConversion"/>
  </si>
  <si>
    <t>다중공선성</t>
    <phoneticPr fontId="1" type="noConversion"/>
  </si>
  <si>
    <t>VIF</t>
    <phoneticPr fontId="1" type="noConversion"/>
  </si>
  <si>
    <t>거리(L1, L2)</t>
    <phoneticPr fontId="1" type="noConversion"/>
  </si>
  <si>
    <r>
      <rPr>
        <b/>
        <sz val="10"/>
        <color rgb="FF202122"/>
        <rFont val="맑은 고딕"/>
        <family val="2"/>
        <charset val="129"/>
      </rPr>
      <t>평균</t>
    </r>
    <phoneticPr fontId="1" type="noConversion"/>
  </si>
  <si>
    <t>정규화</t>
    <phoneticPr fontId="1" type="noConversion"/>
  </si>
  <si>
    <t>마하놀라비스 거리(정규화)</t>
    <phoneticPr fontId="1" type="noConversion"/>
  </si>
  <si>
    <t>주성분분석(정규화)_eigen vector, eigen value 의미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</si>
</sst>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202122"/>
      <name val="Arial"/>
      <family val="2"/>
    </font>
    <font>
      <sz val="10"/>
      <color rgb="FF202122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0"/>
      <color rgb="FF2021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2" fillId="0" borderId="4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4" xfId="0" quotePrefix="1" applyFont="1" applyBorder="1" applyAlignment="1">
      <alignment horizontal="right" vertical="center" wrapText="1"/>
    </xf>
    <xf numFmtId="0" fontId="2" fillId="0" borderId="0" xfId="0" quotePrefix="1" applyFont="1" applyBorder="1" applyAlignment="1">
      <alignment horizontal="right" vertical="center" wrapText="1"/>
    </xf>
    <xf numFmtId="0" fontId="2" fillId="0" borderId="5" xfId="0" quotePrefix="1" applyFont="1" applyBorder="1" applyAlignment="1">
      <alignment horizontal="right" vertical="center" wrapText="1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84" fontId="0" fillId="0" borderId="2" xfId="0" applyNumberFormat="1" applyBorder="1" applyAlignment="1">
      <alignment horizontal="right" vertical="center"/>
    </xf>
    <xf numFmtId="184" fontId="0" fillId="0" borderId="1" xfId="0" applyNumberFormat="1" applyBorder="1" applyAlignment="1">
      <alignment horizontal="right" vertical="center"/>
    </xf>
    <xf numFmtId="184" fontId="0" fillId="0" borderId="3" xfId="0" applyNumberFormat="1" applyBorder="1" applyAlignment="1">
      <alignment horizontal="right" vertical="center"/>
    </xf>
    <xf numFmtId="184" fontId="0" fillId="0" borderId="0" xfId="0" applyNumberFormat="1" applyBorder="1" applyAlignment="1">
      <alignment horizontal="right" vertical="center"/>
    </xf>
    <xf numFmtId="184" fontId="0" fillId="0" borderId="4" xfId="0" applyNumberFormat="1" applyBorder="1" applyAlignment="1">
      <alignment horizontal="right" vertical="center"/>
    </xf>
    <xf numFmtId="184" fontId="0" fillId="0" borderId="5" xfId="0" applyNumberFormat="1" applyBorder="1" applyAlignment="1">
      <alignment horizontal="right" vertical="center"/>
    </xf>
    <xf numFmtId="184" fontId="0" fillId="0" borderId="7" xfId="0" applyNumberFormat="1" applyBorder="1" applyAlignment="1">
      <alignment horizontal="right" vertical="center"/>
    </xf>
    <xf numFmtId="184" fontId="0" fillId="0" borderId="6" xfId="0" applyNumberFormat="1" applyBorder="1" applyAlignment="1">
      <alignment horizontal="right" vertical="center"/>
    </xf>
    <xf numFmtId="184" fontId="0" fillId="0" borderId="8" xfId="0" applyNumberFormat="1" applyBorder="1" applyAlignment="1">
      <alignment horizontal="right" vertical="center"/>
    </xf>
    <xf numFmtId="18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84" fontId="3" fillId="2" borderId="1" xfId="0" applyNumberFormat="1" applyFont="1" applyFill="1" applyBorder="1" applyAlignment="1">
      <alignment horizontal="right" vertical="center" wrapText="1"/>
    </xf>
    <xf numFmtId="184" fontId="3" fillId="2" borderId="2" xfId="0" applyNumberFormat="1" applyFont="1" applyFill="1" applyBorder="1" applyAlignment="1">
      <alignment horizontal="right" vertical="center" wrapText="1"/>
    </xf>
    <xf numFmtId="184" fontId="3" fillId="2" borderId="3" xfId="0" applyNumberFormat="1" applyFont="1" applyFill="1" applyBorder="1" applyAlignment="1">
      <alignment horizontal="right" vertical="center" wrapText="1"/>
    </xf>
    <xf numFmtId="184" fontId="3" fillId="2" borderId="4" xfId="0" applyNumberFormat="1" applyFont="1" applyFill="1" applyBorder="1" applyAlignment="1">
      <alignment horizontal="right" vertical="center" wrapText="1"/>
    </xf>
    <xf numFmtId="184" fontId="3" fillId="2" borderId="0" xfId="0" applyNumberFormat="1" applyFont="1" applyFill="1" applyBorder="1" applyAlignment="1">
      <alignment horizontal="right" vertical="center" wrapText="1"/>
    </xf>
    <xf numFmtId="184" fontId="3" fillId="2" borderId="5" xfId="0" applyNumberFormat="1" applyFont="1" applyFill="1" applyBorder="1" applyAlignment="1">
      <alignment horizontal="right" vertical="center" wrapText="1"/>
    </xf>
    <xf numFmtId="184" fontId="3" fillId="2" borderId="6" xfId="0" applyNumberFormat="1" applyFont="1" applyFill="1" applyBorder="1" applyAlignment="1">
      <alignment horizontal="right" vertical="center" wrapText="1"/>
    </xf>
    <xf numFmtId="184" fontId="3" fillId="2" borderId="7" xfId="0" applyNumberFormat="1" applyFont="1" applyFill="1" applyBorder="1" applyAlignment="1">
      <alignment horizontal="right" vertical="center" wrapText="1"/>
    </xf>
    <xf numFmtId="184" fontId="3" fillId="2" borderId="8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1E06-5230-49D5-A1EA-EEA38C34AEF3}">
  <dimension ref="A1:M31"/>
  <sheetViews>
    <sheetView showGridLines="0" tabSelected="1" topLeftCell="A22" workbookViewId="0">
      <selection activeCell="B31" sqref="B31"/>
    </sheetView>
  </sheetViews>
  <sheetFormatPr defaultRowHeight="17.399999999999999" x14ac:dyDescent="0.4"/>
  <cols>
    <col min="1" max="1" width="14.69921875" customWidth="1"/>
    <col min="2" max="2" width="11" style="31" bestFit="1" customWidth="1"/>
    <col min="3" max="3" width="10.69921875" style="31" bestFit="1" customWidth="1"/>
    <col min="4" max="4" width="8.09765625" style="31" bestFit="1" customWidth="1"/>
    <col min="5" max="7" width="10.796875" style="31" bestFit="1" customWidth="1"/>
    <col min="8" max="10" width="14.09765625" style="31" bestFit="1" customWidth="1"/>
    <col min="11" max="13" width="9.3984375" style="31" customWidth="1"/>
  </cols>
  <sheetData>
    <row r="1" spans="1:13" x14ac:dyDescent="0.4">
      <c r="B1" s="5" t="s">
        <v>5</v>
      </c>
      <c r="C1" s="6" t="s">
        <v>6</v>
      </c>
      <c r="D1" s="7" t="s">
        <v>7</v>
      </c>
      <c r="E1" s="8" t="s">
        <v>11</v>
      </c>
      <c r="F1" s="8"/>
      <c r="G1" s="8"/>
      <c r="H1" s="9" t="s">
        <v>12</v>
      </c>
      <c r="I1" s="10"/>
      <c r="J1" s="11"/>
      <c r="K1" s="47" t="s">
        <v>20</v>
      </c>
      <c r="L1" s="48"/>
      <c r="M1" s="49"/>
    </row>
    <row r="2" spans="1:13" ht="27" thickBot="1" x14ac:dyDescent="0.45">
      <c r="A2" s="1" t="s">
        <v>21</v>
      </c>
      <c r="B2" s="12" t="s">
        <v>0</v>
      </c>
      <c r="C2" s="13" t="s">
        <v>1</v>
      </c>
      <c r="D2" s="14" t="s">
        <v>2</v>
      </c>
      <c r="E2" s="15" t="s">
        <v>8</v>
      </c>
      <c r="F2" s="15" t="s">
        <v>9</v>
      </c>
      <c r="G2" s="15" t="s">
        <v>10</v>
      </c>
      <c r="H2" s="16" t="s">
        <v>13</v>
      </c>
      <c r="I2" s="17" t="s">
        <v>14</v>
      </c>
      <c r="J2" s="18" t="s">
        <v>15</v>
      </c>
      <c r="K2" s="19"/>
      <c r="L2" s="50" t="s">
        <v>29</v>
      </c>
      <c r="M2" s="20"/>
    </row>
    <row r="3" spans="1:13" x14ac:dyDescent="0.4">
      <c r="A3" s="2" t="s">
        <v>3</v>
      </c>
      <c r="B3" s="32">
        <v>6</v>
      </c>
      <c r="C3" s="33">
        <v>180</v>
      </c>
      <c r="D3" s="34">
        <v>12</v>
      </c>
      <c r="E3" s="21">
        <f>B3-B$11</f>
        <v>0.36249999999999982</v>
      </c>
      <c r="F3" s="21">
        <f>C3-C$11</f>
        <v>25.625</v>
      </c>
      <c r="G3" s="21">
        <f>D3-D$11</f>
        <v>2.625</v>
      </c>
      <c r="H3" s="22">
        <f>E3^2</f>
        <v>0.13140624999999986</v>
      </c>
      <c r="I3" s="21">
        <f t="shared" ref="I3:J10" si="0">F3^2</f>
        <v>656.640625</v>
      </c>
      <c r="J3" s="23">
        <f t="shared" si="0"/>
        <v>6.890625</v>
      </c>
      <c r="K3" s="22">
        <f>E3/H$13</f>
        <v>1.156968088398749</v>
      </c>
      <c r="L3" s="21">
        <f t="shared" ref="L3:M10" si="1">F3/SQRT(I3)</f>
        <v>1</v>
      </c>
      <c r="M3" s="23">
        <f t="shared" si="1"/>
        <v>1</v>
      </c>
    </row>
    <row r="4" spans="1:13" x14ac:dyDescent="0.4">
      <c r="A4" s="3" t="s">
        <v>3</v>
      </c>
      <c r="B4" s="35">
        <v>5.92</v>
      </c>
      <c r="C4" s="36">
        <v>190</v>
      </c>
      <c r="D4" s="37">
        <v>11</v>
      </c>
      <c r="E4" s="24">
        <f t="shared" ref="E4:G10" si="2">B4-B$11</f>
        <v>0.28249999999999975</v>
      </c>
      <c r="F4" s="24">
        <f t="shared" si="2"/>
        <v>35.625</v>
      </c>
      <c r="G4" s="24">
        <f t="shared" si="2"/>
        <v>1.625</v>
      </c>
      <c r="H4" s="25">
        <f t="shared" ref="H4:H10" si="3">E4^2</f>
        <v>7.9806249999999856E-2</v>
      </c>
      <c r="I4" s="24">
        <f t="shared" si="0"/>
        <v>1269.140625</v>
      </c>
      <c r="J4" s="26">
        <f t="shared" si="0"/>
        <v>2.640625</v>
      </c>
      <c r="K4" s="25">
        <f>E4/H$13</f>
        <v>0.90163719992454205</v>
      </c>
      <c r="L4" s="24">
        <f t="shared" si="1"/>
        <v>1</v>
      </c>
      <c r="M4" s="26">
        <f t="shared" si="1"/>
        <v>1</v>
      </c>
    </row>
    <row r="5" spans="1:13" x14ac:dyDescent="0.4">
      <c r="A5" s="3" t="s">
        <v>3</v>
      </c>
      <c r="B5" s="35">
        <v>5.58</v>
      </c>
      <c r="C5" s="36">
        <v>170</v>
      </c>
      <c r="D5" s="37">
        <v>12</v>
      </c>
      <c r="E5" s="24">
        <f t="shared" si="2"/>
        <v>-5.7500000000000107E-2</v>
      </c>
      <c r="F5" s="24">
        <f t="shared" si="2"/>
        <v>15.625</v>
      </c>
      <c r="G5" s="24">
        <f t="shared" si="2"/>
        <v>2.625</v>
      </c>
      <c r="H5" s="25">
        <f t="shared" si="3"/>
        <v>3.3062500000000123E-3</v>
      </c>
      <c r="I5" s="24">
        <f t="shared" si="0"/>
        <v>244.140625</v>
      </c>
      <c r="J5" s="26">
        <f t="shared" si="0"/>
        <v>6.890625</v>
      </c>
      <c r="K5" s="25">
        <f>E5/H$13</f>
        <v>-0.18351907609083648</v>
      </c>
      <c r="L5" s="24">
        <f t="shared" si="1"/>
        <v>1</v>
      </c>
      <c r="M5" s="26">
        <f t="shared" si="1"/>
        <v>1</v>
      </c>
    </row>
    <row r="6" spans="1:13" x14ac:dyDescent="0.4">
      <c r="A6" s="3" t="s">
        <v>3</v>
      </c>
      <c r="B6" s="35">
        <v>5.93</v>
      </c>
      <c r="C6" s="36">
        <v>165</v>
      </c>
      <c r="D6" s="37">
        <v>10</v>
      </c>
      <c r="E6" s="24">
        <f t="shared" si="2"/>
        <v>0.29249999999999954</v>
      </c>
      <c r="F6" s="24">
        <f t="shared" si="2"/>
        <v>10.625</v>
      </c>
      <c r="G6" s="24">
        <f t="shared" si="2"/>
        <v>0.625</v>
      </c>
      <c r="H6" s="25">
        <f t="shared" si="3"/>
        <v>8.5556249999999737E-2</v>
      </c>
      <c r="I6" s="24">
        <f t="shared" si="0"/>
        <v>112.890625</v>
      </c>
      <c r="J6" s="26">
        <f t="shared" si="0"/>
        <v>0.390625</v>
      </c>
      <c r="K6" s="25">
        <f>E6/H$13</f>
        <v>0.93355356098381714</v>
      </c>
      <c r="L6" s="24">
        <f t="shared" si="1"/>
        <v>1</v>
      </c>
      <c r="M6" s="26">
        <f t="shared" si="1"/>
        <v>1</v>
      </c>
    </row>
    <row r="7" spans="1:13" x14ac:dyDescent="0.4">
      <c r="A7" s="3" t="s">
        <v>4</v>
      </c>
      <c r="B7" s="35">
        <v>5</v>
      </c>
      <c r="C7" s="36">
        <v>100</v>
      </c>
      <c r="D7" s="37">
        <v>6</v>
      </c>
      <c r="E7" s="24">
        <f t="shared" si="2"/>
        <v>-0.63750000000000018</v>
      </c>
      <c r="F7" s="24">
        <f t="shared" si="2"/>
        <v>-54.375</v>
      </c>
      <c r="G7" s="24">
        <f t="shared" si="2"/>
        <v>-3.375</v>
      </c>
      <c r="H7" s="25">
        <f t="shared" si="3"/>
        <v>0.40640625000000025</v>
      </c>
      <c r="I7" s="24">
        <f t="shared" si="0"/>
        <v>2956.640625</v>
      </c>
      <c r="J7" s="26">
        <f t="shared" si="0"/>
        <v>11.390625</v>
      </c>
      <c r="K7" s="25">
        <f t="shared" ref="K4:K10" si="4">E7/H$13</f>
        <v>-2.0346680175288361</v>
      </c>
      <c r="L7" s="24">
        <f t="shared" si="1"/>
        <v>-1</v>
      </c>
      <c r="M7" s="26">
        <f t="shared" si="1"/>
        <v>-1</v>
      </c>
    </row>
    <row r="8" spans="1:13" x14ac:dyDescent="0.4">
      <c r="A8" s="3" t="s">
        <v>4</v>
      </c>
      <c r="B8" s="35">
        <v>5.5</v>
      </c>
      <c r="C8" s="36">
        <v>150</v>
      </c>
      <c r="D8" s="37">
        <v>8</v>
      </c>
      <c r="E8" s="24">
        <f t="shared" si="2"/>
        <v>-0.13750000000000018</v>
      </c>
      <c r="F8" s="24">
        <f t="shared" si="2"/>
        <v>-4.375</v>
      </c>
      <c r="G8" s="24">
        <f t="shared" si="2"/>
        <v>-1.375</v>
      </c>
      <c r="H8" s="25">
        <f t="shared" si="3"/>
        <v>1.8906250000000048E-2</v>
      </c>
      <c r="I8" s="24">
        <f t="shared" si="0"/>
        <v>19.140625</v>
      </c>
      <c r="J8" s="26">
        <f t="shared" si="0"/>
        <v>1.890625</v>
      </c>
      <c r="K8" s="25">
        <f t="shared" si="4"/>
        <v>-0.43884996456504349</v>
      </c>
      <c r="L8" s="24">
        <f t="shared" si="1"/>
        <v>-1</v>
      </c>
      <c r="M8" s="26">
        <f t="shared" si="1"/>
        <v>-1</v>
      </c>
    </row>
    <row r="9" spans="1:13" x14ac:dyDescent="0.4">
      <c r="A9" s="3" t="s">
        <v>4</v>
      </c>
      <c r="B9" s="35">
        <v>5.42</v>
      </c>
      <c r="C9" s="36">
        <v>130</v>
      </c>
      <c r="D9" s="37">
        <v>7</v>
      </c>
      <c r="E9" s="24">
        <f t="shared" si="2"/>
        <v>-0.21750000000000025</v>
      </c>
      <c r="F9" s="24">
        <f t="shared" si="2"/>
        <v>-24.375</v>
      </c>
      <c r="G9" s="24">
        <f t="shared" si="2"/>
        <v>-2.375</v>
      </c>
      <c r="H9" s="25">
        <f t="shared" si="3"/>
        <v>4.7306250000000105E-2</v>
      </c>
      <c r="I9" s="24">
        <f t="shared" si="0"/>
        <v>594.140625</v>
      </c>
      <c r="J9" s="26">
        <f t="shared" si="0"/>
        <v>5.640625</v>
      </c>
      <c r="K9" s="25">
        <f t="shared" si="4"/>
        <v>-0.69418085303925059</v>
      </c>
      <c r="L9" s="24">
        <f t="shared" si="1"/>
        <v>-1</v>
      </c>
      <c r="M9" s="26">
        <f t="shared" si="1"/>
        <v>-1</v>
      </c>
    </row>
    <row r="10" spans="1:13" ht="18" thickBot="1" x14ac:dyDescent="0.45">
      <c r="A10" s="4" t="s">
        <v>4</v>
      </c>
      <c r="B10" s="38">
        <v>5.75</v>
      </c>
      <c r="C10" s="39">
        <v>150</v>
      </c>
      <c r="D10" s="40">
        <v>9</v>
      </c>
      <c r="E10" s="27">
        <f t="shared" si="2"/>
        <v>0.11249999999999982</v>
      </c>
      <c r="F10" s="27">
        <f t="shared" si="2"/>
        <v>-4.375</v>
      </c>
      <c r="G10" s="27">
        <f t="shared" si="2"/>
        <v>-0.375</v>
      </c>
      <c r="H10" s="28">
        <f t="shared" si="3"/>
        <v>1.2656249999999959E-2</v>
      </c>
      <c r="I10" s="27">
        <f t="shared" si="0"/>
        <v>19.140625</v>
      </c>
      <c r="J10" s="29">
        <f t="shared" si="0"/>
        <v>0.140625</v>
      </c>
      <c r="K10" s="28">
        <f t="shared" si="4"/>
        <v>0.35905906191685277</v>
      </c>
      <c r="L10" s="27">
        <f t="shared" si="1"/>
        <v>-1</v>
      </c>
      <c r="M10" s="29">
        <f t="shared" si="1"/>
        <v>-1</v>
      </c>
    </row>
    <row r="11" spans="1:13" x14ac:dyDescent="0.4">
      <c r="A11" s="44" t="s">
        <v>28</v>
      </c>
      <c r="B11" s="21">
        <f>AVERAGE(B3:B10)</f>
        <v>5.6375000000000002</v>
      </c>
      <c r="C11" s="21">
        <f t="shared" ref="C11:D11" si="5">AVERAGE(C3:C10)</f>
        <v>154.375</v>
      </c>
      <c r="D11" s="21">
        <f t="shared" si="5"/>
        <v>9.375</v>
      </c>
      <c r="E11" s="21">
        <f>SUM(E3:E10)</f>
        <v>-1.7763568394002505E-15</v>
      </c>
      <c r="F11" s="21">
        <f>SUM(F3:F10)</f>
        <v>0</v>
      </c>
      <c r="G11" s="21">
        <f>SUM(G3:G10)</f>
        <v>0</v>
      </c>
      <c r="H11" s="21"/>
      <c r="I11" s="21"/>
      <c r="J11" s="21"/>
      <c r="K11" s="21">
        <f>SUM(K3:K10)/8</f>
        <v>-7.0082828429463007E-16</v>
      </c>
      <c r="L11" s="21">
        <f t="shared" ref="L11" si="6">SUM(L3:L10)/8</f>
        <v>0</v>
      </c>
      <c r="M11" s="23">
        <f t="shared" ref="M11" si="7">SUM(M3:M10)/8</f>
        <v>0</v>
      </c>
    </row>
    <row r="12" spans="1:13" x14ac:dyDescent="0.4">
      <c r="A12" s="45" t="s">
        <v>16</v>
      </c>
      <c r="B12" s="24">
        <f>_xlfn.VAR.P(B3:B11)</f>
        <v>8.7261111111111081E-2</v>
      </c>
      <c r="C12" s="24">
        <f t="shared" ref="C12:D12" si="8">VAR(C3:C11)</f>
        <v>733.984375</v>
      </c>
      <c r="D12" s="24">
        <f t="shared" si="8"/>
        <v>4.484375</v>
      </c>
      <c r="E12" s="24"/>
      <c r="F12" s="24"/>
      <c r="G12" s="24"/>
      <c r="H12" s="24">
        <f>SUM(H3:H10)/8</f>
        <v>9.8168749999999971E-2</v>
      </c>
      <c r="I12" s="24">
        <f>SUM(I3:I10)/8</f>
        <v>733.984375</v>
      </c>
      <c r="J12" s="24">
        <f>SUM(J3:J10)/8</f>
        <v>4.484375</v>
      </c>
      <c r="K12" s="24">
        <f>VAR(K3:K10)</f>
        <v>1.1428571428571426</v>
      </c>
      <c r="L12" s="24">
        <f t="shared" ref="L12:M12" si="9">VAR(L3:L10)</f>
        <v>1.1428571428571428</v>
      </c>
      <c r="M12" s="26">
        <f t="shared" si="9"/>
        <v>1.1428571428571428</v>
      </c>
    </row>
    <row r="13" spans="1:13" ht="18" thickBot="1" x14ac:dyDescent="0.45">
      <c r="A13" s="46" t="s">
        <v>17</v>
      </c>
      <c r="B13" s="27"/>
      <c r="C13" s="27"/>
      <c r="D13" s="27"/>
      <c r="E13" s="27"/>
      <c r="F13" s="27"/>
      <c r="G13" s="27"/>
      <c r="H13" s="27">
        <f>SQRT(H12)</f>
        <v>0.31331892697377856</v>
      </c>
      <c r="I13" s="27">
        <f t="shared" ref="I13:J13" si="10">SQRT(I12)</f>
        <v>27.092146002116554</v>
      </c>
      <c r="J13" s="27">
        <f t="shared" si="10"/>
        <v>2.117634293262177</v>
      </c>
      <c r="K13" s="27"/>
      <c r="L13" s="27"/>
      <c r="M13" s="29"/>
    </row>
    <row r="14" spans="1:13" x14ac:dyDescent="0.4">
      <c r="B14" s="30"/>
      <c r="C14" s="30"/>
      <c r="D14" s="30"/>
      <c r="E14" s="30"/>
      <c r="F14" s="30"/>
      <c r="G14" s="30" t="s">
        <v>19</v>
      </c>
      <c r="H14" s="30">
        <f>_xlfn.VAR.P(B3:B10)</f>
        <v>9.8168749999999971E-2</v>
      </c>
      <c r="I14" s="30">
        <f>_xlfn.VAR.P(C3:C10)</f>
        <v>733.984375</v>
      </c>
      <c r="J14" s="30">
        <f>_xlfn.VAR.P(D3:D10)</f>
        <v>4.484375</v>
      </c>
      <c r="K14" s="30"/>
      <c r="L14" s="30"/>
      <c r="M14" s="30"/>
    </row>
    <row r="15" spans="1:13" x14ac:dyDescent="0.4">
      <c r="E15" s="30"/>
      <c r="F15" s="30"/>
      <c r="G15" s="30" t="s">
        <v>18</v>
      </c>
      <c r="H15" s="30">
        <f>H13^2</f>
        <v>9.8168749999999985E-2</v>
      </c>
      <c r="I15" s="30">
        <f t="shared" ref="I15:J15" si="11">I13^2</f>
        <v>733.984375</v>
      </c>
      <c r="J15" s="30">
        <f t="shared" si="11"/>
        <v>4.484375</v>
      </c>
      <c r="K15" s="30"/>
      <c r="L15" s="30"/>
      <c r="M15" s="30"/>
    </row>
    <row r="16" spans="1:13" x14ac:dyDescent="0.4">
      <c r="E16" s="30"/>
      <c r="F16" s="30"/>
      <c r="G16" s="30"/>
    </row>
    <row r="17" spans="1:13" ht="18" thickBot="1" x14ac:dyDescent="0.45">
      <c r="A17" s="41" t="s">
        <v>22</v>
      </c>
      <c r="B17" s="30" t="s">
        <v>5</v>
      </c>
      <c r="C17" s="30" t="s">
        <v>6</v>
      </c>
      <c r="D17" s="30" t="s">
        <v>7</v>
      </c>
      <c r="E17" s="30"/>
      <c r="F17" s="30"/>
      <c r="G17" s="30"/>
      <c r="J17" s="41" t="s">
        <v>23</v>
      </c>
      <c r="K17" s="30" t="s">
        <v>5</v>
      </c>
      <c r="L17" s="30" t="s">
        <v>6</v>
      </c>
      <c r="M17" s="30" t="s">
        <v>7</v>
      </c>
    </row>
    <row r="18" spans="1:13" x14ac:dyDescent="0.4">
      <c r="A18" s="31" t="s">
        <v>5</v>
      </c>
      <c r="B18" s="22">
        <f>_xlfn.COVARIANCE.P(B3:B10,B3:B10)</f>
        <v>9.8168749999999971E-2</v>
      </c>
      <c r="C18" s="21">
        <f>_xlfn.COVARIANCE.P(B3:B10,C3:C10)</f>
        <v>7.7046874999999986</v>
      </c>
      <c r="D18" s="23">
        <f>_xlfn.COVARIANCE.P(C3:C10,D3:D10)</f>
        <v>52.734375</v>
      </c>
      <c r="E18" s="30"/>
      <c r="F18" s="30"/>
      <c r="G18" s="30"/>
      <c r="J18" s="31" t="s">
        <v>5</v>
      </c>
      <c r="K18" s="22">
        <f>_xlfn.COVARIANCE.P(K3:K10,K3:K10)</f>
        <v>0.99999999999999989</v>
      </c>
      <c r="L18" s="21">
        <f>_xlfn.COVARIANCE.P(K3:K10,L3:L10)</f>
        <v>0.70215994330406861</v>
      </c>
      <c r="M18" s="23">
        <f>_xlfn.COVARIANCE.P(L3:L10,M3:M10)</f>
        <v>1</v>
      </c>
    </row>
    <row r="19" spans="1:13" x14ac:dyDescent="0.4">
      <c r="A19" s="31" t="s">
        <v>6</v>
      </c>
      <c r="B19" s="25"/>
      <c r="C19" s="24">
        <f>_xlfn.COVARIANCE.P(C3:C10,C3:C10)</f>
        <v>733.984375</v>
      </c>
      <c r="D19" s="26">
        <f>_xlfn.COVARIANCE.P(C3:C10,D3:D10)</f>
        <v>52.734375</v>
      </c>
      <c r="J19" s="31" t="s">
        <v>6</v>
      </c>
      <c r="K19" s="25"/>
      <c r="L19" s="24">
        <f>_xlfn.COVARIANCE.P(L3:L10,L3:L10)</f>
        <v>1</v>
      </c>
      <c r="M19" s="26">
        <f>_xlfn.COVARIANCE.P(L3:L10,M3:M10)</f>
        <v>1</v>
      </c>
    </row>
    <row r="20" spans="1:13" ht="18" thickBot="1" x14ac:dyDescent="0.45">
      <c r="A20" s="31" t="s">
        <v>7</v>
      </c>
      <c r="B20" s="28"/>
      <c r="C20" s="27"/>
      <c r="D20" s="29">
        <f>_xlfn.COVARIANCE.P(D3:D10,D3:D10)</f>
        <v>4.484375</v>
      </c>
      <c r="J20" s="31" t="s">
        <v>7</v>
      </c>
      <c r="K20" s="28"/>
      <c r="L20" s="27"/>
      <c r="M20" s="29">
        <f>_xlfn.COVARIANCE.P(M3:M10,M3:M10)</f>
        <v>1</v>
      </c>
    </row>
    <row r="22" spans="1:13" ht="18" thickBot="1" x14ac:dyDescent="0.45">
      <c r="A22" s="42" t="s">
        <v>24</v>
      </c>
      <c r="B22" s="30" t="s">
        <v>5</v>
      </c>
      <c r="C22" s="30" t="s">
        <v>6</v>
      </c>
      <c r="D22" s="30" t="s">
        <v>7</v>
      </c>
    </row>
    <row r="23" spans="1:13" x14ac:dyDescent="0.4">
      <c r="A23" s="31" t="s">
        <v>5</v>
      </c>
      <c r="B23" s="22">
        <f>CORREL(B3:B10,B3:B10)</f>
        <v>0.99999999999999989</v>
      </c>
      <c r="C23" s="21">
        <f>CORREL(B3:B10,C3:C10)</f>
        <v>0.90766374904253866</v>
      </c>
      <c r="D23" s="23">
        <f>CORREL(B3:B10,D3:D10)</f>
        <v>0.80209734302458502</v>
      </c>
    </row>
    <row r="24" spans="1:13" x14ac:dyDescent="0.4">
      <c r="A24" s="31" t="s">
        <v>6</v>
      </c>
      <c r="B24" s="25"/>
      <c r="C24" s="24">
        <f>CORREL(C3:C10,C3:C10)</f>
        <v>1</v>
      </c>
      <c r="D24" s="26">
        <f>CORREL(C3:C10,D3:D10)</f>
        <v>0.91917760463912912</v>
      </c>
    </row>
    <row r="25" spans="1:13" ht="18" thickBot="1" x14ac:dyDescent="0.45">
      <c r="A25" s="31" t="s">
        <v>7</v>
      </c>
      <c r="B25" s="28"/>
      <c r="C25" s="27"/>
      <c r="D25" s="29">
        <f>CORREL(D3:D10,D3:D10)</f>
        <v>1</v>
      </c>
    </row>
    <row r="26" spans="1:13" x14ac:dyDescent="0.4">
      <c r="B26" s="30"/>
      <c r="C26" s="30"/>
      <c r="D26" s="30"/>
    </row>
    <row r="27" spans="1:13" x14ac:dyDescent="0.4">
      <c r="A27" s="43" t="s">
        <v>25</v>
      </c>
    </row>
    <row r="28" spans="1:13" x14ac:dyDescent="0.4">
      <c r="A28" s="43" t="s">
        <v>26</v>
      </c>
    </row>
    <row r="29" spans="1:13" x14ac:dyDescent="0.4">
      <c r="A29" s="43" t="s">
        <v>31</v>
      </c>
    </row>
    <row r="30" spans="1:13" x14ac:dyDescent="0.4">
      <c r="A30" s="43" t="s">
        <v>27</v>
      </c>
    </row>
    <row r="31" spans="1:13" x14ac:dyDescent="0.4">
      <c r="A31" s="43" t="s">
        <v>30</v>
      </c>
    </row>
  </sheetData>
  <mergeCells count="3">
    <mergeCell ref="E1:G1"/>
    <mergeCell ref="H1:J1"/>
    <mergeCell ref="K1: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Sanggoo Cho</dc:creator>
  <cp:lastModifiedBy>Sanggoo Cho</cp:lastModifiedBy>
  <dcterms:created xsi:type="dcterms:W3CDTF">2024-07-18T21:47:08Z</dcterms:created>
  <dcterms:modified xsi:type="dcterms:W3CDTF">2024-07-19T02:29:42Z</dcterms:modified>
</cp:coreProperties>
</file>