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7" i="1" l="1"/>
  <c r="H56" i="1"/>
  <c r="H55" i="1"/>
  <c r="F55" i="1"/>
  <c r="H54" i="1"/>
  <c r="H53" i="1"/>
  <c r="H52" i="1"/>
  <c r="F52" i="1"/>
  <c r="H51" i="1"/>
  <c r="H50" i="1"/>
  <c r="H49" i="1"/>
  <c r="F49" i="1"/>
  <c r="H48" i="1"/>
  <c r="N48" i="1" s="1"/>
  <c r="E48" i="1"/>
  <c r="F57" i="1" s="1"/>
  <c r="H43" i="1"/>
  <c r="H42" i="1"/>
  <c r="H41" i="1"/>
  <c r="H40" i="1"/>
  <c r="H39" i="1"/>
  <c r="H38" i="1"/>
  <c r="F38" i="1"/>
  <c r="H37" i="1"/>
  <c r="H36" i="1"/>
  <c r="H35" i="1"/>
  <c r="F35" i="1"/>
  <c r="N34" i="1"/>
  <c r="H34" i="1"/>
  <c r="F34" i="1"/>
  <c r="E34" i="1"/>
  <c r="F43" i="1" s="1"/>
  <c r="Q29" i="1"/>
  <c r="H29" i="1"/>
  <c r="I29" i="1" s="1"/>
  <c r="D29" i="1"/>
  <c r="Q28" i="1"/>
  <c r="H28" i="1"/>
  <c r="D28" i="1"/>
  <c r="I28" i="1" s="1"/>
  <c r="Q27" i="1"/>
  <c r="H27" i="1"/>
  <c r="D27" i="1"/>
  <c r="I27" i="1" s="1"/>
  <c r="Q26" i="1"/>
  <c r="H26" i="1"/>
  <c r="D26" i="1"/>
  <c r="I26" i="1" s="1"/>
  <c r="Q25" i="1"/>
  <c r="H25" i="1"/>
  <c r="D25" i="1"/>
  <c r="I25" i="1" s="1"/>
  <c r="Q24" i="1"/>
  <c r="I24" i="1"/>
  <c r="H24" i="1"/>
  <c r="D24" i="1"/>
  <c r="Q23" i="1"/>
  <c r="I23" i="1"/>
  <c r="H23" i="1"/>
  <c r="F23" i="1"/>
  <c r="D23" i="1"/>
  <c r="Q22" i="1"/>
  <c r="I22" i="1"/>
  <c r="H22" i="1"/>
  <c r="N20" i="1" s="1"/>
  <c r="F22" i="1"/>
  <c r="D22" i="1"/>
  <c r="Q21" i="1"/>
  <c r="I21" i="1"/>
  <c r="H21" i="1"/>
  <c r="F21" i="1"/>
  <c r="D21" i="1"/>
  <c r="Q20" i="1"/>
  <c r="J20" i="1"/>
  <c r="H20" i="1"/>
  <c r="F20" i="1"/>
  <c r="E20" i="1"/>
  <c r="F29" i="1" s="1"/>
  <c r="D20" i="1"/>
  <c r="I20" i="1" s="1"/>
  <c r="K20" i="1" l="1"/>
  <c r="L20" i="1" s="1"/>
  <c r="M20" i="1" s="1"/>
  <c r="D38" i="1" s="1"/>
  <c r="D35" i="1"/>
  <c r="D43" i="1"/>
  <c r="D37" i="1"/>
  <c r="D36" i="1"/>
  <c r="F27" i="1"/>
  <c r="D41" i="1"/>
  <c r="F41" i="1"/>
  <c r="F25" i="1"/>
  <c r="D34" i="1"/>
  <c r="F48" i="1"/>
  <c r="F50" i="1"/>
  <c r="F53" i="1"/>
  <c r="F56" i="1"/>
  <c r="D39" i="1"/>
  <c r="D42" i="1"/>
  <c r="F28" i="1"/>
  <c r="F36" i="1"/>
  <c r="F39" i="1"/>
  <c r="F42" i="1"/>
  <c r="F26" i="1"/>
  <c r="F51" i="1"/>
  <c r="F54" i="1"/>
  <c r="D40" i="1"/>
  <c r="F24" i="1"/>
  <c r="F37" i="1"/>
  <c r="F40" i="1"/>
  <c r="I38" i="1" l="1"/>
  <c r="I36" i="1"/>
  <c r="I37" i="1"/>
  <c r="I42" i="1"/>
  <c r="I39" i="1"/>
  <c r="I35" i="1"/>
  <c r="I41" i="1"/>
  <c r="I43" i="1"/>
  <c r="J34" i="1"/>
  <c r="I34" i="1"/>
  <c r="I40" i="1"/>
  <c r="C62" i="1"/>
  <c r="C71" i="1"/>
  <c r="C69" i="1"/>
  <c r="C67" i="1"/>
  <c r="C65" i="1"/>
  <c r="C63" i="1"/>
  <c r="C70" i="1"/>
  <c r="C68" i="1"/>
  <c r="C66" i="1"/>
  <c r="C64" i="1"/>
  <c r="K34" i="1" l="1"/>
  <c r="L34" i="1" s="1"/>
  <c r="M34" i="1" s="1"/>
  <c r="D67" i="1" l="1"/>
  <c r="D65" i="1"/>
  <c r="D69" i="1"/>
  <c r="D63" i="1"/>
  <c r="D71" i="1"/>
  <c r="D70" i="1"/>
  <c r="D68" i="1"/>
  <c r="D66" i="1"/>
  <c r="D64" i="1"/>
  <c r="D62" i="1"/>
  <c r="D53" i="1"/>
  <c r="I53" i="1" s="1"/>
  <c r="D57" i="1"/>
  <c r="I57" i="1" s="1"/>
  <c r="D51" i="1"/>
  <c r="I51" i="1" s="1"/>
  <c r="D56" i="1"/>
  <c r="I56" i="1" s="1"/>
  <c r="D50" i="1"/>
  <c r="I50" i="1" s="1"/>
  <c r="D48" i="1"/>
  <c r="D54" i="1"/>
  <c r="I54" i="1" s="1"/>
  <c r="D49" i="1"/>
  <c r="I49" i="1" s="1"/>
  <c r="D52" i="1"/>
  <c r="I52" i="1" s="1"/>
  <c r="D55" i="1"/>
  <c r="I55" i="1" s="1"/>
  <c r="J48" i="1" l="1"/>
  <c r="I48" i="1"/>
  <c r="K48" i="1" s="1"/>
  <c r="L48" i="1" s="1"/>
  <c r="M48" i="1" s="1"/>
  <c r="E71" i="1" l="1"/>
  <c r="F71" i="1" s="1"/>
  <c r="G71" i="1" s="1"/>
  <c r="I71" i="1" s="1"/>
  <c r="E69" i="1"/>
  <c r="F69" i="1" s="1"/>
  <c r="G69" i="1" s="1"/>
  <c r="I69" i="1" s="1"/>
  <c r="E67" i="1"/>
  <c r="F67" i="1" s="1"/>
  <c r="G67" i="1" s="1"/>
  <c r="I67" i="1" s="1"/>
  <c r="E65" i="1"/>
  <c r="F65" i="1" s="1"/>
  <c r="G65" i="1" s="1"/>
  <c r="I65" i="1" s="1"/>
  <c r="E63" i="1"/>
  <c r="F63" i="1" s="1"/>
  <c r="G63" i="1" s="1"/>
  <c r="I63" i="1" s="1"/>
  <c r="E70" i="1"/>
  <c r="F70" i="1" s="1"/>
  <c r="G70" i="1" s="1"/>
  <c r="I70" i="1" s="1"/>
  <c r="E68" i="1"/>
  <c r="F68" i="1" s="1"/>
  <c r="G68" i="1" s="1"/>
  <c r="I68" i="1" s="1"/>
  <c r="E66" i="1"/>
  <c r="F66" i="1" s="1"/>
  <c r="G66" i="1" s="1"/>
  <c r="I66" i="1" s="1"/>
  <c r="E64" i="1"/>
  <c r="F64" i="1" s="1"/>
  <c r="G64" i="1" s="1"/>
  <c r="I64" i="1" s="1"/>
  <c r="E62" i="1"/>
  <c r="F62" i="1" s="1"/>
  <c r="G62" i="1" s="1"/>
  <c r="I62" i="1" s="1"/>
  <c r="J62" i="1" l="1"/>
</calcChain>
</file>

<file path=xl/sharedStrings.xml><?xml version="1.0" encoding="utf-8"?>
<sst xmlns="http://schemas.openxmlformats.org/spreadsheetml/2006/main" count="62" uniqueCount="25">
  <si>
    <t>AdaBoost</t>
  </si>
  <si>
    <t>Dataset</t>
  </si>
  <si>
    <t>X1</t>
  </si>
  <si>
    <t>X2</t>
  </si>
  <si>
    <t>Y</t>
  </si>
  <si>
    <t>Model 1: Predictions</t>
  </si>
  <si>
    <t>Weight</t>
  </si>
  <si>
    <t>X1 Split</t>
  </si>
  <si>
    <t>Group</t>
  </si>
  <si>
    <t>Prediction</t>
  </si>
  <si>
    <t>Error</t>
  </si>
  <si>
    <t>Weighted Error</t>
  </si>
  <si>
    <t>Sum Weight</t>
  </si>
  <si>
    <t>Sum Error</t>
  </si>
  <si>
    <t>Misclassification</t>
  </si>
  <si>
    <t>Stage</t>
  </si>
  <si>
    <t>Accuracy</t>
  </si>
  <si>
    <t>Model 2: Predictions</t>
  </si>
  <si>
    <t>X2 Split</t>
  </si>
  <si>
    <t>Model 3: Predictions</t>
  </si>
  <si>
    <t>Boosted Predictions</t>
  </si>
  <si>
    <t>Model 1</t>
  </si>
  <si>
    <t>Model 2</t>
  </si>
  <si>
    <t>Model 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</si>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</sst>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Verdana"/>
    </font>
    <font>
      <b/>
      <sz val="10"/>
      <color indexed="8"/>
      <name val="Verdana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0" fontId="1" fillId="0" borderId="1" xfId="0" applyFont="1" applyBorder="1" applyAlignment="1"/>
    <xf numFmtId="49" fontId="0" fillId="0" borderId="1" xfId="0" applyNumberFormat="1" applyFont="1" applyBorder="1" applyAlignment="1"/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3E7FCD"/>
      <rgbColor rgb="FF4A7DBB"/>
      <rgbColor rgb="FFD13F3B"/>
      <rgbColor rgb="FFBE4B48"/>
      <rgbColor rgb="FF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4098"/>
          <c:y val="5.3190000000000001E-2"/>
          <c:w val="0.72299899999999995"/>
          <c:h val="0.84821100000000005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12700" cap="flat">
              <a:noFill/>
              <a:miter lim="400000"/>
            </a:ln>
            <a:effectLst/>
          </c:spPr>
          <c:marker>
            <c:symbol val="diamond"/>
            <c:size val="6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3.6475403499999999</c:v>
                </c:pt>
                <c:pt idx="1">
                  <c:v>2.6126638419999999</c:v>
                </c:pt>
                <c:pt idx="2">
                  <c:v>2.3633596790000002</c:v>
                </c:pt>
                <c:pt idx="3">
                  <c:v>4.9326004530000001</c:v>
                </c:pt>
                <c:pt idx="4">
                  <c:v>3.7761547530000001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2.9967932589999999</c:v>
                </c:pt>
                <c:pt idx="1">
                  <c:v>4.4594577790000001</c:v>
                </c:pt>
                <c:pt idx="2">
                  <c:v>1.5069821889999999</c:v>
                </c:pt>
                <c:pt idx="3">
                  <c:v>1.299008795</c:v>
                </c:pt>
                <c:pt idx="4">
                  <c:v>3.1574513780000002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D-481E-9151-FDF887A16591}"/>
            </c:ext>
          </c:extLst>
        </c:ser>
        <c:ser>
          <c:idx val="1"/>
          <c:order val="1"/>
          <c:tx>
            <c:v>1</c:v>
          </c:tx>
          <c:spPr>
            <a:ln w="12700" cap="flat">
              <a:noFill/>
              <a:miter lim="400000"/>
            </a:ln>
            <a:effectLst/>
          </c:spPr>
          <c:marker>
            <c:symbol val="square"/>
            <c:size val="6"/>
            <c:spPr>
              <a:gradFill flip="none" rotWithShape="1">
                <a:gsLst>
                  <a:gs pos="0">
                    <a:srgbClr val="D1403C"/>
                  </a:gs>
                  <a:gs pos="100000">
                    <a:schemeClr val="accent2">
                      <a:hueOff val="-39879"/>
                      <a:satOff val="52282"/>
                      <a:lumOff val="29251"/>
                    </a:schemeClr>
                  </a:gs>
                </a:gsLst>
                <a:lin ang="16200000" scaled="0"/>
              </a:gra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8.6739607929999991</c:v>
                </c:pt>
                <c:pt idx="1">
                  <c:v>5.861599451</c:v>
                </c:pt>
                <c:pt idx="2">
                  <c:v>8.9846773609999993</c:v>
                </c:pt>
                <c:pt idx="3">
                  <c:v>7.4673809540000002</c:v>
                </c:pt>
                <c:pt idx="4">
                  <c:v>4.436284412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2.122873405</c:v>
                </c:pt>
                <c:pt idx="1">
                  <c:v>3.5128170000000001E-3</c:v>
                </c:pt>
                <c:pt idx="2">
                  <c:v>1.768161009</c:v>
                </c:pt>
                <c:pt idx="3">
                  <c:v>0.18704594499999999</c:v>
                </c:pt>
                <c:pt idx="4">
                  <c:v>0.86269800500000005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D-481E-9151-FDF887A1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2094734553"/>
        <c:crosses val="autoZero"/>
        <c:crossBetween val="between"/>
        <c:majorUnit val="2.25"/>
        <c:minorUnit val="1.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2094734552"/>
        <c:crosses val="autoZero"/>
        <c:crossBetween val="between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8261199999999995"/>
          <c:y val="0.42571799999999999"/>
          <c:w val="0.11738800000000001"/>
          <c:h val="0.1313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601567</xdr:colOff>
      <xdr:row>0</xdr:row>
      <xdr:rowOff>114300</xdr:rowOff>
    </xdr:from>
    <xdr:to>
      <xdr:col>9</xdr:col>
      <xdr:colOff>469900</xdr:colOff>
      <xdr:row>16</xdr:row>
      <xdr:rowOff>99131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"/>
  <sheetViews>
    <sheetView showGridLines="0" tabSelected="1" workbookViewId="0">
      <selection activeCell="K13" sqref="K13"/>
    </sheetView>
  </sheetViews>
  <sheetFormatPr defaultColWidth="10.875" defaultRowHeight="12.95" customHeight="1" x14ac:dyDescent="0.2"/>
  <cols>
    <col min="1" max="1" width="10.875" style="1" customWidth="1"/>
    <col min="2" max="3" width="11.875" style="1" customWidth="1"/>
    <col min="4" max="8" width="10.875" style="1" customWidth="1"/>
    <col min="9" max="9" width="13.125" style="1" customWidth="1"/>
    <col min="10" max="256" width="10.875" style="1" customWidth="1"/>
  </cols>
  <sheetData>
    <row r="1" spans="1:18" ht="12.9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2.9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2.95" customHeight="1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2.95" customHeight="1" x14ac:dyDescent="0.2">
      <c r="A4" s="2" t="s">
        <v>2</v>
      </c>
      <c r="B4" s="2" t="s">
        <v>3</v>
      </c>
      <c r="C4" s="2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2.95" customHeight="1" x14ac:dyDescent="0.2">
      <c r="A5" s="4">
        <v>3.6475403499999999</v>
      </c>
      <c r="B5" s="4">
        <v>2.9967932589999999</v>
      </c>
      <c r="C5" s="4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2.95" customHeight="1" x14ac:dyDescent="0.2">
      <c r="A6" s="4">
        <v>2.6126638419999999</v>
      </c>
      <c r="B6" s="4">
        <v>4.4594577790000001</v>
      </c>
      <c r="C6" s="4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2.95" customHeight="1" x14ac:dyDescent="0.2">
      <c r="A7" s="4">
        <v>2.3633596790000002</v>
      </c>
      <c r="B7" s="4">
        <v>1.5069821889999999</v>
      </c>
      <c r="C7" s="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2.95" customHeight="1" x14ac:dyDescent="0.2">
      <c r="A8" s="4">
        <v>4.9326004530000001</v>
      </c>
      <c r="B8" s="4">
        <v>1.299008795</v>
      </c>
      <c r="C8" s="4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2.95" customHeight="1" x14ac:dyDescent="0.2">
      <c r="A9" s="4">
        <v>3.7761547530000001</v>
      </c>
      <c r="B9" s="4">
        <v>3.1574513780000002</v>
      </c>
      <c r="C9" s="4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2.95" customHeight="1" x14ac:dyDescent="0.2">
      <c r="A10" s="4">
        <v>8.6739607929999991</v>
      </c>
      <c r="B10" s="4">
        <v>2.122873405</v>
      </c>
      <c r="C10" s="4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2.95" customHeight="1" x14ac:dyDescent="0.2">
      <c r="A11" s="4">
        <v>5.861599451</v>
      </c>
      <c r="B11" s="4">
        <v>3.5128170000000001E-3</v>
      </c>
      <c r="C11" s="4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2.95" customHeight="1" x14ac:dyDescent="0.2">
      <c r="A12" s="4">
        <v>8.9846773609999993</v>
      </c>
      <c r="B12" s="4">
        <v>1.768161009</v>
      </c>
      <c r="C12" s="4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2.95" customHeight="1" x14ac:dyDescent="0.2">
      <c r="A13" s="4">
        <v>7.4673809540000002</v>
      </c>
      <c r="B13" s="4">
        <v>0.18704594499999999</v>
      </c>
      <c r="C13" s="4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2.95" customHeight="1" x14ac:dyDescent="0.2">
      <c r="A14" s="4">
        <v>4.436284412</v>
      </c>
      <c r="B14" s="4">
        <v>0.86269800500000005</v>
      </c>
      <c r="C14" s="4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2.9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2.9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2.9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2.95" customHeight="1" x14ac:dyDescent="0.2">
      <c r="A18" s="2" t="s">
        <v>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2.95" customHeight="1" x14ac:dyDescent="0.2">
      <c r="A19" s="2" t="s">
        <v>2</v>
      </c>
      <c r="B19" s="2" t="s">
        <v>3</v>
      </c>
      <c r="C19" s="2" t="s">
        <v>4</v>
      </c>
      <c r="D19" s="2" t="s">
        <v>6</v>
      </c>
      <c r="E19" s="2" t="s">
        <v>7</v>
      </c>
      <c r="F19" s="2" t="s">
        <v>8</v>
      </c>
      <c r="G19" s="2" t="s">
        <v>9</v>
      </c>
      <c r="H19" s="2" t="s">
        <v>10</v>
      </c>
      <c r="I19" s="2" t="s">
        <v>11</v>
      </c>
      <c r="J19" s="2" t="s">
        <v>12</v>
      </c>
      <c r="K19" s="2" t="s">
        <v>13</v>
      </c>
      <c r="L19" s="2" t="s">
        <v>14</v>
      </c>
      <c r="M19" s="2" t="s">
        <v>15</v>
      </c>
      <c r="N19" s="2" t="s">
        <v>16</v>
      </c>
      <c r="O19" s="3"/>
      <c r="P19" s="3"/>
      <c r="Q19" s="2" t="s">
        <v>6</v>
      </c>
      <c r="R19" s="5"/>
    </row>
    <row r="20" spans="1:18" ht="12.95" customHeight="1" x14ac:dyDescent="0.2">
      <c r="A20" s="4">
        <v>3.6475403499999999</v>
      </c>
      <c r="B20" s="4">
        <v>2.9967932589999999</v>
      </c>
      <c r="C20" s="4">
        <v>0</v>
      </c>
      <c r="D20" s="4">
        <f t="shared" ref="D20:Q29" si="0">1/10</f>
        <v>0.1</v>
      </c>
      <c r="E20" s="4">
        <f>A8</f>
        <v>4.9326004530000001</v>
      </c>
      <c r="F20" s="6" t="str">
        <f t="shared" ref="F20:F29" si="1">IF(A20&lt;=$E$20,"LEFT","RIGHT")</f>
        <v>LEFT</v>
      </c>
      <c r="G20" s="4">
        <v>0</v>
      </c>
      <c r="H20" s="4">
        <f t="shared" ref="H20:H29" si="2">IF(G20=C20,0,1)</f>
        <v>0</v>
      </c>
      <c r="I20" s="4">
        <f t="shared" ref="I20:I29" si="3">D20*H20</f>
        <v>0</v>
      </c>
      <c r="J20" s="4">
        <f>SUM(D20:D29)</f>
        <v>0.99999999999999989</v>
      </c>
      <c r="K20" s="4">
        <f>SUM(I20:I29)</f>
        <v>0.1</v>
      </c>
      <c r="L20" s="4">
        <f>K20/J20</f>
        <v>0.10000000000000002</v>
      </c>
      <c r="M20" s="4">
        <f>LN((1-L20)/L20)</f>
        <v>2.1972245773362191</v>
      </c>
      <c r="N20" s="4">
        <f>(1-(SUM(H20:H29)/COUNT(H20:H29)))*100</f>
        <v>90</v>
      </c>
      <c r="O20" s="3"/>
      <c r="P20" s="3"/>
      <c r="Q20" s="4">
        <f t="shared" si="0"/>
        <v>0.1</v>
      </c>
      <c r="R20" s="3"/>
    </row>
    <row r="21" spans="1:18" ht="12.95" customHeight="1" x14ac:dyDescent="0.2">
      <c r="A21" s="4">
        <v>2.6126638419999999</v>
      </c>
      <c r="B21" s="4">
        <v>4.4594577790000001</v>
      </c>
      <c r="C21" s="4">
        <v>0</v>
      </c>
      <c r="D21" s="4">
        <f t="shared" si="0"/>
        <v>0.1</v>
      </c>
      <c r="E21" s="3"/>
      <c r="F21" s="6" t="str">
        <f t="shared" si="1"/>
        <v>LEFT</v>
      </c>
      <c r="G21" s="4">
        <v>0</v>
      </c>
      <c r="H21" s="4">
        <f t="shared" si="2"/>
        <v>0</v>
      </c>
      <c r="I21" s="4">
        <f t="shared" si="3"/>
        <v>0</v>
      </c>
      <c r="J21" s="3"/>
      <c r="K21" s="3"/>
      <c r="L21" s="3"/>
      <c r="M21" s="3"/>
      <c r="N21" s="3"/>
      <c r="O21" s="3"/>
      <c r="P21" s="3"/>
      <c r="Q21" s="4">
        <f t="shared" si="0"/>
        <v>0.1</v>
      </c>
      <c r="R21" s="3"/>
    </row>
    <row r="22" spans="1:18" ht="12.95" customHeight="1" x14ac:dyDescent="0.2">
      <c r="A22" s="4">
        <v>2.3633596790000002</v>
      </c>
      <c r="B22" s="4">
        <v>1.5069821889999999</v>
      </c>
      <c r="C22" s="4">
        <v>0</v>
      </c>
      <c r="D22" s="4">
        <f t="shared" si="0"/>
        <v>0.1</v>
      </c>
      <c r="E22" s="3"/>
      <c r="F22" s="6" t="str">
        <f t="shared" si="1"/>
        <v>LEFT</v>
      </c>
      <c r="G22" s="4">
        <v>0</v>
      </c>
      <c r="H22" s="4">
        <f t="shared" si="2"/>
        <v>0</v>
      </c>
      <c r="I22" s="4">
        <f t="shared" si="3"/>
        <v>0</v>
      </c>
      <c r="J22" s="3"/>
      <c r="K22" s="3"/>
      <c r="L22" s="3"/>
      <c r="M22" s="3"/>
      <c r="N22" s="3"/>
      <c r="O22" s="3"/>
      <c r="P22" s="3"/>
      <c r="Q22" s="4">
        <f t="shared" si="0"/>
        <v>0.1</v>
      </c>
      <c r="R22" s="3"/>
    </row>
    <row r="23" spans="1:18" ht="12.95" customHeight="1" x14ac:dyDescent="0.2">
      <c r="A23" s="4">
        <v>4.9326004530000001</v>
      </c>
      <c r="B23" s="4">
        <v>1.299008795</v>
      </c>
      <c r="C23" s="4">
        <v>0</v>
      </c>
      <c r="D23" s="4">
        <f t="shared" si="0"/>
        <v>0.1</v>
      </c>
      <c r="E23" s="3"/>
      <c r="F23" s="6" t="str">
        <f t="shared" si="1"/>
        <v>LEFT</v>
      </c>
      <c r="G23" s="4">
        <v>0</v>
      </c>
      <c r="H23" s="4">
        <f t="shared" si="2"/>
        <v>0</v>
      </c>
      <c r="I23" s="4">
        <f t="shared" si="3"/>
        <v>0</v>
      </c>
      <c r="J23" s="3"/>
      <c r="K23" s="3"/>
      <c r="L23" s="3"/>
      <c r="M23" s="3"/>
      <c r="N23" s="3"/>
      <c r="O23" s="3"/>
      <c r="P23" s="3"/>
      <c r="Q23" s="4">
        <f t="shared" si="0"/>
        <v>0.1</v>
      </c>
      <c r="R23" s="3"/>
    </row>
    <row r="24" spans="1:18" ht="12.95" customHeight="1" x14ac:dyDescent="0.2">
      <c r="A24" s="4">
        <v>3.7761547530000001</v>
      </c>
      <c r="B24" s="4">
        <v>3.1574513780000002</v>
      </c>
      <c r="C24" s="4">
        <v>0</v>
      </c>
      <c r="D24" s="4">
        <f t="shared" si="0"/>
        <v>0.1</v>
      </c>
      <c r="E24" s="3"/>
      <c r="F24" s="6" t="str">
        <f t="shared" si="1"/>
        <v>LEFT</v>
      </c>
      <c r="G24" s="4">
        <v>0</v>
      </c>
      <c r="H24" s="4">
        <f t="shared" si="2"/>
        <v>0</v>
      </c>
      <c r="I24" s="4">
        <f t="shared" si="3"/>
        <v>0</v>
      </c>
      <c r="J24" s="3"/>
      <c r="K24" s="3"/>
      <c r="L24" s="3"/>
      <c r="M24" s="3"/>
      <c r="N24" s="3"/>
      <c r="O24" s="3"/>
      <c r="P24" s="3"/>
      <c r="Q24" s="4">
        <f t="shared" si="0"/>
        <v>0.1</v>
      </c>
      <c r="R24" s="3"/>
    </row>
    <row r="25" spans="1:18" ht="12.95" customHeight="1" x14ac:dyDescent="0.2">
      <c r="A25" s="4">
        <v>8.6739607929999991</v>
      </c>
      <c r="B25" s="4">
        <v>2.122873405</v>
      </c>
      <c r="C25" s="4">
        <v>1</v>
      </c>
      <c r="D25" s="4">
        <f t="shared" si="0"/>
        <v>0.1</v>
      </c>
      <c r="E25" s="3"/>
      <c r="F25" s="6" t="str">
        <f t="shared" si="1"/>
        <v>RIGHT</v>
      </c>
      <c r="G25" s="4">
        <v>1</v>
      </c>
      <c r="H25" s="4">
        <f t="shared" si="2"/>
        <v>0</v>
      </c>
      <c r="I25" s="4">
        <f t="shared" si="3"/>
        <v>0</v>
      </c>
      <c r="J25" s="3"/>
      <c r="K25" s="3"/>
      <c r="L25" s="3"/>
      <c r="M25" s="3"/>
      <c r="N25" s="3"/>
      <c r="O25" s="3"/>
      <c r="P25" s="3"/>
      <c r="Q25" s="4">
        <f t="shared" si="0"/>
        <v>0.1</v>
      </c>
      <c r="R25" s="3"/>
    </row>
    <row r="26" spans="1:18" ht="12.95" customHeight="1" x14ac:dyDescent="0.2">
      <c r="A26" s="4">
        <v>5.861599451</v>
      </c>
      <c r="B26" s="4">
        <v>3.5128170000000001E-3</v>
      </c>
      <c r="C26" s="4">
        <v>1</v>
      </c>
      <c r="D26" s="4">
        <f t="shared" si="0"/>
        <v>0.1</v>
      </c>
      <c r="E26" s="3"/>
      <c r="F26" s="6" t="str">
        <f t="shared" si="1"/>
        <v>RIGHT</v>
      </c>
      <c r="G26" s="4">
        <v>1</v>
      </c>
      <c r="H26" s="4">
        <f t="shared" si="2"/>
        <v>0</v>
      </c>
      <c r="I26" s="4">
        <f t="shared" si="3"/>
        <v>0</v>
      </c>
      <c r="J26" s="3"/>
      <c r="K26" s="3"/>
      <c r="L26" s="3"/>
      <c r="M26" s="3"/>
      <c r="N26" s="3"/>
      <c r="O26" s="3"/>
      <c r="P26" s="3"/>
      <c r="Q26" s="4">
        <f t="shared" si="0"/>
        <v>0.1</v>
      </c>
      <c r="R26" s="3"/>
    </row>
    <row r="27" spans="1:18" ht="12.95" customHeight="1" x14ac:dyDescent="0.2">
      <c r="A27" s="4">
        <v>8.9846773609999993</v>
      </c>
      <c r="B27" s="4">
        <v>1.768161009</v>
      </c>
      <c r="C27" s="4">
        <v>1</v>
      </c>
      <c r="D27" s="4">
        <f t="shared" si="0"/>
        <v>0.1</v>
      </c>
      <c r="E27" s="3"/>
      <c r="F27" s="6" t="str">
        <f t="shared" si="1"/>
        <v>RIGHT</v>
      </c>
      <c r="G27" s="4">
        <v>1</v>
      </c>
      <c r="H27" s="4">
        <f t="shared" si="2"/>
        <v>0</v>
      </c>
      <c r="I27" s="4">
        <f t="shared" si="3"/>
        <v>0</v>
      </c>
      <c r="J27" s="3"/>
      <c r="K27" s="3"/>
      <c r="L27" s="3"/>
      <c r="M27" s="3"/>
      <c r="N27" s="3"/>
      <c r="O27" s="3"/>
      <c r="P27" s="3"/>
      <c r="Q27" s="4">
        <f t="shared" si="0"/>
        <v>0.1</v>
      </c>
      <c r="R27" s="3"/>
    </row>
    <row r="28" spans="1:18" ht="12.95" customHeight="1" x14ac:dyDescent="0.2">
      <c r="A28" s="4">
        <v>7.4673809540000002</v>
      </c>
      <c r="B28" s="4">
        <v>0.18704594499999999</v>
      </c>
      <c r="C28" s="4">
        <v>1</v>
      </c>
      <c r="D28" s="4">
        <f t="shared" si="0"/>
        <v>0.1</v>
      </c>
      <c r="E28" s="3"/>
      <c r="F28" s="6" t="str">
        <f t="shared" si="1"/>
        <v>RIGHT</v>
      </c>
      <c r="G28" s="4">
        <v>1</v>
      </c>
      <c r="H28" s="4">
        <f t="shared" si="2"/>
        <v>0</v>
      </c>
      <c r="I28" s="4">
        <f t="shared" si="3"/>
        <v>0</v>
      </c>
      <c r="J28" s="3"/>
      <c r="K28" s="3"/>
      <c r="L28" s="3"/>
      <c r="M28" s="3"/>
      <c r="N28" s="3"/>
      <c r="O28" s="3"/>
      <c r="P28" s="3"/>
      <c r="Q28" s="4">
        <f t="shared" si="0"/>
        <v>0.1</v>
      </c>
      <c r="R28" s="3"/>
    </row>
    <row r="29" spans="1:18" ht="12.95" customHeight="1" x14ac:dyDescent="0.2">
      <c r="A29" s="4">
        <v>4.436284412</v>
      </c>
      <c r="B29" s="4">
        <v>0.86269800500000005</v>
      </c>
      <c r="C29" s="4">
        <v>1</v>
      </c>
      <c r="D29" s="4">
        <f t="shared" si="0"/>
        <v>0.1</v>
      </c>
      <c r="E29" s="3"/>
      <c r="F29" s="6" t="str">
        <f t="shared" si="1"/>
        <v>LEFT</v>
      </c>
      <c r="G29" s="4">
        <v>0</v>
      </c>
      <c r="H29" s="4">
        <f t="shared" si="2"/>
        <v>1</v>
      </c>
      <c r="I29" s="4">
        <f t="shared" si="3"/>
        <v>0.1</v>
      </c>
      <c r="J29" s="3"/>
      <c r="K29" s="3"/>
      <c r="L29" s="3"/>
      <c r="M29" s="3"/>
      <c r="N29" s="3"/>
      <c r="O29" s="3"/>
      <c r="P29" s="3"/>
      <c r="Q29" s="4">
        <f t="shared" si="0"/>
        <v>0.1</v>
      </c>
      <c r="R29" s="3"/>
    </row>
    <row r="30" spans="1:18" ht="12.9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2.9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2.95" customHeight="1" x14ac:dyDescent="0.2">
      <c r="A32" s="2" t="s">
        <v>17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2.95" customHeight="1" x14ac:dyDescent="0.2">
      <c r="A33" s="2" t="s">
        <v>2</v>
      </c>
      <c r="B33" s="2" t="s">
        <v>3</v>
      </c>
      <c r="C33" s="2" t="s">
        <v>4</v>
      </c>
      <c r="D33" s="2" t="s">
        <v>6</v>
      </c>
      <c r="E33" s="2" t="s">
        <v>18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  <c r="K33" s="2" t="s">
        <v>13</v>
      </c>
      <c r="L33" s="2" t="s">
        <v>14</v>
      </c>
      <c r="M33" s="2" t="s">
        <v>15</v>
      </c>
      <c r="N33" s="2" t="s">
        <v>16</v>
      </c>
      <c r="O33" s="3"/>
      <c r="P33" s="3"/>
      <c r="Q33" s="3"/>
      <c r="R33" s="3"/>
    </row>
    <row r="34" spans="1:18" ht="12.95" customHeight="1" x14ac:dyDescent="0.2">
      <c r="A34" s="4">
        <v>3.6475403499999999</v>
      </c>
      <c r="B34" s="4">
        <v>2.9967932589999999</v>
      </c>
      <c r="C34" s="4">
        <v>0</v>
      </c>
      <c r="D34" s="4">
        <f t="shared" ref="D34:D43" si="4">D20*EXP($M$20*I20)</f>
        <v>0.1</v>
      </c>
      <c r="E34" s="4">
        <f>B10</f>
        <v>2.122873405</v>
      </c>
      <c r="F34" s="6" t="str">
        <f t="shared" ref="F34:F43" si="5">IF(B34&lt;=$E$34,"LEFT","RIGHT")</f>
        <v>RIGHT</v>
      </c>
      <c r="G34" s="4">
        <v>0</v>
      </c>
      <c r="H34" s="4">
        <f t="shared" ref="H34:H43" si="6">IF(G34=C34,0,1)</f>
        <v>0</v>
      </c>
      <c r="I34" s="4">
        <f t="shared" ref="I34:I43" si="7">D34*H34</f>
        <v>0</v>
      </c>
      <c r="J34" s="4">
        <f>SUM(D34:D43)</f>
        <v>1.0245730939615516</v>
      </c>
      <c r="K34" s="4">
        <f>SUM(I34:I43)</f>
        <v>0.2</v>
      </c>
      <c r="L34" s="4">
        <f>K34/J34</f>
        <v>0.19520325214347789</v>
      </c>
      <c r="M34" s="4">
        <f>LN((1-L34)/L34)</f>
        <v>1.4165484239922632</v>
      </c>
      <c r="N34" s="4">
        <f>(1-(SUM(H34:H43)/COUNT(H34:H43)))*100</f>
        <v>80</v>
      </c>
      <c r="O34" s="3"/>
      <c r="P34" s="3"/>
      <c r="Q34" s="3"/>
      <c r="R34" s="3"/>
    </row>
    <row r="35" spans="1:18" ht="12.95" customHeight="1" x14ac:dyDescent="0.2">
      <c r="A35" s="4">
        <v>2.6126638419999999</v>
      </c>
      <c r="B35" s="4">
        <v>4.4594577790000001</v>
      </c>
      <c r="C35" s="4">
        <v>0</v>
      </c>
      <c r="D35" s="4">
        <f t="shared" si="4"/>
        <v>0.1</v>
      </c>
      <c r="E35" s="3"/>
      <c r="F35" s="6" t="str">
        <f t="shared" si="5"/>
        <v>RIGHT</v>
      </c>
      <c r="G35" s="4">
        <v>0</v>
      </c>
      <c r="H35" s="4">
        <f t="shared" si="6"/>
        <v>0</v>
      </c>
      <c r="I35" s="4">
        <f t="shared" si="7"/>
        <v>0</v>
      </c>
      <c r="J35" s="3"/>
      <c r="K35" s="3"/>
      <c r="L35" s="3"/>
      <c r="M35" s="3"/>
      <c r="N35" s="3"/>
      <c r="O35" s="3"/>
      <c r="P35" s="3"/>
      <c r="Q35" s="3"/>
      <c r="R35" s="3"/>
    </row>
    <row r="36" spans="1:18" ht="12.95" customHeight="1" x14ac:dyDescent="0.2">
      <c r="A36" s="4">
        <v>2.3633596790000002</v>
      </c>
      <c r="B36" s="4">
        <v>1.5069821889999999</v>
      </c>
      <c r="C36" s="4">
        <v>0</v>
      </c>
      <c r="D36" s="4">
        <f t="shared" si="4"/>
        <v>0.1</v>
      </c>
      <c r="E36" s="3"/>
      <c r="F36" s="6" t="str">
        <f t="shared" si="5"/>
        <v>LEFT</v>
      </c>
      <c r="G36" s="4">
        <v>1</v>
      </c>
      <c r="H36" s="4">
        <f t="shared" si="6"/>
        <v>1</v>
      </c>
      <c r="I36" s="4">
        <f t="shared" si="7"/>
        <v>0.1</v>
      </c>
      <c r="J36" s="3"/>
      <c r="K36" s="3"/>
      <c r="L36" s="3"/>
      <c r="M36" s="3"/>
      <c r="N36" s="3"/>
      <c r="O36" s="3"/>
      <c r="P36" s="3"/>
      <c r="Q36" s="3"/>
      <c r="R36" s="3"/>
    </row>
    <row r="37" spans="1:18" ht="12.95" customHeight="1" x14ac:dyDescent="0.2">
      <c r="A37" s="4">
        <v>4.9326004530000001</v>
      </c>
      <c r="B37" s="4">
        <v>1.299008795</v>
      </c>
      <c r="C37" s="4">
        <v>0</v>
      </c>
      <c r="D37" s="4">
        <f t="shared" si="4"/>
        <v>0.1</v>
      </c>
      <c r="E37" s="3"/>
      <c r="F37" s="6" t="str">
        <f t="shared" si="5"/>
        <v>LEFT</v>
      </c>
      <c r="G37" s="4">
        <v>1</v>
      </c>
      <c r="H37" s="4">
        <f t="shared" si="6"/>
        <v>1</v>
      </c>
      <c r="I37" s="4">
        <f t="shared" si="7"/>
        <v>0.1</v>
      </c>
      <c r="J37" s="3"/>
      <c r="K37" s="3"/>
      <c r="L37" s="3"/>
      <c r="M37" s="3"/>
      <c r="N37" s="3"/>
      <c r="O37" s="3"/>
      <c r="P37" s="3"/>
      <c r="Q37" s="3"/>
      <c r="R37" s="3"/>
    </row>
    <row r="38" spans="1:18" ht="12.95" customHeight="1" x14ac:dyDescent="0.2">
      <c r="A38" s="4">
        <v>3.7761547530000001</v>
      </c>
      <c r="B38" s="4">
        <v>3.1574513780000002</v>
      </c>
      <c r="C38" s="4">
        <v>0</v>
      </c>
      <c r="D38" s="4">
        <f t="shared" si="4"/>
        <v>0.1</v>
      </c>
      <c r="E38" s="3"/>
      <c r="F38" s="6" t="str">
        <f t="shared" si="5"/>
        <v>RIGHT</v>
      </c>
      <c r="G38" s="4">
        <v>0</v>
      </c>
      <c r="H38" s="4">
        <f t="shared" si="6"/>
        <v>0</v>
      </c>
      <c r="I38" s="4">
        <f t="shared" si="7"/>
        <v>0</v>
      </c>
      <c r="J38" s="3"/>
      <c r="K38" s="3"/>
      <c r="L38" s="3"/>
      <c r="M38" s="3"/>
      <c r="N38" s="3"/>
      <c r="O38" s="3"/>
      <c r="P38" s="3"/>
      <c r="Q38" s="3"/>
      <c r="R38" s="3"/>
    </row>
    <row r="39" spans="1:18" ht="12.95" customHeight="1" x14ac:dyDescent="0.2">
      <c r="A39" s="4">
        <v>8.6739607929999991</v>
      </c>
      <c r="B39" s="4">
        <v>2.122873405</v>
      </c>
      <c r="C39" s="4">
        <v>1</v>
      </c>
      <c r="D39" s="4">
        <f t="shared" si="4"/>
        <v>0.1</v>
      </c>
      <c r="E39" s="3"/>
      <c r="F39" s="6" t="str">
        <f t="shared" si="5"/>
        <v>LEFT</v>
      </c>
      <c r="G39" s="4">
        <v>1</v>
      </c>
      <c r="H39" s="4">
        <f t="shared" si="6"/>
        <v>0</v>
      </c>
      <c r="I39" s="4">
        <f t="shared" si="7"/>
        <v>0</v>
      </c>
      <c r="J39" s="3"/>
      <c r="K39" s="3"/>
      <c r="L39" s="3"/>
      <c r="M39" s="3"/>
      <c r="N39" s="3"/>
      <c r="O39" s="3"/>
      <c r="P39" s="3"/>
      <c r="Q39" s="3"/>
      <c r="R39" s="3"/>
    </row>
    <row r="40" spans="1:18" ht="12.95" customHeight="1" x14ac:dyDescent="0.2">
      <c r="A40" s="4">
        <v>5.861599451</v>
      </c>
      <c r="B40" s="4">
        <v>3.5128170000000001E-3</v>
      </c>
      <c r="C40" s="4">
        <v>1</v>
      </c>
      <c r="D40" s="4">
        <f t="shared" si="4"/>
        <v>0.1</v>
      </c>
      <c r="E40" s="3"/>
      <c r="F40" s="6" t="str">
        <f t="shared" si="5"/>
        <v>LEFT</v>
      </c>
      <c r="G40" s="4">
        <v>1</v>
      </c>
      <c r="H40" s="4">
        <f t="shared" si="6"/>
        <v>0</v>
      </c>
      <c r="I40" s="4">
        <f t="shared" si="7"/>
        <v>0</v>
      </c>
      <c r="J40" s="3"/>
      <c r="K40" s="3"/>
      <c r="L40" s="3"/>
      <c r="M40" s="3"/>
      <c r="N40" s="3"/>
      <c r="O40" s="3"/>
      <c r="P40" s="3"/>
      <c r="Q40" s="3"/>
      <c r="R40" s="3"/>
    </row>
    <row r="41" spans="1:18" ht="12.95" customHeight="1" x14ac:dyDescent="0.2">
      <c r="A41" s="4">
        <v>8.9846773609999993</v>
      </c>
      <c r="B41" s="4">
        <v>1.768161009</v>
      </c>
      <c r="C41" s="4">
        <v>1</v>
      </c>
      <c r="D41" s="4">
        <f t="shared" si="4"/>
        <v>0.1</v>
      </c>
      <c r="E41" s="3"/>
      <c r="F41" s="6" t="str">
        <f t="shared" si="5"/>
        <v>LEFT</v>
      </c>
      <c r="G41" s="4">
        <v>1</v>
      </c>
      <c r="H41" s="4">
        <f t="shared" si="6"/>
        <v>0</v>
      </c>
      <c r="I41" s="4">
        <f t="shared" si="7"/>
        <v>0</v>
      </c>
      <c r="J41" s="3"/>
      <c r="K41" s="3"/>
      <c r="L41" s="3"/>
      <c r="M41" s="3"/>
      <c r="N41" s="3"/>
      <c r="O41" s="3"/>
      <c r="P41" s="3"/>
      <c r="Q41" s="3"/>
      <c r="R41" s="3"/>
    </row>
    <row r="42" spans="1:18" ht="12.95" customHeight="1" x14ac:dyDescent="0.2">
      <c r="A42" s="4">
        <v>7.4673809540000002</v>
      </c>
      <c r="B42" s="4">
        <v>0.18704594499999999</v>
      </c>
      <c r="C42" s="4">
        <v>1</v>
      </c>
      <c r="D42" s="4">
        <f t="shared" si="4"/>
        <v>0.1</v>
      </c>
      <c r="E42" s="3"/>
      <c r="F42" s="6" t="str">
        <f t="shared" si="5"/>
        <v>LEFT</v>
      </c>
      <c r="G42" s="4">
        <v>1</v>
      </c>
      <c r="H42" s="4">
        <f t="shared" si="6"/>
        <v>0</v>
      </c>
      <c r="I42" s="4">
        <f t="shared" si="7"/>
        <v>0</v>
      </c>
      <c r="J42" s="3"/>
      <c r="K42" s="3"/>
      <c r="L42" s="3"/>
      <c r="M42" s="3"/>
      <c r="N42" s="3"/>
      <c r="O42" s="3"/>
      <c r="P42" s="3"/>
      <c r="Q42" s="3"/>
      <c r="R42" s="3"/>
    </row>
    <row r="43" spans="1:18" ht="12.95" customHeight="1" x14ac:dyDescent="0.2">
      <c r="A43" s="4">
        <v>4.436284412</v>
      </c>
      <c r="B43" s="4">
        <v>0.86269800500000005</v>
      </c>
      <c r="C43" s="4">
        <v>1</v>
      </c>
      <c r="D43" s="4">
        <f t="shared" si="4"/>
        <v>0.12457309396155175</v>
      </c>
      <c r="E43" s="3"/>
      <c r="F43" s="6" t="str">
        <f t="shared" si="5"/>
        <v>LEFT</v>
      </c>
      <c r="G43" s="4">
        <v>1</v>
      </c>
      <c r="H43" s="4">
        <f t="shared" si="6"/>
        <v>0</v>
      </c>
      <c r="I43" s="4">
        <f t="shared" si="7"/>
        <v>0</v>
      </c>
      <c r="J43" s="3"/>
      <c r="K43" s="3"/>
      <c r="L43" s="3"/>
      <c r="M43" s="3"/>
      <c r="N43" s="3"/>
      <c r="O43" s="3"/>
      <c r="P43" s="3"/>
      <c r="Q43" s="3"/>
      <c r="R43" s="3"/>
    </row>
    <row r="44" spans="1:18" ht="12.9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2.9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2.95" customHeight="1" x14ac:dyDescent="0.2">
      <c r="A46" s="2" t="s">
        <v>19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2.95" customHeight="1" x14ac:dyDescent="0.2">
      <c r="A47" s="2" t="s">
        <v>2</v>
      </c>
      <c r="B47" s="2" t="s">
        <v>3</v>
      </c>
      <c r="C47" s="2" t="s">
        <v>4</v>
      </c>
      <c r="D47" s="2" t="s">
        <v>6</v>
      </c>
      <c r="E47" s="2" t="s">
        <v>18</v>
      </c>
      <c r="F47" s="2" t="s">
        <v>8</v>
      </c>
      <c r="G47" s="2" t="s">
        <v>9</v>
      </c>
      <c r="H47" s="2" t="s">
        <v>10</v>
      </c>
      <c r="I47" s="2" t="s">
        <v>11</v>
      </c>
      <c r="J47" s="2" t="s">
        <v>12</v>
      </c>
      <c r="K47" s="2" t="s">
        <v>13</v>
      </c>
      <c r="L47" s="2" t="s">
        <v>14</v>
      </c>
      <c r="M47" s="2" t="s">
        <v>15</v>
      </c>
      <c r="N47" s="2" t="s">
        <v>16</v>
      </c>
      <c r="O47" s="3"/>
      <c r="P47" s="3"/>
      <c r="Q47" s="3"/>
      <c r="R47" s="3"/>
    </row>
    <row r="48" spans="1:18" ht="12.95" customHeight="1" x14ac:dyDescent="0.2">
      <c r="A48" s="4">
        <v>3.6475403499999999</v>
      </c>
      <c r="B48" s="4">
        <v>2.9967932589999999</v>
      </c>
      <c r="C48" s="4">
        <v>0</v>
      </c>
      <c r="D48" s="4">
        <f t="shared" ref="D48:D57" si="8">D34*EXP($M$34*I34)</f>
        <v>0.1</v>
      </c>
      <c r="E48" s="4">
        <f>B14</f>
        <v>0.86269800500000005</v>
      </c>
      <c r="F48" s="6" t="str">
        <f t="shared" ref="F48:F57" si="9">IF(B48&lt;=$E$48,"LEFT","RIGHT")</f>
        <v>RIGHT</v>
      </c>
      <c r="G48" s="4">
        <v>0</v>
      </c>
      <c r="H48" s="4">
        <f t="shared" ref="H48:H57" si="10">IF(G48=C48,0,1)</f>
        <v>0</v>
      </c>
      <c r="I48" s="4">
        <f t="shared" ref="I48:I57" si="11">D48*H48</f>
        <v>0</v>
      </c>
      <c r="J48" s="4">
        <f>SUM(D48:D57)</f>
        <v>1.0550088732803098</v>
      </c>
      <c r="K48" s="4">
        <f>SUM(I48:I57)</f>
        <v>0.2</v>
      </c>
      <c r="L48" s="4">
        <f>K48/J48</f>
        <v>0.18957186528502415</v>
      </c>
      <c r="M48" s="4">
        <f>LN((1-L48)/L48)</f>
        <v>1.4527944804404969</v>
      </c>
      <c r="N48" s="4">
        <f>(1-(SUM(H48:H57)/COUNT(H48:H57)))*100</f>
        <v>80</v>
      </c>
      <c r="O48" s="3"/>
      <c r="P48" s="3"/>
      <c r="Q48" s="3"/>
      <c r="R48" s="3"/>
    </row>
    <row r="49" spans="1:18" ht="12.95" customHeight="1" x14ac:dyDescent="0.2">
      <c r="A49" s="4">
        <v>2.6126638419999999</v>
      </c>
      <c r="B49" s="4">
        <v>4.4594577790000001</v>
      </c>
      <c r="C49" s="4">
        <v>0</v>
      </c>
      <c r="D49" s="4">
        <f t="shared" si="8"/>
        <v>0.1</v>
      </c>
      <c r="E49" s="3"/>
      <c r="F49" s="6" t="str">
        <f t="shared" si="9"/>
        <v>RIGHT</v>
      </c>
      <c r="G49" s="4">
        <v>0</v>
      </c>
      <c r="H49" s="4">
        <f t="shared" si="10"/>
        <v>0</v>
      </c>
      <c r="I49" s="4">
        <f t="shared" si="11"/>
        <v>0</v>
      </c>
      <c r="J49" s="3"/>
      <c r="K49" s="3"/>
      <c r="L49" s="3"/>
      <c r="M49" s="3"/>
      <c r="N49" s="3"/>
      <c r="O49" s="3"/>
      <c r="P49" s="3"/>
      <c r="Q49" s="3"/>
      <c r="R49" s="3"/>
    </row>
    <row r="50" spans="1:18" ht="12.95" customHeight="1" x14ac:dyDescent="0.2">
      <c r="A50" s="4">
        <v>2.3633596790000002</v>
      </c>
      <c r="B50" s="4">
        <v>1.5069821889999999</v>
      </c>
      <c r="C50" s="4">
        <v>0</v>
      </c>
      <c r="D50" s="4">
        <f t="shared" si="8"/>
        <v>0.11521788965937903</v>
      </c>
      <c r="E50" s="3"/>
      <c r="F50" s="6" t="str">
        <f t="shared" si="9"/>
        <v>RIGHT</v>
      </c>
      <c r="G50" s="4">
        <v>0</v>
      </c>
      <c r="H50" s="4">
        <f t="shared" si="10"/>
        <v>0</v>
      </c>
      <c r="I50" s="4">
        <f t="shared" si="11"/>
        <v>0</v>
      </c>
      <c r="J50" s="3"/>
      <c r="K50" s="3"/>
      <c r="L50" s="3"/>
      <c r="M50" s="3"/>
      <c r="N50" s="3"/>
      <c r="O50" s="3"/>
      <c r="P50" s="3"/>
      <c r="Q50" s="3"/>
      <c r="R50" s="3"/>
    </row>
    <row r="51" spans="1:18" ht="12.95" customHeight="1" x14ac:dyDescent="0.2">
      <c r="A51" s="4">
        <v>4.9326004530000001</v>
      </c>
      <c r="B51" s="4">
        <v>1.299008795</v>
      </c>
      <c r="C51" s="4">
        <v>0</v>
      </c>
      <c r="D51" s="4">
        <f t="shared" si="8"/>
        <v>0.11521788965937903</v>
      </c>
      <c r="E51" s="3"/>
      <c r="F51" s="6" t="str">
        <f t="shared" si="9"/>
        <v>RIGHT</v>
      </c>
      <c r="G51" s="4">
        <v>0</v>
      </c>
      <c r="H51" s="4">
        <f t="shared" si="10"/>
        <v>0</v>
      </c>
      <c r="I51" s="4">
        <f t="shared" si="11"/>
        <v>0</v>
      </c>
      <c r="J51" s="3"/>
      <c r="K51" s="3"/>
      <c r="L51" s="3"/>
      <c r="M51" s="3"/>
      <c r="N51" s="3"/>
      <c r="O51" s="3"/>
      <c r="P51" s="3"/>
      <c r="Q51" s="3"/>
      <c r="R51" s="3"/>
    </row>
    <row r="52" spans="1:18" ht="12.95" customHeight="1" x14ac:dyDescent="0.2">
      <c r="A52" s="4">
        <v>3.7761547530000001</v>
      </c>
      <c r="B52" s="4">
        <v>3.1574513780000002</v>
      </c>
      <c r="C52" s="4">
        <v>0</v>
      </c>
      <c r="D52" s="4">
        <f t="shared" si="8"/>
        <v>0.1</v>
      </c>
      <c r="E52" s="3"/>
      <c r="F52" s="6" t="str">
        <f t="shared" si="9"/>
        <v>RIGHT</v>
      </c>
      <c r="G52" s="4">
        <v>0</v>
      </c>
      <c r="H52" s="4">
        <f t="shared" si="10"/>
        <v>0</v>
      </c>
      <c r="I52" s="4">
        <f t="shared" si="11"/>
        <v>0</v>
      </c>
      <c r="J52" s="3"/>
      <c r="K52" s="3"/>
      <c r="L52" s="3"/>
      <c r="M52" s="3"/>
      <c r="N52" s="3"/>
      <c r="O52" s="3"/>
      <c r="P52" s="3"/>
      <c r="Q52" s="3"/>
      <c r="R52" s="3"/>
    </row>
    <row r="53" spans="1:18" ht="12.95" customHeight="1" x14ac:dyDescent="0.2">
      <c r="A53" s="4">
        <v>8.6739607929999991</v>
      </c>
      <c r="B53" s="4">
        <v>2.122873405</v>
      </c>
      <c r="C53" s="4">
        <v>1</v>
      </c>
      <c r="D53" s="4">
        <f t="shared" si="8"/>
        <v>0.1</v>
      </c>
      <c r="E53" s="3"/>
      <c r="F53" s="6" t="str">
        <f t="shared" si="9"/>
        <v>RIGHT</v>
      </c>
      <c r="G53" s="4">
        <v>0</v>
      </c>
      <c r="H53" s="4">
        <f t="shared" si="10"/>
        <v>1</v>
      </c>
      <c r="I53" s="4">
        <f t="shared" si="11"/>
        <v>0.1</v>
      </c>
      <c r="J53" s="3"/>
      <c r="K53" s="3"/>
      <c r="L53" s="3"/>
      <c r="M53" s="3"/>
      <c r="N53" s="3"/>
      <c r="O53" s="3"/>
      <c r="P53" s="3"/>
      <c r="Q53" s="3"/>
      <c r="R53" s="3"/>
    </row>
    <row r="54" spans="1:18" ht="12.95" customHeight="1" x14ac:dyDescent="0.2">
      <c r="A54" s="4">
        <v>5.861599451</v>
      </c>
      <c r="B54" s="4">
        <v>3.5128170000000001E-3</v>
      </c>
      <c r="C54" s="4">
        <v>1</v>
      </c>
      <c r="D54" s="4">
        <f t="shared" si="8"/>
        <v>0.1</v>
      </c>
      <c r="E54" s="3"/>
      <c r="F54" s="6" t="str">
        <f t="shared" si="9"/>
        <v>LEFT</v>
      </c>
      <c r="G54" s="4">
        <v>1</v>
      </c>
      <c r="H54" s="4">
        <f t="shared" si="10"/>
        <v>0</v>
      </c>
      <c r="I54" s="4">
        <f t="shared" si="11"/>
        <v>0</v>
      </c>
      <c r="J54" s="3"/>
      <c r="K54" s="3"/>
      <c r="L54" s="3"/>
      <c r="M54" s="3"/>
      <c r="N54" s="3"/>
      <c r="O54" s="3"/>
      <c r="P54" s="3"/>
      <c r="Q54" s="3"/>
      <c r="R54" s="3"/>
    </row>
    <row r="55" spans="1:18" ht="12.95" customHeight="1" x14ac:dyDescent="0.2">
      <c r="A55" s="4">
        <v>8.9846773609999993</v>
      </c>
      <c r="B55" s="4">
        <v>1.768161009</v>
      </c>
      <c r="C55" s="4">
        <v>1</v>
      </c>
      <c r="D55" s="4">
        <f t="shared" si="8"/>
        <v>0.1</v>
      </c>
      <c r="E55" s="3"/>
      <c r="F55" s="6" t="str">
        <f t="shared" si="9"/>
        <v>RIGHT</v>
      </c>
      <c r="G55" s="4">
        <v>0</v>
      </c>
      <c r="H55" s="4">
        <f t="shared" si="10"/>
        <v>1</v>
      </c>
      <c r="I55" s="4">
        <f t="shared" si="11"/>
        <v>0.1</v>
      </c>
      <c r="J55" s="3"/>
      <c r="K55" s="3"/>
      <c r="L55" s="3"/>
      <c r="M55" s="3"/>
      <c r="N55" s="3"/>
      <c r="O55" s="3"/>
      <c r="P55" s="3"/>
      <c r="Q55" s="3"/>
      <c r="R55" s="3"/>
    </row>
    <row r="56" spans="1:18" ht="12.95" customHeight="1" x14ac:dyDescent="0.2">
      <c r="A56" s="4">
        <v>7.4673809540000002</v>
      </c>
      <c r="B56" s="4">
        <v>0.18704594499999999</v>
      </c>
      <c r="C56" s="4">
        <v>1</v>
      </c>
      <c r="D56" s="4">
        <f t="shared" si="8"/>
        <v>0.1</v>
      </c>
      <c r="E56" s="3"/>
      <c r="F56" s="6" t="str">
        <f t="shared" si="9"/>
        <v>LEFT</v>
      </c>
      <c r="G56" s="4">
        <v>1</v>
      </c>
      <c r="H56" s="4">
        <f t="shared" si="10"/>
        <v>0</v>
      </c>
      <c r="I56" s="4">
        <f t="shared" si="11"/>
        <v>0</v>
      </c>
      <c r="J56" s="3"/>
      <c r="K56" s="3"/>
      <c r="L56" s="3"/>
      <c r="M56" s="3"/>
      <c r="N56" s="3"/>
      <c r="O56" s="3"/>
      <c r="P56" s="3"/>
      <c r="Q56" s="3"/>
      <c r="R56" s="3"/>
    </row>
    <row r="57" spans="1:18" ht="12.95" customHeight="1" x14ac:dyDescent="0.2">
      <c r="A57" s="4">
        <v>4.436284412</v>
      </c>
      <c r="B57" s="4">
        <v>0.86269800500000005</v>
      </c>
      <c r="C57" s="4">
        <v>1</v>
      </c>
      <c r="D57" s="4">
        <f t="shared" si="8"/>
        <v>0.12457309396155175</v>
      </c>
      <c r="E57" s="3"/>
      <c r="F57" s="6" t="str">
        <f t="shared" si="9"/>
        <v>LEFT</v>
      </c>
      <c r="G57" s="4">
        <v>1</v>
      </c>
      <c r="H57" s="4">
        <f t="shared" si="10"/>
        <v>0</v>
      </c>
      <c r="I57" s="4">
        <f t="shared" si="11"/>
        <v>0</v>
      </c>
      <c r="J57" s="3"/>
      <c r="K57" s="3"/>
      <c r="L57" s="3"/>
      <c r="M57" s="3"/>
      <c r="N57" s="3"/>
      <c r="O57" s="3"/>
      <c r="P57" s="3"/>
      <c r="Q57" s="3"/>
      <c r="R57" s="3"/>
    </row>
    <row r="58" spans="1:18" ht="12.9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2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2.95" customHeight="1" x14ac:dyDescent="0.2">
      <c r="A60" s="2" t="s">
        <v>20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2.95" customHeight="1" x14ac:dyDescent="0.2">
      <c r="A61" s="2" t="s">
        <v>2</v>
      </c>
      <c r="B61" s="2" t="s">
        <v>3</v>
      </c>
      <c r="C61" s="2" t="s">
        <v>21</v>
      </c>
      <c r="D61" s="2" t="s">
        <v>22</v>
      </c>
      <c r="E61" s="2" t="s">
        <v>23</v>
      </c>
      <c r="F61" s="2" t="s">
        <v>24</v>
      </c>
      <c r="G61" s="2" t="s">
        <v>9</v>
      </c>
      <c r="H61" s="2" t="s">
        <v>4</v>
      </c>
      <c r="I61" s="2" t="s">
        <v>10</v>
      </c>
      <c r="J61" s="2" t="s">
        <v>16</v>
      </c>
      <c r="K61" s="3"/>
      <c r="L61" s="3"/>
      <c r="M61" s="3"/>
      <c r="N61" s="3"/>
      <c r="O61" s="3"/>
      <c r="P61" s="3"/>
      <c r="Q61" s="3"/>
      <c r="R61" s="3"/>
    </row>
    <row r="62" spans="1:18" ht="12.95" customHeight="1" x14ac:dyDescent="0.2">
      <c r="A62" s="4">
        <v>3.6475403499999999</v>
      </c>
      <c r="B62" s="4">
        <v>2.9967932589999999</v>
      </c>
      <c r="C62" s="4">
        <f t="shared" ref="C62:C71" si="12">$M$20*IF(G20=1,1,-1)</f>
        <v>-2.1972245773362191</v>
      </c>
      <c r="D62" s="4">
        <f t="shared" ref="D62:D71" si="13">$M$34*IF(G34=1,1,-1)</f>
        <v>-1.4165484239922632</v>
      </c>
      <c r="E62" s="4">
        <f t="shared" ref="E62:E71" si="14">$M$48*IF(G48=1,1,-1)</f>
        <v>-1.4527944804404969</v>
      </c>
      <c r="F62" s="4">
        <f t="shared" ref="F62:F71" si="15">SUM(C62:E62)</f>
        <v>-5.0665674817689794</v>
      </c>
      <c r="G62" s="4">
        <f t="shared" ref="G62:G71" si="16">IF(F62&gt;0,1,0)</f>
        <v>0</v>
      </c>
      <c r="H62" s="4">
        <v>0</v>
      </c>
      <c r="I62" s="4">
        <f t="shared" ref="I62:I71" si="17">IF(G62=H62,0,1)</f>
        <v>0</v>
      </c>
      <c r="J62" s="4">
        <f>(1-(SUM(I62:I71)/COUNT(I62:I71)))*100</f>
        <v>100</v>
      </c>
      <c r="K62" s="3"/>
      <c r="L62" s="3"/>
      <c r="M62" s="3"/>
      <c r="N62" s="3"/>
      <c r="O62" s="3"/>
      <c r="P62" s="3"/>
      <c r="Q62" s="3"/>
      <c r="R62" s="3"/>
    </row>
    <row r="63" spans="1:18" ht="12.95" customHeight="1" x14ac:dyDescent="0.2">
      <c r="A63" s="4">
        <v>2.6126638419999999</v>
      </c>
      <c r="B63" s="4">
        <v>4.4594577790000001</v>
      </c>
      <c r="C63" s="4">
        <f t="shared" si="12"/>
        <v>-2.1972245773362191</v>
      </c>
      <c r="D63" s="4">
        <f t="shared" si="13"/>
        <v>-1.4165484239922632</v>
      </c>
      <c r="E63" s="4">
        <f t="shared" si="14"/>
        <v>-1.4527944804404969</v>
      </c>
      <c r="F63" s="4">
        <f t="shared" si="15"/>
        <v>-5.0665674817689794</v>
      </c>
      <c r="G63" s="4">
        <f t="shared" si="16"/>
        <v>0</v>
      </c>
      <c r="H63" s="4">
        <v>0</v>
      </c>
      <c r="I63" s="4">
        <f t="shared" si="17"/>
        <v>0</v>
      </c>
      <c r="J63" s="3"/>
      <c r="K63" s="3"/>
      <c r="L63" s="3"/>
      <c r="M63" s="3"/>
      <c r="N63" s="3"/>
      <c r="O63" s="3"/>
      <c r="P63" s="3"/>
      <c r="Q63" s="3"/>
      <c r="R63" s="3"/>
    </row>
    <row r="64" spans="1:18" ht="12.95" customHeight="1" x14ac:dyDescent="0.2">
      <c r="A64" s="4">
        <v>2.3633596790000002</v>
      </c>
      <c r="B64" s="4">
        <v>1.5069821889999999</v>
      </c>
      <c r="C64" s="4">
        <f t="shared" si="12"/>
        <v>-2.1972245773362191</v>
      </c>
      <c r="D64" s="4">
        <f t="shared" si="13"/>
        <v>1.4165484239922632</v>
      </c>
      <c r="E64" s="4">
        <f t="shared" si="14"/>
        <v>-1.4527944804404969</v>
      </c>
      <c r="F64" s="4">
        <f t="shared" si="15"/>
        <v>-2.233470633784453</v>
      </c>
      <c r="G64" s="4">
        <f t="shared" si="16"/>
        <v>0</v>
      </c>
      <c r="H64" s="4">
        <v>0</v>
      </c>
      <c r="I64" s="4">
        <f t="shared" si="17"/>
        <v>0</v>
      </c>
      <c r="J64" s="3"/>
      <c r="K64" s="3"/>
      <c r="L64" s="3"/>
      <c r="M64" s="3"/>
      <c r="N64" s="3"/>
      <c r="O64" s="3"/>
      <c r="P64" s="3"/>
      <c r="Q64" s="3"/>
      <c r="R64" s="3"/>
    </row>
    <row r="65" spans="1:18" ht="12.95" customHeight="1" x14ac:dyDescent="0.2">
      <c r="A65" s="4">
        <v>4.9326004530000001</v>
      </c>
      <c r="B65" s="4">
        <v>1.299008795</v>
      </c>
      <c r="C65" s="4">
        <f t="shared" si="12"/>
        <v>-2.1972245773362191</v>
      </c>
      <c r="D65" s="4">
        <f t="shared" si="13"/>
        <v>1.4165484239922632</v>
      </c>
      <c r="E65" s="4">
        <f t="shared" si="14"/>
        <v>-1.4527944804404969</v>
      </c>
      <c r="F65" s="4">
        <f t="shared" si="15"/>
        <v>-2.233470633784453</v>
      </c>
      <c r="G65" s="4">
        <f t="shared" si="16"/>
        <v>0</v>
      </c>
      <c r="H65" s="4">
        <v>0</v>
      </c>
      <c r="I65" s="4">
        <f t="shared" si="17"/>
        <v>0</v>
      </c>
      <c r="J65" s="3"/>
      <c r="K65" s="3"/>
      <c r="L65" s="3"/>
      <c r="M65" s="3"/>
      <c r="N65" s="3"/>
      <c r="O65" s="3"/>
      <c r="P65" s="3"/>
      <c r="Q65" s="3"/>
      <c r="R65" s="3"/>
    </row>
    <row r="66" spans="1:18" ht="12.95" customHeight="1" x14ac:dyDescent="0.2">
      <c r="A66" s="4">
        <v>3.7761547530000001</v>
      </c>
      <c r="B66" s="4">
        <v>3.1574513780000002</v>
      </c>
      <c r="C66" s="4">
        <f t="shared" si="12"/>
        <v>-2.1972245773362191</v>
      </c>
      <c r="D66" s="4">
        <f t="shared" si="13"/>
        <v>-1.4165484239922632</v>
      </c>
      <c r="E66" s="4">
        <f t="shared" si="14"/>
        <v>-1.4527944804404969</v>
      </c>
      <c r="F66" s="4">
        <f t="shared" si="15"/>
        <v>-5.0665674817689794</v>
      </c>
      <c r="G66" s="4">
        <f t="shared" si="16"/>
        <v>0</v>
      </c>
      <c r="H66" s="4">
        <v>0</v>
      </c>
      <c r="I66" s="4">
        <f t="shared" si="17"/>
        <v>0</v>
      </c>
      <c r="J66" s="3"/>
      <c r="K66" s="3"/>
      <c r="L66" s="3"/>
      <c r="M66" s="3"/>
      <c r="N66" s="3"/>
      <c r="O66" s="3"/>
      <c r="P66" s="3"/>
      <c r="Q66" s="3"/>
      <c r="R66" s="3"/>
    </row>
    <row r="67" spans="1:18" ht="12.95" customHeight="1" x14ac:dyDescent="0.2">
      <c r="A67" s="4">
        <v>8.6739607929999991</v>
      </c>
      <c r="B67" s="4">
        <v>2.122873405</v>
      </c>
      <c r="C67" s="4">
        <f t="shared" si="12"/>
        <v>2.1972245773362191</v>
      </c>
      <c r="D67" s="4">
        <f t="shared" si="13"/>
        <v>1.4165484239922632</v>
      </c>
      <c r="E67" s="4">
        <f t="shared" si="14"/>
        <v>-1.4527944804404969</v>
      </c>
      <c r="F67" s="4">
        <f t="shared" si="15"/>
        <v>2.1609785208879853</v>
      </c>
      <c r="G67" s="4">
        <f t="shared" si="16"/>
        <v>1</v>
      </c>
      <c r="H67" s="4">
        <v>1</v>
      </c>
      <c r="I67" s="4">
        <f t="shared" si="17"/>
        <v>0</v>
      </c>
      <c r="J67" s="3"/>
      <c r="K67" s="3"/>
      <c r="L67" s="3"/>
      <c r="M67" s="3"/>
      <c r="N67" s="3"/>
      <c r="O67" s="3"/>
      <c r="P67" s="3"/>
      <c r="Q67" s="3"/>
      <c r="R67" s="3"/>
    </row>
    <row r="68" spans="1:18" ht="12.95" customHeight="1" x14ac:dyDescent="0.2">
      <c r="A68" s="4">
        <v>5.861599451</v>
      </c>
      <c r="B68" s="4">
        <v>3.5128170000000001E-3</v>
      </c>
      <c r="C68" s="4">
        <f t="shared" si="12"/>
        <v>2.1972245773362191</v>
      </c>
      <c r="D68" s="4">
        <f t="shared" si="13"/>
        <v>1.4165484239922632</v>
      </c>
      <c r="E68" s="4">
        <f t="shared" si="14"/>
        <v>1.4527944804404969</v>
      </c>
      <c r="F68" s="4">
        <f t="shared" si="15"/>
        <v>5.0665674817689794</v>
      </c>
      <c r="G68" s="4">
        <f t="shared" si="16"/>
        <v>1</v>
      </c>
      <c r="H68" s="4">
        <v>1</v>
      </c>
      <c r="I68" s="4">
        <f t="shared" si="17"/>
        <v>0</v>
      </c>
      <c r="J68" s="3"/>
      <c r="K68" s="3"/>
      <c r="L68" s="3"/>
      <c r="M68" s="3"/>
      <c r="N68" s="3"/>
      <c r="O68" s="3"/>
      <c r="P68" s="3"/>
      <c r="Q68" s="3"/>
      <c r="R68" s="3"/>
    </row>
    <row r="69" spans="1:18" ht="12.95" customHeight="1" x14ac:dyDescent="0.2">
      <c r="A69" s="4">
        <v>8.9846773609999993</v>
      </c>
      <c r="B69" s="4">
        <v>1.768161009</v>
      </c>
      <c r="C69" s="4">
        <f t="shared" si="12"/>
        <v>2.1972245773362191</v>
      </c>
      <c r="D69" s="4">
        <f t="shared" si="13"/>
        <v>1.4165484239922632</v>
      </c>
      <c r="E69" s="4">
        <f t="shared" si="14"/>
        <v>-1.4527944804404969</v>
      </c>
      <c r="F69" s="4">
        <f t="shared" si="15"/>
        <v>2.1609785208879853</v>
      </c>
      <c r="G69" s="4">
        <f t="shared" si="16"/>
        <v>1</v>
      </c>
      <c r="H69" s="4">
        <v>1</v>
      </c>
      <c r="I69" s="4">
        <f t="shared" si="17"/>
        <v>0</v>
      </c>
      <c r="J69" s="3"/>
      <c r="K69" s="3"/>
      <c r="L69" s="3"/>
      <c r="M69" s="3"/>
      <c r="N69" s="3"/>
      <c r="O69" s="3"/>
      <c r="P69" s="3"/>
      <c r="Q69" s="3"/>
      <c r="R69" s="3"/>
    </row>
    <row r="70" spans="1:18" ht="12.95" customHeight="1" x14ac:dyDescent="0.2">
      <c r="A70" s="4">
        <v>7.4673809540000002</v>
      </c>
      <c r="B70" s="4">
        <v>0.18704594499999999</v>
      </c>
      <c r="C70" s="4">
        <f t="shared" si="12"/>
        <v>2.1972245773362191</v>
      </c>
      <c r="D70" s="4">
        <f t="shared" si="13"/>
        <v>1.4165484239922632</v>
      </c>
      <c r="E70" s="4">
        <f t="shared" si="14"/>
        <v>1.4527944804404969</v>
      </c>
      <c r="F70" s="4">
        <f t="shared" si="15"/>
        <v>5.0665674817689794</v>
      </c>
      <c r="G70" s="4">
        <f t="shared" si="16"/>
        <v>1</v>
      </c>
      <c r="H70" s="4">
        <v>1</v>
      </c>
      <c r="I70" s="4">
        <f t="shared" si="17"/>
        <v>0</v>
      </c>
      <c r="J70" s="3"/>
      <c r="K70" s="3"/>
      <c r="L70" s="3"/>
      <c r="M70" s="3"/>
      <c r="N70" s="3"/>
      <c r="O70" s="3"/>
      <c r="P70" s="3"/>
      <c r="Q70" s="3"/>
      <c r="R70" s="3"/>
    </row>
    <row r="71" spans="1:18" ht="12.95" customHeight="1" x14ac:dyDescent="0.2">
      <c r="A71" s="4">
        <v>4.436284412</v>
      </c>
      <c r="B71" s="4">
        <v>0.86269800500000005</v>
      </c>
      <c r="C71" s="4">
        <f t="shared" si="12"/>
        <v>-2.1972245773362191</v>
      </c>
      <c r="D71" s="4">
        <f t="shared" si="13"/>
        <v>1.4165484239922632</v>
      </c>
      <c r="E71" s="4">
        <f t="shared" si="14"/>
        <v>1.4527944804404969</v>
      </c>
      <c r="F71" s="4">
        <f t="shared" si="15"/>
        <v>0.67211832709654096</v>
      </c>
      <c r="G71" s="4">
        <f t="shared" si="16"/>
        <v>1</v>
      </c>
      <c r="H71" s="4">
        <v>1</v>
      </c>
      <c r="I71" s="4">
        <f t="shared" si="17"/>
        <v>0</v>
      </c>
      <c r="J71" s="3"/>
      <c r="K71" s="3"/>
      <c r="L71" s="3"/>
      <c r="M71" s="3"/>
      <c r="N71" s="3"/>
      <c r="O71" s="3"/>
      <c r="P71" s="3"/>
      <c r="Q71" s="3"/>
      <c r="R71" s="3"/>
    </row>
  </sheetData>
  <phoneticPr fontId="2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NFSI291</cp:lastModifiedBy>
  <dcterms:created xsi:type="dcterms:W3CDTF">2022-02-23T05:46:16Z</dcterms:created>
  <dcterms:modified xsi:type="dcterms:W3CDTF">2022-02-23T05:46:17Z</dcterms:modified>
</cp:coreProperties>
</file>