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SIST\spreadsheet (2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 a="1"/>
  <c r="E32" i="1" s="1"/>
  <c r="C20" i="1"/>
  <c r="B20" i="1"/>
  <c r="B21" i="1" s="1"/>
  <c r="C19" i="1"/>
  <c r="B19" i="1"/>
  <c r="C18" i="1"/>
  <c r="B18" i="1"/>
  <c r="M17" i="1"/>
  <c r="L17" i="1"/>
  <c r="U15" i="1" a="1"/>
  <c r="V16" i="1" s="1"/>
  <c r="R15" i="1" a="1"/>
  <c r="S15" i="1" s="1"/>
  <c r="I12" i="1" a="1"/>
  <c r="K13" i="1" s="1"/>
  <c r="D8" i="1"/>
  <c r="H4" i="1" s="1"/>
  <c r="C8" i="1"/>
  <c r="G5" i="1" s="1"/>
  <c r="B8" i="1"/>
  <c r="F5" i="1" s="1"/>
  <c r="D7" i="1"/>
  <c r="C7" i="1"/>
  <c r="B7" i="1"/>
  <c r="H6" i="1"/>
  <c r="F6" i="1"/>
  <c r="H5" i="1"/>
  <c r="F4" i="1"/>
  <c r="H3" i="1"/>
  <c r="F3" i="1"/>
  <c r="R15" i="1" l="1"/>
  <c r="I12" i="1"/>
  <c r="J12" i="1"/>
  <c r="K12" i="1"/>
  <c r="E15" i="1" s="1" a="1"/>
  <c r="F7" i="1"/>
  <c r="L12" i="1"/>
  <c r="R16" i="1"/>
  <c r="L13" i="1"/>
  <c r="M13" i="1"/>
  <c r="H8" i="1"/>
  <c r="F9" i="1"/>
  <c r="M12" i="1"/>
  <c r="S16" i="1"/>
  <c r="S17" i="1" s="1"/>
  <c r="I13" i="1"/>
  <c r="H7" i="1"/>
  <c r="J13" i="1"/>
  <c r="U15" i="1"/>
  <c r="O9" i="1"/>
  <c r="F32" i="1"/>
  <c r="E29" i="1"/>
  <c r="E33" i="1"/>
  <c r="G3" i="1"/>
  <c r="G6" i="1"/>
  <c r="H9" i="1"/>
  <c r="Q9" i="1" s="1"/>
  <c r="F29" i="1"/>
  <c r="F33" i="1"/>
  <c r="F8" i="1"/>
  <c r="U16" i="1"/>
  <c r="E31" i="1"/>
  <c r="E30" i="1"/>
  <c r="G4" i="1"/>
  <c r="V15" i="1"/>
  <c r="F30" i="1"/>
  <c r="F31" i="1"/>
  <c r="X15" i="1" l="1" a="1"/>
  <c r="O12" i="1" a="1"/>
  <c r="P13" i="1" s="1"/>
  <c r="R17" i="1"/>
  <c r="Y16" i="1"/>
  <c r="Y15" i="1"/>
  <c r="X16" i="1"/>
  <c r="X15" i="1"/>
  <c r="G8" i="1"/>
  <c r="G9" i="1"/>
  <c r="G7" i="1"/>
  <c r="J3" i="1" a="1"/>
  <c r="F16" i="1"/>
  <c r="F15" i="1"/>
  <c r="E16" i="1"/>
  <c r="E15" i="1"/>
  <c r="O13" i="1" l="1"/>
  <c r="O12" i="1"/>
  <c r="P12" i="1"/>
  <c r="P9" i="1"/>
  <c r="F10" i="1"/>
  <c r="M5" i="1"/>
  <c r="L5" i="1"/>
  <c r="L3" i="1"/>
  <c r="K5" i="1"/>
  <c r="K3" i="1"/>
  <c r="J5" i="1"/>
  <c r="J3" i="1"/>
  <c r="M4" i="1"/>
  <c r="L4" i="1"/>
  <c r="K4" i="1"/>
  <c r="J4" i="1"/>
  <c r="M3" i="1"/>
  <c r="O3" i="1" l="1" a="1"/>
  <c r="P5" i="1" l="1"/>
  <c r="Q4" i="1"/>
  <c r="P4" i="1"/>
  <c r="O4" i="1"/>
  <c r="Q3" i="1"/>
  <c r="P3" i="1"/>
  <c r="Q5" i="1"/>
  <c r="O3" i="1"/>
  <c r="O5" i="1"/>
</calcChain>
</file>

<file path=xl/sharedStrings.xml><?xml version="1.0" encoding="utf-8"?>
<sst xmlns="http://schemas.openxmlformats.org/spreadsheetml/2006/main" count="23" uniqueCount="15">
  <si>
    <t>평균조정된 X</t>
    <phoneticPr fontId="2" type="noConversion"/>
  </si>
  <si>
    <t>X Tranpose</t>
    <phoneticPr fontId="2" type="noConversion"/>
  </si>
  <si>
    <t>표본공분산</t>
    <phoneticPr fontId="2" type="noConversion"/>
  </si>
  <si>
    <t>Summation</t>
    <phoneticPr fontId="2" type="noConversion"/>
  </si>
  <si>
    <t>Mean</t>
    <phoneticPr fontId="2" type="noConversion"/>
  </si>
  <si>
    <t>각 변수의 변동량</t>
    <phoneticPr fontId="2" type="noConversion"/>
  </si>
  <si>
    <t>ss(x)=총변동량</t>
    <phoneticPr fontId="2" type="noConversion"/>
  </si>
  <si>
    <t>=</t>
    <phoneticPr fontId="2" type="noConversion"/>
  </si>
  <si>
    <t>normalization</t>
    <phoneticPr fontId="2" type="noConversion"/>
  </si>
  <si>
    <t>=</t>
    <phoneticPr fontId="2" type="noConversion"/>
  </si>
  <si>
    <t>*</t>
    <phoneticPr fontId="2" type="noConversion"/>
  </si>
  <si>
    <t>분광분해(Spectral Decomposition)</t>
    <phoneticPr fontId="2" type="noConversion"/>
  </si>
  <si>
    <t>특이치분해(Singular Value Decomposition)</t>
    <phoneticPr fontId="2" type="noConversion"/>
  </si>
  <si>
    <t>1. 주성분분석(Principal Component Analysis)</t>
    <phoneticPr fontId="2" type="noConversion"/>
  </si>
  <si>
    <t>2. 요인 분석(Factor Analysis)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</si>
</sst>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0_-;\-* #,##0.00_-;_-* &quot;-&quot;_-;_-@_-"/>
    <numFmt numFmtId="177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177" fontId="3" fillId="3" borderId="0" xfId="0" applyNumberFormat="1" applyFont="1" applyFill="1">
      <alignment vertical="center"/>
    </xf>
    <xf numFmtId="0" fontId="5" fillId="0" borderId="0" xfId="0" applyFont="1">
      <alignment vertical="center"/>
    </xf>
    <xf numFmtId="176" fontId="3" fillId="4" borderId="2" xfId="1" applyNumberFormat="1" applyFont="1" applyFill="1" applyBorder="1">
      <alignment vertical="center"/>
    </xf>
    <xf numFmtId="176" fontId="3" fillId="4" borderId="4" xfId="1" applyNumberFormat="1" applyFont="1" applyFill="1" applyBorder="1">
      <alignment vertical="center"/>
    </xf>
    <xf numFmtId="176" fontId="3" fillId="4" borderId="5" xfId="1" applyNumberFormat="1" applyFont="1" applyFill="1" applyBorder="1">
      <alignment vertical="center"/>
    </xf>
    <xf numFmtId="176" fontId="3" fillId="4" borderId="7" xfId="1" applyNumberFormat="1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0" xfId="0" applyFont="1" applyFill="1" applyBorder="1">
      <alignment vertical="center"/>
    </xf>
    <xf numFmtId="176" fontId="3" fillId="5" borderId="2" xfId="1" applyNumberFormat="1" applyFont="1" applyFill="1" applyBorder="1">
      <alignment vertical="center"/>
    </xf>
    <xf numFmtId="176" fontId="3" fillId="5" borderId="4" xfId="1" applyNumberFormat="1" applyFont="1" applyFill="1" applyBorder="1">
      <alignment vertical="center"/>
    </xf>
    <xf numFmtId="176" fontId="3" fillId="5" borderId="0" xfId="1" applyNumberFormat="1" applyFont="1" applyFill="1" applyBorder="1">
      <alignment vertical="center"/>
    </xf>
    <xf numFmtId="0" fontId="4" fillId="5" borderId="0" xfId="0" applyFont="1" applyFill="1" applyBorder="1">
      <alignment vertical="center"/>
    </xf>
    <xf numFmtId="176" fontId="3" fillId="5" borderId="5" xfId="1" applyNumberFormat="1" applyFont="1" applyFill="1" applyBorder="1">
      <alignment vertical="center"/>
    </xf>
    <xf numFmtId="176" fontId="3" fillId="5" borderId="7" xfId="1" applyNumberFormat="1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5" borderId="11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0" xfId="0" applyFont="1" applyFill="1" applyBorder="1" applyAlignment="1">
      <alignment horizontal="right" vertical="top"/>
    </xf>
    <xf numFmtId="176" fontId="3" fillId="5" borderId="10" xfId="1" applyNumberFormat="1" applyFont="1" applyFill="1" applyBorder="1">
      <alignment vertical="center"/>
    </xf>
    <xf numFmtId="176" fontId="3" fillId="5" borderId="12" xfId="1" applyNumberFormat="1" applyFont="1" applyFill="1" applyBorder="1">
      <alignment vertical="center"/>
    </xf>
    <xf numFmtId="176" fontId="3" fillId="6" borderId="0" xfId="1" applyNumberFormat="1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7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png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36556</xdr:colOff>
      <xdr:row>0</xdr:row>
      <xdr:rowOff>212254</xdr:rowOff>
    </xdr:from>
    <xdr:to>
      <xdr:col>28</xdr:col>
      <xdr:colOff>282530</xdr:colOff>
      <xdr:row>1</xdr:row>
      <xdr:rowOff>59472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3B1030F9-3A05-41F6-A75C-A6460C0C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1405" y="212254"/>
          <a:ext cx="4068847" cy="284853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20</xdr:col>
      <xdr:colOff>8163</xdr:colOff>
      <xdr:row>3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7FE4CA-3701-4EB3-A431-244B35F9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08850" y="647700"/>
          <a:ext cx="700314" cy="17145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38100</xdr:colOff>
      <xdr:row>4</xdr:row>
      <xdr:rowOff>0</xdr:rowOff>
    </xdr:from>
    <xdr:to>
      <xdr:col>20</xdr:col>
      <xdr:colOff>428624</xdr:colOff>
      <xdr:row>4</xdr:row>
      <xdr:rowOff>215900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5A121C-FC6C-469E-ACE9-D3E69486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46950" y="863600"/>
          <a:ext cx="1082675" cy="2159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329293</xdr:colOff>
      <xdr:row>13</xdr:row>
      <xdr:rowOff>26533</xdr:rowOff>
    </xdr:from>
    <xdr:to>
      <xdr:col>4</xdr:col>
      <xdr:colOff>351064</xdr:colOff>
      <xdr:row>13</xdr:row>
      <xdr:rowOff>345621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63C2A018-678F-4A2E-92C9-9F7B936F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10506" y="3784146"/>
          <a:ext cx="407533" cy="31908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134310</xdr:colOff>
      <xdr:row>21</xdr:row>
      <xdr:rowOff>103376</xdr:rowOff>
    </xdr:from>
    <xdr:to>
      <xdr:col>15</xdr:col>
      <xdr:colOff>601676</xdr:colOff>
      <xdr:row>25</xdr:row>
      <xdr:rowOff>45668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A4040795-33B6-4D9F-805B-CF779C11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800783" y="6973120"/>
          <a:ext cx="5510397" cy="123403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483053</xdr:colOff>
      <xdr:row>13</xdr:row>
      <xdr:rowOff>17689</xdr:rowOff>
    </xdr:from>
    <xdr:to>
      <xdr:col>11</xdr:col>
      <xdr:colOff>179615</xdr:colOff>
      <xdr:row>13</xdr:row>
      <xdr:rowOff>337229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21D5546C-A18A-45DC-9C59-DEEB939D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4446" y="4127046"/>
          <a:ext cx="213632" cy="31954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464004</xdr:colOff>
      <xdr:row>13</xdr:row>
      <xdr:rowOff>48986</xdr:rowOff>
    </xdr:from>
    <xdr:to>
      <xdr:col>17</xdr:col>
      <xdr:colOff>176892</xdr:colOff>
      <xdr:row>13</xdr:row>
      <xdr:rowOff>356280</xdr:rowOff>
    </xdr:to>
    <xdr:pic>
      <xdr:nvPicPr>
        <xdr:cNvPr id="11" name="Picture 3">
          <a:extLst>
            <a:ext uri="{FF2B5EF4-FFF2-40B4-BE49-F238E27FC236}">
              <a16:creationId xmlns:a16="http://schemas.microsoft.com/office/drawing/2014/main" id="{471EFEE5-7739-49D5-9508-C4DBDCD7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233808" y="4158343"/>
          <a:ext cx="372835" cy="30729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17010</xdr:colOff>
      <xdr:row>13</xdr:row>
      <xdr:rowOff>9524</xdr:rowOff>
    </xdr:from>
    <xdr:to>
      <xdr:col>14</xdr:col>
      <xdr:colOff>343582</xdr:colOff>
      <xdr:row>13</xdr:row>
      <xdr:rowOff>329064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8051CFE6-928B-4EC5-A20F-AF226E5F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66921" y="4118881"/>
          <a:ext cx="326572" cy="31954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58078</xdr:colOff>
      <xdr:row>25</xdr:row>
      <xdr:rowOff>351737</xdr:rowOff>
    </xdr:from>
    <xdr:to>
      <xdr:col>23</xdr:col>
      <xdr:colOff>188721</xdr:colOff>
      <xdr:row>30</xdr:row>
      <xdr:rowOff>232950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1B23960-0994-4319-8D9D-52406AA2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538310" y="8520460"/>
          <a:ext cx="5902585" cy="109254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269875</xdr:colOff>
      <xdr:row>10</xdr:row>
      <xdr:rowOff>200025</xdr:rowOff>
    </xdr:from>
    <xdr:to>
      <xdr:col>4</xdr:col>
      <xdr:colOff>107950</xdr:colOff>
      <xdr:row>11</xdr:row>
      <xdr:rowOff>32280</xdr:rowOff>
    </xdr:to>
    <xdr:pic>
      <xdr:nvPicPr>
        <xdr:cNvPr id="14" name="Picture 6">
          <a:extLst>
            <a:ext uri="{FF2B5EF4-FFF2-40B4-BE49-F238E27FC236}">
              <a16:creationId xmlns:a16="http://schemas.microsoft.com/office/drawing/2014/main" id="{E94BF193-48F8-4583-AD44-940BB4B5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12875" y="2435225"/>
          <a:ext cx="225425" cy="3005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197759</xdr:colOff>
      <xdr:row>10</xdr:row>
      <xdr:rowOff>175305</xdr:rowOff>
    </xdr:from>
    <xdr:to>
      <xdr:col>7</xdr:col>
      <xdr:colOff>119970</xdr:colOff>
      <xdr:row>10</xdr:row>
      <xdr:rowOff>466550</xdr:rowOff>
    </xdr:to>
    <xdr:pic>
      <xdr:nvPicPr>
        <xdr:cNvPr id="15" name="Picture 7">
          <a:extLst>
            <a:ext uri="{FF2B5EF4-FFF2-40B4-BE49-F238E27FC236}">
              <a16:creationId xmlns:a16="http://schemas.microsoft.com/office/drawing/2014/main" id="{EA35515D-A9D3-4DA7-B3AD-FC3298E7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59492" y="2815091"/>
          <a:ext cx="310016" cy="29124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477350</xdr:colOff>
      <xdr:row>25</xdr:row>
      <xdr:rowOff>302856</xdr:rowOff>
    </xdr:from>
    <xdr:to>
      <xdr:col>11</xdr:col>
      <xdr:colOff>170466</xdr:colOff>
      <xdr:row>27</xdr:row>
      <xdr:rowOff>67985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50FB261-2288-4E9D-A900-29CA4389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06323" y="8222959"/>
          <a:ext cx="215033" cy="31314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248261</xdr:colOff>
      <xdr:row>25</xdr:row>
      <xdr:rowOff>339613</xdr:rowOff>
    </xdr:from>
    <xdr:to>
      <xdr:col>8</xdr:col>
      <xdr:colOff>87534</xdr:colOff>
      <xdr:row>27</xdr:row>
      <xdr:rowOff>98311</xdr:rowOff>
    </xdr:to>
    <xdr:pic>
      <xdr:nvPicPr>
        <xdr:cNvPr id="17" name="Picture 6">
          <a:extLst>
            <a:ext uri="{FF2B5EF4-FFF2-40B4-BE49-F238E27FC236}">
              <a16:creationId xmlns:a16="http://schemas.microsoft.com/office/drawing/2014/main" id="{083B33FA-8122-4C6B-BF26-D69587D9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35334" y="8259716"/>
          <a:ext cx="224187" cy="30671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338872</xdr:colOff>
      <xdr:row>25</xdr:row>
      <xdr:rowOff>356955</xdr:rowOff>
    </xdr:from>
    <xdr:to>
      <xdr:col>4</xdr:col>
      <xdr:colOff>640126</xdr:colOff>
      <xdr:row>27</xdr:row>
      <xdr:rowOff>75924</xdr:rowOff>
    </xdr:to>
    <xdr:pic>
      <xdr:nvPicPr>
        <xdr:cNvPr id="18" name="Picture 9">
          <a:extLst>
            <a:ext uri="{FF2B5EF4-FFF2-40B4-BE49-F238E27FC236}">
              <a16:creationId xmlns:a16="http://schemas.microsoft.com/office/drawing/2014/main" id="{C70F05CB-943F-4623-BE46-8FCBD6AB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505858" y="8277058"/>
          <a:ext cx="301254" cy="266983"/>
        </a:xfrm>
        <a:prstGeom prst="rect">
          <a:avLst/>
        </a:prstGeom>
        <a:noFill/>
      </xdr:spPr>
    </xdr:pic>
    <xdr:clientData/>
  </xdr:twoCellAnchor>
  <xdr:twoCellAnchor>
    <xdr:from>
      <xdr:col>21</xdr:col>
      <xdr:colOff>70793</xdr:colOff>
      <xdr:row>1</xdr:row>
      <xdr:rowOff>1</xdr:rowOff>
    </xdr:from>
    <xdr:to>
      <xdr:col>29</xdr:col>
      <xdr:colOff>81606</xdr:colOff>
      <xdr:row>5</xdr:row>
      <xdr:rowOff>228471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B846D81-3974-40EC-A6E0-F4638A42C815}"/>
            </a:ext>
          </a:extLst>
        </xdr:cNvPr>
        <xdr:cNvSpPr txBox="1"/>
      </xdr:nvSpPr>
      <xdr:spPr>
        <a:xfrm>
          <a:off x="11365642" y="437636"/>
          <a:ext cx="4354984" cy="120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{</a:t>
          </a:r>
          <a:r>
            <a:rPr lang="ko-KR" altLang="en-US" sz="1100"/>
            <a:t>표본 공분산행렬</a:t>
          </a:r>
          <a:r>
            <a:rPr lang="en-US" altLang="ko-KR" sz="1100"/>
            <a:t>]</a:t>
          </a:r>
        </a:p>
        <a:p>
          <a:r>
            <a:rPr lang="ko-KR" altLang="en-US" sz="1100"/>
            <a:t>행렬의 각 열의 벡터</a:t>
          </a:r>
          <a:r>
            <a:rPr lang="en-US" altLang="ko-KR" sz="1100"/>
            <a:t>(</a:t>
          </a:r>
          <a:r>
            <a:rPr lang="ko-KR" altLang="en-US" sz="1100"/>
            <a:t>독립변수</a:t>
          </a:r>
          <a:r>
            <a:rPr lang="en-US" altLang="ko-KR" sz="1100"/>
            <a:t>)</a:t>
          </a:r>
          <a:r>
            <a:rPr lang="ko-KR" altLang="en-US" sz="1100"/>
            <a:t>의 평균으로 각 열의 원소를 평균조정하여 자신의 행렬을 </a:t>
          </a:r>
          <a:r>
            <a:rPr lang="en-US" altLang="ko-KR" sz="1100"/>
            <a:t>Cross product</a:t>
          </a:r>
          <a:r>
            <a:rPr lang="ko-KR" altLang="en-US" sz="1100"/>
            <a:t>하여  관측치 </a:t>
          </a:r>
          <a:r>
            <a:rPr lang="en-US" altLang="ko-KR" sz="1100"/>
            <a:t>-1 </a:t>
          </a:r>
          <a:r>
            <a:rPr lang="ko-KR" altLang="en-US" sz="1100"/>
            <a:t>로 나누면 표본공분산이 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154461</xdr:colOff>
      <xdr:row>36</xdr:row>
      <xdr:rowOff>94734</xdr:rowOff>
    </xdr:from>
    <xdr:to>
      <xdr:col>12</xdr:col>
      <xdr:colOff>144110</xdr:colOff>
      <xdr:row>48</xdr:row>
      <xdr:rowOff>78287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65780" y="10976720"/>
          <a:ext cx="5645933" cy="2736670"/>
        </a:xfrm>
        <a:prstGeom prst="rect">
          <a:avLst/>
        </a:prstGeom>
      </xdr:spPr>
    </xdr:pic>
    <xdr:clientData/>
  </xdr:twoCellAnchor>
  <xdr:twoCellAnchor editAs="oneCell">
    <xdr:from>
      <xdr:col>13</xdr:col>
      <xdr:colOff>164270</xdr:colOff>
      <xdr:row>36</xdr:row>
      <xdr:rowOff>25355</xdr:rowOff>
    </xdr:from>
    <xdr:to>
      <xdr:col>23</xdr:col>
      <xdr:colOff>353408</xdr:colOff>
      <xdr:row>52</xdr:row>
      <xdr:rowOff>68142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34219" y="10907341"/>
          <a:ext cx="5949805" cy="3761452"/>
        </a:xfrm>
        <a:prstGeom prst="rect">
          <a:avLst/>
        </a:prstGeom>
      </xdr:spPr>
    </xdr:pic>
    <xdr:clientData/>
  </xdr:twoCellAnchor>
  <xdr:twoCellAnchor editAs="oneCell">
    <xdr:from>
      <xdr:col>1</xdr:col>
      <xdr:colOff>308632</xdr:colOff>
      <xdr:row>54</xdr:row>
      <xdr:rowOff>109212</xdr:rowOff>
    </xdr:from>
    <xdr:to>
      <xdr:col>13</xdr:col>
      <xdr:colOff>95059</xdr:colOff>
      <xdr:row>63</xdr:row>
      <xdr:rowOff>67841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951" y="14285805"/>
          <a:ext cx="5945057" cy="213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showGridLines="0" tabSelected="1" zoomScale="71" zoomScaleNormal="70" workbookViewId="0">
      <selection activeCell="U22" sqref="U22"/>
    </sheetView>
  </sheetViews>
  <sheetFormatPr defaultColWidth="8.75" defaultRowHeight="17.25" x14ac:dyDescent="0.3"/>
  <cols>
    <col min="1" max="1" width="17.25" style="1" bestFit="1" customWidth="1"/>
    <col min="2" max="4" width="5.125" style="1" customWidth="1"/>
    <col min="5" max="5" width="15.75" style="1" bestFit="1" customWidth="1"/>
    <col min="6" max="6" width="8.75" style="1" customWidth="1"/>
    <col min="7" max="8" width="5.125" style="1" customWidth="1"/>
    <col min="9" max="9" width="4.625" style="1" customWidth="1"/>
    <col min="10" max="11" width="6.875" style="1" customWidth="1"/>
    <col min="12" max="12" width="6.25" style="1" customWidth="1"/>
    <col min="13" max="13" width="6.625" style="1" customWidth="1"/>
    <col min="14" max="14" width="7.625" style="1" customWidth="1"/>
    <col min="15" max="17" width="8.75" style="1" customWidth="1"/>
    <col min="18" max="18" width="6.5" style="1" customWidth="1"/>
    <col min="19" max="19" width="6.875" style="1" customWidth="1"/>
    <col min="20" max="20" width="2.25" style="1" customWidth="1"/>
    <col min="21" max="25" width="8.875" style="1" customWidth="1"/>
    <col min="26" max="26" width="6.875" style="1" customWidth="1"/>
    <col min="27" max="27" width="1.375" style="1" customWidth="1"/>
    <col min="28" max="29" width="6.875" style="1" customWidth="1"/>
    <col min="30" max="16384" width="8.75" style="1"/>
  </cols>
  <sheetData>
    <row r="1" spans="1:25" ht="34.5" customHeight="1" x14ac:dyDescent="0.3">
      <c r="A1" s="14" t="s">
        <v>13</v>
      </c>
    </row>
    <row r="2" spans="1:25" x14ac:dyDescent="0.3">
      <c r="F2" s="1" t="s">
        <v>0</v>
      </c>
      <c r="J2" s="1" t="s">
        <v>1</v>
      </c>
      <c r="O2" s="1" t="s">
        <v>2</v>
      </c>
    </row>
    <row r="3" spans="1:25" x14ac:dyDescent="0.3">
      <c r="B3" s="2">
        <v>2</v>
      </c>
      <c r="C3" s="2">
        <v>3</v>
      </c>
      <c r="D3" s="2">
        <v>11</v>
      </c>
      <c r="F3" s="1">
        <f>B3-$B$8</f>
        <v>-1</v>
      </c>
      <c r="G3" s="1">
        <f>C3-$C$8</f>
        <v>-2</v>
      </c>
      <c r="H3" s="1">
        <f>D3-$D$8</f>
        <v>3</v>
      </c>
      <c r="J3" s="1">
        <f t="array" ref="J3:M5">TRANSPOSE(F3:H6)</f>
        <v>-1</v>
      </c>
      <c r="K3" s="1">
        <v>0</v>
      </c>
      <c r="L3" s="1">
        <v>1</v>
      </c>
      <c r="M3" s="1">
        <v>0</v>
      </c>
      <c r="O3" s="3">
        <f t="array" ref="O3:Q5">1/3*MMULT(J3:M5,F3:H6)</f>
        <v>0.66666666666666663</v>
      </c>
      <c r="P3" s="1">
        <v>1.3333333333333333</v>
      </c>
      <c r="Q3" s="1">
        <v>-2</v>
      </c>
    </row>
    <row r="4" spans="1:25" x14ac:dyDescent="0.3">
      <c r="B4" s="2">
        <v>3</v>
      </c>
      <c r="C4" s="2">
        <v>5</v>
      </c>
      <c r="D4" s="2">
        <v>8</v>
      </c>
      <c r="F4" s="1">
        <f t="shared" ref="F4:F6" si="0">B4-$B$8</f>
        <v>0</v>
      </c>
      <c r="G4" s="1">
        <f t="shared" ref="G4:G6" si="1">C4-$C$8</f>
        <v>0</v>
      </c>
      <c r="H4" s="1">
        <f t="shared" ref="H4:H6" si="2">D4-$D$8</f>
        <v>0</v>
      </c>
      <c r="J4" s="1">
        <v>-2</v>
      </c>
      <c r="K4" s="1">
        <v>0</v>
      </c>
      <c r="L4" s="1">
        <v>2</v>
      </c>
      <c r="M4" s="1">
        <v>0</v>
      </c>
      <c r="O4" s="1">
        <v>1.3333333333333333</v>
      </c>
      <c r="P4" s="3">
        <v>2.6666666666666665</v>
      </c>
      <c r="Q4" s="1">
        <v>-4</v>
      </c>
    </row>
    <row r="5" spans="1:25" x14ac:dyDescent="0.3">
      <c r="B5" s="2">
        <v>4</v>
      </c>
      <c r="C5" s="2">
        <v>7</v>
      </c>
      <c r="D5" s="2">
        <v>5</v>
      </c>
      <c r="F5" s="1">
        <f t="shared" si="0"/>
        <v>1</v>
      </c>
      <c r="G5" s="1">
        <f t="shared" si="1"/>
        <v>2</v>
      </c>
      <c r="H5" s="1">
        <f t="shared" si="2"/>
        <v>-3</v>
      </c>
      <c r="J5" s="1">
        <v>3</v>
      </c>
      <c r="K5" s="1">
        <v>0</v>
      </c>
      <c r="L5" s="1">
        <v>-3</v>
      </c>
      <c r="M5" s="1">
        <v>0</v>
      </c>
      <c r="O5" s="1">
        <v>-2</v>
      </c>
      <c r="P5" s="1">
        <v>-4</v>
      </c>
      <c r="Q5" s="3">
        <v>6</v>
      </c>
    </row>
    <row r="6" spans="1:25" s="4" customFormat="1" ht="18" thickBot="1" x14ac:dyDescent="0.35">
      <c r="B6" s="4">
        <v>3</v>
      </c>
      <c r="C6" s="4">
        <v>5</v>
      </c>
      <c r="D6" s="4">
        <v>8</v>
      </c>
      <c r="F6" s="4">
        <f t="shared" si="0"/>
        <v>0</v>
      </c>
      <c r="G6" s="4">
        <f t="shared" si="1"/>
        <v>0</v>
      </c>
      <c r="H6" s="4">
        <f t="shared" si="2"/>
        <v>0</v>
      </c>
    </row>
    <row r="7" spans="1:25" ht="18" thickTop="1" x14ac:dyDescent="0.3">
      <c r="A7" s="1" t="s">
        <v>3</v>
      </c>
      <c r="B7" s="1">
        <f>SUM(B3:B6)</f>
        <v>12</v>
      </c>
      <c r="C7" s="1">
        <f t="shared" ref="C7:D7" si="3">SUM(C3:C6)</f>
        <v>20</v>
      </c>
      <c r="D7" s="1">
        <f t="shared" si="3"/>
        <v>32</v>
      </c>
      <c r="F7" s="1">
        <f t="shared" ref="F7:H7" si="4">SUM(F3:F6)</f>
        <v>0</v>
      </c>
      <c r="G7" s="1">
        <f t="shared" si="4"/>
        <v>0</v>
      </c>
      <c r="H7" s="1">
        <f t="shared" si="4"/>
        <v>0</v>
      </c>
    </row>
    <row r="8" spans="1:25" s="24" customFormat="1" ht="18" thickBot="1" x14ac:dyDescent="0.35">
      <c r="A8" s="24" t="s">
        <v>4</v>
      </c>
      <c r="B8" s="24">
        <f>AVERAGE(B3:B6)</f>
        <v>3</v>
      </c>
      <c r="C8" s="24">
        <f t="shared" ref="C8:D8" si="5">AVERAGE(C3:C6)</f>
        <v>5</v>
      </c>
      <c r="D8" s="24">
        <f t="shared" si="5"/>
        <v>8</v>
      </c>
      <c r="F8" s="24">
        <f t="shared" ref="F8:H8" si="6">AVERAGE(F3:F6)</f>
        <v>0</v>
      </c>
      <c r="G8" s="24">
        <f t="shared" si="6"/>
        <v>0</v>
      </c>
      <c r="H8" s="24">
        <f t="shared" si="6"/>
        <v>0</v>
      </c>
    </row>
    <row r="9" spans="1:25" x14ac:dyDescent="0.3">
      <c r="E9" s="1" t="s">
        <v>5</v>
      </c>
      <c r="F9" s="1">
        <f>F3^2+F4^2+F5^2+F6^2</f>
        <v>2</v>
      </c>
      <c r="G9" s="1">
        <f t="shared" ref="G9:H9" si="7">G3^2+G4^2+G5^2+G6^2</f>
        <v>8</v>
      </c>
      <c r="H9" s="1">
        <f t="shared" si="7"/>
        <v>18</v>
      </c>
      <c r="O9" s="1">
        <f>F9/3</f>
        <v>0.66666666666666663</v>
      </c>
      <c r="P9" s="1">
        <f t="shared" ref="P9:Q9" si="8">G9/3</f>
        <v>2.6666666666666665</v>
      </c>
      <c r="Q9" s="1">
        <f t="shared" si="8"/>
        <v>6</v>
      </c>
    </row>
    <row r="10" spans="1:25" s="24" customFormat="1" ht="18" thickBot="1" x14ac:dyDescent="0.35">
      <c r="E10" s="24" t="s">
        <v>6</v>
      </c>
      <c r="F10" s="25">
        <f>F9+G9+H9</f>
        <v>28</v>
      </c>
    </row>
    <row r="11" spans="1:25" ht="40.35" customHeight="1" x14ac:dyDescent="0.3">
      <c r="I11" s="1" t="s">
        <v>1</v>
      </c>
      <c r="O11" s="1" t="s">
        <v>2</v>
      </c>
    </row>
    <row r="12" spans="1:25" ht="40.35" customHeight="1" x14ac:dyDescent="0.3">
      <c r="B12" s="1" t="s">
        <v>0</v>
      </c>
      <c r="I12" s="5">
        <f t="array" ref="I12:M13">TRANSPOSE(B13:C17)</f>
        <v>4</v>
      </c>
      <c r="J12" s="6">
        <v>2</v>
      </c>
      <c r="K12" s="6">
        <v>0</v>
      </c>
      <c r="L12" s="6">
        <v>-1</v>
      </c>
      <c r="M12" s="7">
        <v>-5</v>
      </c>
      <c r="O12" s="3">
        <f t="array" ref="O12:P13">1/4*MMULT(I12:M13,B13:C17)</f>
        <v>11.5</v>
      </c>
      <c r="P12" s="1">
        <v>6.5</v>
      </c>
    </row>
    <row r="13" spans="1:25" ht="35.450000000000003" customHeight="1" x14ac:dyDescent="0.3">
      <c r="B13" s="5">
        <v>4</v>
      </c>
      <c r="C13" s="7">
        <v>3</v>
      </c>
      <c r="I13" s="8">
        <v>3</v>
      </c>
      <c r="J13" s="9">
        <v>0</v>
      </c>
      <c r="K13" s="9">
        <v>-1</v>
      </c>
      <c r="L13" s="9">
        <v>1</v>
      </c>
      <c r="M13" s="10">
        <v>-3</v>
      </c>
      <c r="O13" s="1">
        <v>6.5</v>
      </c>
      <c r="P13" s="3">
        <v>5</v>
      </c>
    </row>
    <row r="14" spans="1:25" ht="35.450000000000003" customHeight="1" x14ac:dyDescent="0.3">
      <c r="B14" s="11">
        <v>2</v>
      </c>
      <c r="C14" s="12">
        <v>0</v>
      </c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8"/>
    </row>
    <row r="15" spans="1:25" ht="35.450000000000003" customHeight="1" x14ac:dyDescent="0.3">
      <c r="B15" s="11">
        <v>0</v>
      </c>
      <c r="C15" s="12">
        <v>-1</v>
      </c>
      <c r="D15" s="29"/>
      <c r="E15" s="45">
        <f t="array" ref="E15:F16">MMULT(I12:M13,B13:C17)</f>
        <v>46</v>
      </c>
      <c r="F15" s="46">
        <v>26</v>
      </c>
      <c r="G15" s="30"/>
      <c r="H15" s="30"/>
      <c r="I15" s="30"/>
      <c r="J15" s="30"/>
      <c r="K15" s="30"/>
      <c r="L15" s="15">
        <v>0.85070000000000001</v>
      </c>
      <c r="M15" s="16">
        <v>-0.52569999999999995</v>
      </c>
      <c r="N15" s="33"/>
      <c r="O15" s="31">
        <v>62.07</v>
      </c>
      <c r="P15" s="32">
        <v>0</v>
      </c>
      <c r="Q15" s="33"/>
      <c r="R15" s="15">
        <f t="array" ref="R15:S16">TRANSPOSE(L15:M16)</f>
        <v>0.85070000000000001</v>
      </c>
      <c r="S15" s="16">
        <v>0.52700000000000002</v>
      </c>
      <c r="T15" s="33"/>
      <c r="U15" s="44">
        <f t="array" ref="U15:V16">MMULT(L15:M16,O15:P16)</f>
        <v>52.802948999999998</v>
      </c>
      <c r="V15" s="44">
        <v>-2.066001</v>
      </c>
      <c r="W15" s="33"/>
      <c r="X15" s="31">
        <f t="array" ref="X15:Y16">MMULT(U15:V16,R15:S16)</f>
        <v>46.005565440000005</v>
      </c>
      <c r="Y15" s="32">
        <v>26.0708466729</v>
      </c>
    </row>
    <row r="16" spans="1:25" ht="35.450000000000003" customHeight="1" x14ac:dyDescent="0.3">
      <c r="B16" s="11">
        <v>-1</v>
      </c>
      <c r="C16" s="12">
        <v>1</v>
      </c>
      <c r="D16" s="29"/>
      <c r="E16" s="47">
        <v>26</v>
      </c>
      <c r="F16" s="48">
        <v>20</v>
      </c>
      <c r="G16" s="30"/>
      <c r="H16" s="30"/>
      <c r="I16" s="30"/>
      <c r="J16" s="34" t="s">
        <v>7</v>
      </c>
      <c r="K16" s="30"/>
      <c r="L16" s="17">
        <v>0.52700000000000002</v>
      </c>
      <c r="M16" s="18">
        <v>0.85009999999999997</v>
      </c>
      <c r="N16" s="33"/>
      <c r="O16" s="35">
        <v>0</v>
      </c>
      <c r="P16" s="36">
        <v>3.93</v>
      </c>
      <c r="Q16" s="33"/>
      <c r="R16" s="17">
        <v>-0.52569999999999995</v>
      </c>
      <c r="S16" s="18">
        <v>0.85009999999999997</v>
      </c>
      <c r="T16" s="33" t="s">
        <v>7</v>
      </c>
      <c r="U16" s="44">
        <v>32.710889999999999</v>
      </c>
      <c r="V16" s="44">
        <v>3.3408929999999999</v>
      </c>
      <c r="W16" s="33"/>
      <c r="X16" s="35">
        <v>26.0708466729</v>
      </c>
      <c r="Y16" s="36">
        <v>20.0787321693</v>
      </c>
    </row>
    <row r="17" spans="1:25" s="24" customFormat="1" ht="35.450000000000003" customHeight="1" thickBot="1" x14ac:dyDescent="0.35">
      <c r="B17" s="37">
        <v>-5</v>
      </c>
      <c r="C17" s="38">
        <v>-3</v>
      </c>
      <c r="D17" s="39"/>
      <c r="E17" s="40"/>
      <c r="F17" s="40"/>
      <c r="G17" s="40"/>
      <c r="H17" s="40"/>
      <c r="I17" s="40"/>
      <c r="J17" s="41" t="s">
        <v>8</v>
      </c>
      <c r="K17" s="40"/>
      <c r="L17" s="42">
        <f>L15^2+L16^2</f>
        <v>1.00141949</v>
      </c>
      <c r="M17" s="42">
        <f>M15^2+M16^2</f>
        <v>0.99903049999999993</v>
      </c>
      <c r="N17" s="42"/>
      <c r="O17" s="42"/>
      <c r="P17" s="42"/>
      <c r="Q17" s="42"/>
      <c r="R17" s="42">
        <f>R15^2+R16^2</f>
        <v>1.0000509800000001</v>
      </c>
      <c r="S17" s="42">
        <f>S15^2+S16^2</f>
        <v>1.00039901</v>
      </c>
      <c r="T17" s="42"/>
      <c r="U17" s="42"/>
      <c r="V17" s="42"/>
      <c r="W17" s="42"/>
      <c r="X17" s="42"/>
      <c r="Y17" s="43"/>
    </row>
    <row r="18" spans="1:25" x14ac:dyDescent="0.3">
      <c r="A18" s="1" t="s">
        <v>3</v>
      </c>
      <c r="B18" s="1">
        <f>SUM(B13:B17)</f>
        <v>0</v>
      </c>
      <c r="C18" s="1">
        <f>SUM(C13:C17)</f>
        <v>0</v>
      </c>
    </row>
    <row r="19" spans="1:25" x14ac:dyDescent="0.3">
      <c r="A19" s="1" t="s">
        <v>4</v>
      </c>
      <c r="B19" s="1">
        <f>AVERAGE(B13:B17)</f>
        <v>0</v>
      </c>
      <c r="C19" s="1">
        <f>AVERAGE(C13:C17)</f>
        <v>0</v>
      </c>
    </row>
    <row r="20" spans="1:25" x14ac:dyDescent="0.3">
      <c r="A20" s="1" t="s">
        <v>5</v>
      </c>
      <c r="B20" s="1">
        <f>B13^2+B14^2+B15^2+B16^2+B17^2</f>
        <v>46</v>
      </c>
      <c r="C20" s="1">
        <f>C13^2+C14^2+C15^2+C16^2+C17^2</f>
        <v>20</v>
      </c>
    </row>
    <row r="21" spans="1:25" x14ac:dyDescent="0.3">
      <c r="A21" s="1" t="s">
        <v>6</v>
      </c>
      <c r="B21" s="3">
        <f>B20+C20</f>
        <v>66</v>
      </c>
    </row>
    <row r="24" spans="1:25" ht="34.35" customHeight="1" x14ac:dyDescent="0.3">
      <c r="A24" s="14" t="s">
        <v>11</v>
      </c>
    </row>
    <row r="25" spans="1:25" ht="30" customHeight="1" x14ac:dyDescent="0.3">
      <c r="O25" s="23"/>
    </row>
    <row r="26" spans="1:25" ht="30" customHeight="1" x14ac:dyDescent="0.3">
      <c r="A26" s="14"/>
      <c r="O26" s="23"/>
    </row>
    <row r="27" spans="1:25" ht="13.5" customHeight="1" x14ac:dyDescent="0.3">
      <c r="G27" s="1" t="s">
        <v>9</v>
      </c>
      <c r="J27" s="23" t="s">
        <v>10</v>
      </c>
      <c r="K27" s="2"/>
      <c r="L27" s="2"/>
      <c r="V27" s="2"/>
      <c r="W27" s="2"/>
    </row>
    <row r="28" spans="1:25" ht="13.5" customHeight="1" x14ac:dyDescent="0.3">
      <c r="J28" s="23"/>
      <c r="K28" s="2"/>
      <c r="L28" s="2"/>
      <c r="V28" s="2"/>
      <c r="W28" s="2"/>
    </row>
    <row r="29" spans="1:25" x14ac:dyDescent="0.3">
      <c r="E29" s="13">
        <f t="array" ref="E29:F33">MMULT(H29:I33,K29:L30)</f>
        <v>4.9838000000000005</v>
      </c>
      <c r="F29" s="13">
        <v>0.44750000000000023</v>
      </c>
      <c r="H29" s="5">
        <v>4</v>
      </c>
      <c r="I29" s="7">
        <v>3</v>
      </c>
      <c r="K29" s="19">
        <v>0.85070000000000001</v>
      </c>
      <c r="L29" s="20">
        <v>-0.52569999999999995</v>
      </c>
      <c r="V29" s="2"/>
      <c r="W29" s="2"/>
    </row>
    <row r="30" spans="1:25" x14ac:dyDescent="0.3">
      <c r="E30" s="13">
        <v>1.7014</v>
      </c>
      <c r="F30" s="13">
        <v>-1.0513999999999999</v>
      </c>
      <c r="H30" s="11">
        <v>2</v>
      </c>
      <c r="I30" s="12">
        <v>0</v>
      </c>
      <c r="K30" s="21">
        <v>0.52700000000000002</v>
      </c>
      <c r="L30" s="22">
        <v>0.85009999999999997</v>
      </c>
      <c r="V30" s="2"/>
      <c r="W30" s="2"/>
    </row>
    <row r="31" spans="1:25" x14ac:dyDescent="0.3">
      <c r="E31" s="13">
        <v>-0.52700000000000002</v>
      </c>
      <c r="F31" s="13">
        <v>-0.85009999999999997</v>
      </c>
      <c r="H31" s="11">
        <v>0</v>
      </c>
      <c r="I31" s="12">
        <v>-1</v>
      </c>
      <c r="K31" s="2"/>
      <c r="L31" s="2"/>
      <c r="V31" s="2"/>
      <c r="W31" s="2"/>
    </row>
    <row r="32" spans="1:25" x14ac:dyDescent="0.3">
      <c r="E32" s="13">
        <v>-0.32369999999999999</v>
      </c>
      <c r="F32" s="13">
        <v>1.3757999999999999</v>
      </c>
      <c r="H32" s="11">
        <v>-1</v>
      </c>
      <c r="I32" s="12">
        <v>1</v>
      </c>
      <c r="K32" s="2"/>
      <c r="L32" s="2"/>
      <c r="V32" s="2"/>
      <c r="W32" s="2"/>
    </row>
    <row r="33" spans="1:9" x14ac:dyDescent="0.3">
      <c r="E33" s="13">
        <v>-5.8345000000000002</v>
      </c>
      <c r="F33" s="13">
        <v>7.8199999999999825E-2</v>
      </c>
      <c r="H33" s="8">
        <v>-5</v>
      </c>
      <c r="I33" s="10">
        <v>-3</v>
      </c>
    </row>
    <row r="36" spans="1:9" ht="26.25" x14ac:dyDescent="0.3">
      <c r="A36" s="14" t="s">
        <v>14</v>
      </c>
    </row>
    <row r="37" spans="1:9" ht="7.5" customHeight="1" x14ac:dyDescent="0.3"/>
    <row r="54" spans="1:1" ht="26.25" x14ac:dyDescent="0.3">
      <c r="A54" s="14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NFSI</dc:creator>
  <cp:lastModifiedBy>NFSI291</cp:lastModifiedBy>
  <dcterms:created xsi:type="dcterms:W3CDTF">2022-03-13T11:25:39Z</dcterms:created>
  <dcterms:modified xsi:type="dcterms:W3CDTF">2022-03-30T07:21:41Z</dcterms:modified>
</cp:coreProperties>
</file>