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aSSIST\spreadsheet\"/>
    </mc:Choice>
  </mc:AlternateContent>
  <xr:revisionPtr revIDLastSave="0" documentId="13_ncr:1_{293A9715-A4CD-4C02-B669-3C6231B8EE22}" xr6:coauthVersionLast="37" xr6:coauthVersionMax="37" xr10:uidLastSave="{00000000-0000-0000-0000-000000000000}"/>
  <bookViews>
    <workbookView xWindow="0" yWindow="0" windowWidth="28800" windowHeight="12290" tabRatio="500" xr2:uid="{00000000-000D-0000-FFFF-FFFF00000000}"/>
  </bookViews>
  <sheets>
    <sheet name="Sheet2" sheetId="2" r:id="rId1"/>
  </sheets>
  <calcPr calcId="1790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24" i="2" l="1"/>
  <c r="C23" i="2"/>
  <c r="D42" i="2"/>
  <c r="E24" i="2"/>
  <c r="E23" i="2"/>
  <c r="E42" i="2"/>
  <c r="G24" i="2"/>
  <c r="G23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F41" i="2"/>
  <c r="E41" i="2"/>
  <c r="D41" i="2"/>
  <c r="B24" i="2"/>
  <c r="B23" i="2"/>
  <c r="D30" i="2"/>
  <c r="D24" i="2"/>
  <c r="D23" i="2"/>
  <c r="E30" i="2"/>
  <c r="F24" i="2"/>
  <c r="F23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F29" i="2"/>
  <c r="E29" i="2"/>
  <c r="D29" i="2"/>
  <c r="A19" i="2"/>
  <c r="B19" i="2"/>
  <c r="G42" i="2"/>
  <c r="G43" i="2"/>
  <c r="G44" i="2"/>
  <c r="G45" i="2"/>
  <c r="G46" i="2"/>
  <c r="G47" i="2"/>
  <c r="G48" i="2"/>
  <c r="G41" i="2"/>
  <c r="G30" i="2"/>
  <c r="G31" i="2"/>
  <c r="G32" i="2"/>
  <c r="G33" i="2"/>
  <c r="G34" i="2"/>
  <c r="G35" i="2"/>
  <c r="G36" i="2"/>
  <c r="G29" i="2"/>
  <c r="D60" i="2"/>
  <c r="E60" i="2"/>
  <c r="F60" i="2"/>
  <c r="D59" i="2"/>
  <c r="E59" i="2"/>
  <c r="F59" i="2"/>
  <c r="D58" i="2"/>
  <c r="E58" i="2"/>
  <c r="F58" i="2"/>
  <c r="D57" i="2"/>
  <c r="E57" i="2"/>
  <c r="F57" i="2"/>
  <c r="D56" i="2"/>
  <c r="E56" i="2"/>
  <c r="F56" i="2"/>
  <c r="D55" i="2"/>
  <c r="E55" i="2"/>
  <c r="F55" i="2"/>
  <c r="D54" i="2"/>
  <c r="E54" i="2"/>
  <c r="F54" i="2"/>
  <c r="D53" i="2"/>
  <c r="E53" i="2"/>
  <c r="F53" i="2"/>
</calcChain>
</file>

<file path=xl/sharedStrings.xml><?xml version="1.0" encoding="utf-8"?>
<sst xmlns="http://schemas.openxmlformats.org/spreadsheetml/2006/main" count="49" uniqueCount="38">
  <si>
    <t>Gaussian Naïve Bayes</t>
    <phoneticPr fontId="2" type="noConversion"/>
  </si>
  <si>
    <t>X1</t>
  </si>
  <si>
    <t>X2</t>
  </si>
  <si>
    <t>Y</t>
  </si>
  <si>
    <t>Dataset</t>
    <phoneticPr fontId="2" type="noConversion"/>
  </si>
  <si>
    <t>Y=0</t>
    <phoneticPr fontId="2" type="noConversion"/>
  </si>
  <si>
    <t>Y=1</t>
    <phoneticPr fontId="2" type="noConversion"/>
  </si>
  <si>
    <t>Mean</t>
    <phoneticPr fontId="2" type="noConversion"/>
  </si>
  <si>
    <t>Stdev</t>
    <phoneticPr fontId="2" type="noConversion"/>
  </si>
  <si>
    <t>P(x1|Y=0)</t>
    <phoneticPr fontId="2" type="noConversion"/>
  </si>
  <si>
    <t>P(x1|Y=1)</t>
    <phoneticPr fontId="2" type="noConversion"/>
  </si>
  <si>
    <t>P(x2|Y=0)</t>
    <phoneticPr fontId="2" type="noConversion"/>
  </si>
  <si>
    <t>P(x2|Y=1)</t>
    <phoneticPr fontId="2" type="noConversion"/>
  </si>
  <si>
    <t>P(pdf(x1)|Y=0)</t>
    <phoneticPr fontId="2" type="noConversion"/>
  </si>
  <si>
    <t>P(pdf(x2)|Y=0)</t>
    <phoneticPr fontId="2" type="noConversion"/>
  </si>
  <si>
    <t>P(pdf(x1)|Y=1)</t>
    <phoneticPr fontId="2" type="noConversion"/>
  </si>
  <si>
    <t>P(pdf(x2)|Y=1)</t>
    <phoneticPr fontId="2" type="noConversion"/>
  </si>
  <si>
    <t>Output Y=0</t>
    <phoneticPr fontId="2" type="noConversion"/>
  </si>
  <si>
    <t>Output Y=1</t>
    <phoneticPr fontId="2" type="noConversion"/>
  </si>
  <si>
    <t>Final Predictions</t>
    <phoneticPr fontId="2" type="noConversion"/>
  </si>
  <si>
    <t>Prediction</t>
    <phoneticPr fontId="2" type="noConversion"/>
  </si>
  <si>
    <t>X3</t>
  </si>
  <si>
    <t>?</t>
    <phoneticPr fontId="4" type="noConversion"/>
  </si>
  <si>
    <t>P(x3|Y=0)</t>
    <phoneticPr fontId="2" type="noConversion"/>
  </si>
  <si>
    <t>P(x3|Y=1)</t>
    <phoneticPr fontId="2" type="noConversion"/>
  </si>
  <si>
    <r>
      <t>n</t>
    </r>
    <r>
      <rPr>
        <sz val="10"/>
        <rFont val="Verdana"/>
        <family val="2"/>
      </rPr>
      <t>ew instance</t>
    </r>
    <phoneticPr fontId="4" type="noConversion"/>
  </si>
  <si>
    <r>
      <t>P(pdf(x</t>
    </r>
    <r>
      <rPr>
        <b/>
        <sz val="10"/>
        <rFont val="Verdana"/>
        <family val="2"/>
      </rPr>
      <t>3</t>
    </r>
    <r>
      <rPr>
        <b/>
        <sz val="10"/>
        <rFont val="Verdana"/>
        <family val="2"/>
      </rPr>
      <t>)|Y=</t>
    </r>
    <r>
      <rPr>
        <b/>
        <sz val="10"/>
        <rFont val="Verdana"/>
        <family val="2"/>
      </rPr>
      <t>0</t>
    </r>
    <r>
      <rPr>
        <b/>
        <sz val="10"/>
        <rFont val="Verdana"/>
        <family val="2"/>
      </rPr>
      <t>)</t>
    </r>
    <phoneticPr fontId="4" type="noConversion"/>
  </si>
  <si>
    <r>
      <t>P(pdf(x</t>
    </r>
    <r>
      <rPr>
        <b/>
        <sz val="10"/>
        <rFont val="Verdana"/>
        <family val="2"/>
      </rPr>
      <t>3</t>
    </r>
    <r>
      <rPr>
        <b/>
        <sz val="10"/>
        <rFont val="Verdana"/>
        <family val="2"/>
      </rPr>
      <t>)|Y=</t>
    </r>
    <r>
      <rPr>
        <b/>
        <sz val="10"/>
        <rFont val="Verdana"/>
        <family val="2"/>
      </rPr>
      <t>1</t>
    </r>
    <r>
      <rPr>
        <b/>
        <sz val="10"/>
        <rFont val="Verdana"/>
        <family val="2"/>
      </rPr>
      <t>)</t>
    </r>
    <phoneticPr fontId="4" type="noConversion"/>
  </si>
  <si>
    <r>
      <t>Class Probabilities</t>
    </r>
    <r>
      <rPr>
        <b/>
        <sz val="10"/>
        <rFont val="Verdana"/>
        <family val="2"/>
      </rPr>
      <t>(</t>
    </r>
    <r>
      <rPr>
        <b/>
        <sz val="10"/>
        <rFont val="돋움"/>
        <family val="3"/>
        <charset val="129"/>
      </rPr>
      <t>사전확률</t>
    </r>
    <r>
      <rPr>
        <b/>
        <sz val="10"/>
        <rFont val="Verdana"/>
        <family val="2"/>
      </rPr>
      <t>)</t>
    </r>
    <phoneticPr fontId="2" type="noConversion"/>
  </si>
  <si>
    <r>
      <t>Conditional Probabilities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우도</t>
    </r>
    <r>
      <rPr>
        <b/>
        <sz val="10"/>
        <rFont val="Verdana"/>
        <family val="2"/>
      </rPr>
      <t>, Likelihood)</t>
    </r>
    <phoneticPr fontId="2" type="noConversion"/>
  </si>
  <si>
    <r>
      <t>Predictions: Y=0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사후확률</t>
    </r>
    <r>
      <rPr>
        <b/>
        <sz val="10"/>
        <rFont val="Verdana"/>
        <family val="2"/>
      </rPr>
      <t>)</t>
    </r>
    <phoneticPr fontId="2" type="noConversion"/>
  </si>
  <si>
    <r>
      <t>Predictions: Y=1</t>
    </r>
    <r>
      <rPr>
        <b/>
        <sz val="10"/>
        <rFont val="Verdana"/>
        <family val="2"/>
      </rPr>
      <t xml:space="preserve"> (</t>
    </r>
    <r>
      <rPr>
        <b/>
        <sz val="10"/>
        <rFont val="돋움"/>
        <family val="3"/>
        <charset val="129"/>
      </rPr>
      <t>사후확률</t>
    </r>
    <r>
      <rPr>
        <b/>
        <sz val="10"/>
        <rFont val="Verdana"/>
        <family val="2"/>
      </rPr>
      <t>)</t>
    </r>
    <phoneticPr fontId="2" type="noConversion"/>
  </si>
  <si>
    <t>Quiz</t>
    <phoneticPr fontId="4" type="noConversion"/>
  </si>
  <si>
    <t>height(feet)</t>
    <phoneticPr fontId="4" type="noConversion"/>
  </si>
  <si>
    <t>weight(lbs)</t>
    <phoneticPr fontId="4" type="noConversion"/>
  </si>
  <si>
    <t>foot size(inches)</t>
    <phoneticPr fontId="4" type="noConversion"/>
  </si>
  <si>
    <t>Gender</t>
    <phoneticPr fontId="4" type="noConversion"/>
  </si>
  <si>
    <t xml:space="preserve">https://en.wikipedia.org/wiki/Naive_Bayes_classifier 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</si>
</sst>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8"/>
      <name val="돋움"/>
      <family val="3"/>
      <charset val="129"/>
    </font>
    <font>
      <sz val="10"/>
      <name val="Verdana"/>
      <family val="2"/>
    </font>
    <font>
      <sz val="10"/>
      <color theme="0"/>
      <name val="Verdana"/>
      <family val="2"/>
    </font>
    <font>
      <b/>
      <sz val="10"/>
      <name val="돋움"/>
      <family val="3"/>
      <charset val="129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3" fillId="3" borderId="0" xfId="0" applyFont="1" applyFill="1" applyAlignment="1">
      <alignment horizontal="right"/>
    </xf>
    <xf numFmtId="0" fontId="3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Border="1"/>
    <xf numFmtId="0" fontId="8" fillId="0" borderId="0" xfId="1"/>
    <xf numFmtId="0" fontId="5" fillId="2" borderId="0" xfId="0" applyFont="1" applyFill="1"/>
  </cellXfs>
  <cellStyles count="2">
    <cellStyle name="표준" xfId="0" builtinId="0"/>
    <cellStyle name="하이퍼링크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Naive_Bayes_classifi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G61"/>
  <sheetViews>
    <sheetView showGridLines="0" tabSelected="1" topLeftCell="A14" zoomScaleNormal="100" workbookViewId="0">
      <selection activeCell="G58" sqref="G58"/>
    </sheetView>
  </sheetViews>
  <sheetFormatPr defaultColWidth="11" defaultRowHeight="13.5" x14ac:dyDescent="0.3"/>
  <cols>
    <col min="1" max="5" width="17" customWidth="1"/>
    <col min="6" max="7" width="15.765625" customWidth="1"/>
  </cols>
  <sheetData>
    <row r="1" spans="1:6" x14ac:dyDescent="0.3">
      <c r="A1" s="9" t="s">
        <v>0</v>
      </c>
    </row>
    <row r="2" spans="1:6" x14ac:dyDescent="0.3">
      <c r="A2" s="18" t="s">
        <v>37</v>
      </c>
    </row>
    <row r="3" spans="1:6" x14ac:dyDescent="0.3">
      <c r="A3" s="1" t="s">
        <v>4</v>
      </c>
    </row>
    <row r="4" spans="1:6" x14ac:dyDescent="0.3">
      <c r="A4" s="3" t="s">
        <v>33</v>
      </c>
      <c r="B4" s="3" t="s">
        <v>34</v>
      </c>
      <c r="C4" s="3" t="s">
        <v>35</v>
      </c>
      <c r="D4" s="3" t="s">
        <v>36</v>
      </c>
    </row>
    <row r="5" spans="1:6" x14ac:dyDescent="0.3">
      <c r="A5" s="6" t="s">
        <v>1</v>
      </c>
      <c r="B5" s="6" t="s">
        <v>2</v>
      </c>
      <c r="C5" s="6" t="s">
        <v>21</v>
      </c>
      <c r="D5" s="6" t="s">
        <v>3</v>
      </c>
    </row>
    <row r="6" spans="1:6" x14ac:dyDescent="0.3">
      <c r="A6">
        <v>6</v>
      </c>
      <c r="B6">
        <v>180</v>
      </c>
      <c r="C6">
        <v>12</v>
      </c>
      <c r="D6">
        <v>1</v>
      </c>
    </row>
    <row r="7" spans="1:6" x14ac:dyDescent="0.3">
      <c r="A7">
        <v>5.92</v>
      </c>
      <c r="B7">
        <v>190</v>
      </c>
      <c r="C7">
        <v>11</v>
      </c>
      <c r="D7">
        <v>1</v>
      </c>
    </row>
    <row r="8" spans="1:6" x14ac:dyDescent="0.3">
      <c r="A8">
        <v>5.58</v>
      </c>
      <c r="B8">
        <v>170</v>
      </c>
      <c r="C8">
        <v>12</v>
      </c>
      <c r="D8">
        <v>1</v>
      </c>
    </row>
    <row r="9" spans="1:6" x14ac:dyDescent="0.3">
      <c r="A9">
        <v>5.92</v>
      </c>
      <c r="B9">
        <v>165</v>
      </c>
      <c r="C9">
        <v>10</v>
      </c>
      <c r="D9">
        <v>1</v>
      </c>
    </row>
    <row r="10" spans="1:6" x14ac:dyDescent="0.3">
      <c r="A10">
        <v>5</v>
      </c>
      <c r="B10">
        <v>100</v>
      </c>
      <c r="C10">
        <v>6</v>
      </c>
      <c r="D10">
        <v>0</v>
      </c>
    </row>
    <row r="11" spans="1:6" x14ac:dyDescent="0.3">
      <c r="A11">
        <v>5.5</v>
      </c>
      <c r="B11">
        <v>150</v>
      </c>
      <c r="C11">
        <v>8</v>
      </c>
      <c r="D11">
        <v>0</v>
      </c>
    </row>
    <row r="12" spans="1:6" x14ac:dyDescent="0.3">
      <c r="A12">
        <v>5.42</v>
      </c>
      <c r="B12">
        <v>130</v>
      </c>
      <c r="C12">
        <v>7</v>
      </c>
      <c r="D12">
        <v>0</v>
      </c>
    </row>
    <row r="13" spans="1:6" x14ac:dyDescent="0.3">
      <c r="A13" s="17">
        <v>5.75</v>
      </c>
      <c r="B13" s="17">
        <v>150</v>
      </c>
      <c r="C13" s="17">
        <v>9</v>
      </c>
      <c r="D13" s="17">
        <v>0</v>
      </c>
    </row>
    <row r="14" spans="1:6" x14ac:dyDescent="0.3">
      <c r="A14">
        <v>6</v>
      </c>
      <c r="B14">
        <v>130</v>
      </c>
      <c r="C14">
        <v>8</v>
      </c>
      <c r="D14" s="5" t="s">
        <v>22</v>
      </c>
      <c r="E14" s="4" t="s">
        <v>25</v>
      </c>
      <c r="F14" s="19" t="s">
        <v>32</v>
      </c>
    </row>
    <row r="17" spans="1:7" x14ac:dyDescent="0.3">
      <c r="A17" s="9" t="s">
        <v>28</v>
      </c>
    </row>
    <row r="18" spans="1:7" x14ac:dyDescent="0.3">
      <c r="A18" s="8" t="s">
        <v>5</v>
      </c>
      <c r="B18" s="8" t="s">
        <v>6</v>
      </c>
    </row>
    <row r="19" spans="1:7" x14ac:dyDescent="0.3">
      <c r="A19" s="8">
        <f>COUNT(D10:D13)/COUNT(D6:D13)</f>
        <v>0.5</v>
      </c>
      <c r="B19" s="8">
        <f>COUNT(D10:D13)/COUNT(D6:D13)</f>
        <v>0.5</v>
      </c>
    </row>
    <row r="21" spans="1:7" x14ac:dyDescent="0.3">
      <c r="A21" s="9" t="s">
        <v>29</v>
      </c>
    </row>
    <row r="22" spans="1:7" x14ac:dyDescent="0.3">
      <c r="A22" s="2"/>
      <c r="B22" s="12" t="s">
        <v>9</v>
      </c>
      <c r="C22" s="15" t="s">
        <v>10</v>
      </c>
      <c r="D22" s="12" t="s">
        <v>11</v>
      </c>
      <c r="E22" s="15" t="s">
        <v>12</v>
      </c>
      <c r="F22" s="12" t="s">
        <v>23</v>
      </c>
      <c r="G22" s="15" t="s">
        <v>24</v>
      </c>
    </row>
    <row r="23" spans="1:7" x14ac:dyDescent="0.3">
      <c r="A23" s="2" t="s">
        <v>7</v>
      </c>
      <c r="B23" s="2">
        <f>AVERAGE(A10:A13)</f>
        <v>5.4175000000000004</v>
      </c>
      <c r="C23" s="2">
        <f>AVERAGE(A6:A9)</f>
        <v>5.8550000000000004</v>
      </c>
      <c r="D23" s="2">
        <f>AVERAGE(B10:B13)</f>
        <v>132.5</v>
      </c>
      <c r="E23" s="2">
        <f>AVERAGE(B6:B9)</f>
        <v>176.25</v>
      </c>
      <c r="F23" s="2">
        <f>AVERAGE(C10:C13)</f>
        <v>7.5</v>
      </c>
      <c r="G23" s="2">
        <f>AVERAGE(C6:C9)</f>
        <v>11.25</v>
      </c>
    </row>
    <row r="24" spans="1:7" x14ac:dyDescent="0.3">
      <c r="A24" s="2" t="s">
        <v>8</v>
      </c>
      <c r="B24" s="2">
        <f>_xlfn.VAR.S(A10:A13)</f>
        <v>9.7225000000000006E-2</v>
      </c>
      <c r="C24" s="2">
        <f>_xlfn.VAR.S(A6:A9)</f>
        <v>3.5033333333333312E-2</v>
      </c>
      <c r="D24" s="2">
        <f>_xlfn.VAR.S(B10:B13)</f>
        <v>558.33333333333337</v>
      </c>
      <c r="E24" s="2">
        <f>_xlfn.VAR.S(B6:B9)</f>
        <v>122.91666666666667</v>
      </c>
      <c r="F24" s="2">
        <f>_xlfn.VAR.S(C10:C13)</f>
        <v>1.6666666666666667</v>
      </c>
      <c r="G24" s="2">
        <f>_xlfn.VAR.S(C10:C13)</f>
        <v>1.6666666666666667</v>
      </c>
    </row>
    <row r="25" spans="1:7" x14ac:dyDescent="0.3">
      <c r="A25" s="16"/>
    </row>
    <row r="27" spans="1:7" x14ac:dyDescent="0.3">
      <c r="A27" s="10" t="s">
        <v>30</v>
      </c>
      <c r="B27" s="11"/>
    </row>
    <row r="28" spans="1:7" x14ac:dyDescent="0.3">
      <c r="A28" s="6" t="s">
        <v>1</v>
      </c>
      <c r="B28" s="6" t="s">
        <v>2</v>
      </c>
      <c r="C28" s="6" t="s">
        <v>21</v>
      </c>
      <c r="D28" s="6" t="s">
        <v>13</v>
      </c>
      <c r="E28" s="6" t="s">
        <v>14</v>
      </c>
      <c r="F28" s="7" t="s">
        <v>26</v>
      </c>
      <c r="G28" s="6" t="s">
        <v>17</v>
      </c>
    </row>
    <row r="29" spans="1:7" x14ac:dyDescent="0.3">
      <c r="A29">
        <v>6</v>
      </c>
      <c r="B29">
        <v>180</v>
      </c>
      <c r="C29">
        <v>12</v>
      </c>
      <c r="D29" s="2">
        <f>(1/($B$24*SQRT(2*PI())))*EXP(-((A29-$B$23)^2)/(2*$B$24))</f>
        <v>0.71665204441935459</v>
      </c>
      <c r="E29" s="2">
        <f>(1/($D$24*SQRT(2*PI())))*EXP(-((B29-$D$23)^2)/(2*$D$24))</f>
        <v>9.4735943662357559E-5</v>
      </c>
      <c r="F29" s="2">
        <f>(1/($F$24*SQRT(2*PI())))*EXP(-((C29-$F$23)^2)/(2*$F$24))</f>
        <v>5.5045565616548419E-4</v>
      </c>
      <c r="G29" s="2">
        <f>D29*E29*F29*$A$19</f>
        <v>1.8685962484475708E-8</v>
      </c>
    </row>
    <row r="30" spans="1:7" x14ac:dyDescent="0.3">
      <c r="A30">
        <v>5.92</v>
      </c>
      <c r="B30">
        <v>190</v>
      </c>
      <c r="C30">
        <v>11</v>
      </c>
      <c r="D30" s="2">
        <f t="shared" ref="D30:D36" si="0">(1/($B$24*SQRT(2*PI())))*EXP(-((A30-$B$23)^2)/(2*$B$24))</f>
        <v>1.119880962533421</v>
      </c>
      <c r="E30" s="2">
        <f t="shared" ref="E30:E36" si="1">(1/($D$24*SQRT(2*PI())))*EXP(-((B30-$D$23)^2)/(2*$D$24))</f>
        <v>3.699545153666897E-5</v>
      </c>
      <c r="F30" s="2">
        <f t="shared" ref="F30:F36" si="2">(1/($F$24*SQRT(2*PI())))*EXP(-((C30-$F$23)^2)/(2*$F$24))</f>
        <v>6.067769787633937E-3</v>
      </c>
      <c r="G30" s="2">
        <f t="shared" ref="G30:G36" si="3">D30*E30*F30*$A$19</f>
        <v>1.2569537378559033E-7</v>
      </c>
    </row>
    <row r="31" spans="1:7" x14ac:dyDescent="0.3">
      <c r="A31">
        <v>5.58</v>
      </c>
      <c r="B31">
        <v>170</v>
      </c>
      <c r="C31">
        <v>12</v>
      </c>
      <c r="D31" s="2">
        <f t="shared" si="0"/>
        <v>3.5822431209535082</v>
      </c>
      <c r="E31" s="2">
        <f t="shared" si="1"/>
        <v>2.0281363657684279E-4</v>
      </c>
      <c r="F31" s="2">
        <f t="shared" si="2"/>
        <v>5.5045565616548419E-4</v>
      </c>
      <c r="G31" s="2">
        <f t="shared" si="3"/>
        <v>1.9996065590267218E-7</v>
      </c>
    </row>
    <row r="32" spans="1:7" x14ac:dyDescent="0.3">
      <c r="A32">
        <v>5.92</v>
      </c>
      <c r="B32">
        <v>165</v>
      </c>
      <c r="C32">
        <v>10</v>
      </c>
      <c r="D32" s="2">
        <f t="shared" si="0"/>
        <v>1.119880962533421</v>
      </c>
      <c r="E32" s="2">
        <f t="shared" si="1"/>
        <v>2.7747208867610711E-4</v>
      </c>
      <c r="F32" s="2">
        <f t="shared" si="2"/>
        <v>3.6707868110401116E-2</v>
      </c>
      <c r="G32" s="2">
        <f t="shared" si="3"/>
        <v>5.7032227252145137E-6</v>
      </c>
    </row>
    <row r="33" spans="1:7" x14ac:dyDescent="0.3">
      <c r="A33">
        <v>5</v>
      </c>
      <c r="B33">
        <v>100</v>
      </c>
      <c r="C33">
        <v>6</v>
      </c>
      <c r="D33" s="2">
        <f t="shared" si="0"/>
        <v>1.6742785138682785</v>
      </c>
      <c r="E33" s="2">
        <f t="shared" si="1"/>
        <v>2.7747208867610711E-4</v>
      </c>
      <c r="F33" s="2">
        <f t="shared" si="2"/>
        <v>0.12187441411092401</v>
      </c>
      <c r="G33" s="2">
        <f t="shared" si="3"/>
        <v>2.8309327493173113E-5</v>
      </c>
    </row>
    <row r="34" spans="1:7" x14ac:dyDescent="0.3">
      <c r="A34">
        <v>5.5</v>
      </c>
      <c r="B34">
        <v>150</v>
      </c>
      <c r="C34">
        <v>8</v>
      </c>
      <c r="D34" s="2">
        <f t="shared" si="0"/>
        <v>3.9621479680278</v>
      </c>
      <c r="E34" s="2">
        <f t="shared" si="1"/>
        <v>5.4313729746988668E-4</v>
      </c>
      <c r="F34" s="2">
        <f t="shared" si="2"/>
        <v>0.22206966123809296</v>
      </c>
      <c r="G34" s="2">
        <f t="shared" si="3"/>
        <v>2.3894588284358476E-4</v>
      </c>
    </row>
    <row r="35" spans="1:7" x14ac:dyDescent="0.3">
      <c r="A35">
        <v>5.42</v>
      </c>
      <c r="B35">
        <v>130</v>
      </c>
      <c r="C35">
        <v>7</v>
      </c>
      <c r="D35" s="2">
        <f t="shared" si="0"/>
        <v>4.1031571903228894</v>
      </c>
      <c r="E35" s="2">
        <f t="shared" si="1"/>
        <v>7.1053545959945267E-4</v>
      </c>
      <c r="F35" s="2">
        <f t="shared" si="2"/>
        <v>0.22206966123809296</v>
      </c>
      <c r="G35" s="2">
        <f t="shared" si="3"/>
        <v>3.2371524001788862E-4</v>
      </c>
    </row>
    <row r="36" spans="1:7" x14ac:dyDescent="0.3">
      <c r="A36">
        <v>5.75</v>
      </c>
      <c r="B36">
        <v>150</v>
      </c>
      <c r="C36">
        <v>9</v>
      </c>
      <c r="D36" s="2">
        <f t="shared" si="0"/>
        <v>2.3238611946044192</v>
      </c>
      <c r="E36" s="2">
        <f t="shared" si="1"/>
        <v>5.4313729746988668E-4</v>
      </c>
      <c r="F36" s="2">
        <f t="shared" si="2"/>
        <v>0.12187441411092401</v>
      </c>
      <c r="G36" s="2">
        <f t="shared" si="3"/>
        <v>7.6913461296855437E-5</v>
      </c>
    </row>
    <row r="37" spans="1:7" x14ac:dyDescent="0.3">
      <c r="D37" s="2"/>
      <c r="E37" s="2"/>
      <c r="F37" s="2"/>
      <c r="G37" s="2"/>
    </row>
    <row r="39" spans="1:7" x14ac:dyDescent="0.3">
      <c r="A39" s="13" t="s">
        <v>31</v>
      </c>
      <c r="B39" s="14"/>
    </row>
    <row r="40" spans="1:7" x14ac:dyDescent="0.3">
      <c r="A40" s="6" t="s">
        <v>1</v>
      </c>
      <c r="B40" s="6" t="s">
        <v>2</v>
      </c>
      <c r="C40" s="6" t="s">
        <v>21</v>
      </c>
      <c r="D40" s="6" t="s">
        <v>15</v>
      </c>
      <c r="E40" s="6" t="s">
        <v>16</v>
      </c>
      <c r="F40" s="7" t="s">
        <v>27</v>
      </c>
      <c r="G40" s="6" t="s">
        <v>18</v>
      </c>
    </row>
    <row r="41" spans="1:7" x14ac:dyDescent="0.3">
      <c r="A41">
        <v>6</v>
      </c>
      <c r="B41">
        <v>180</v>
      </c>
      <c r="C41">
        <v>12</v>
      </c>
      <c r="D41" s="2">
        <f>(1/($C$24*SQRT(2*PI())))*EXP(-((A41-$C$23)^2)/(2*$C$24))</f>
        <v>8.4354696735027108</v>
      </c>
      <c r="E41" s="2">
        <f>(1/($E$24*SQRT(2*PI())))*EXP(-((B41-$E$23)^2)/(2*$E$24))</f>
        <v>3.0651813539759043E-3</v>
      </c>
      <c r="F41" s="2">
        <f>(1/($G$24*SQRT(2*PI())))*EXP(-((C41-$G$23)^2)/(2*$G$24))</f>
        <v>0.20219672750543777</v>
      </c>
      <c r="G41" s="2">
        <f>D41*E41*F41*$B$19</f>
        <v>2.6140239971062205E-3</v>
      </c>
    </row>
    <row r="42" spans="1:7" x14ac:dyDescent="0.3">
      <c r="A42">
        <v>5.92</v>
      </c>
      <c r="B42">
        <v>190</v>
      </c>
      <c r="C42">
        <v>11</v>
      </c>
      <c r="D42" s="2">
        <f t="shared" ref="D42:D48" si="4">(1/($C$24*SQRT(2*PI())))*EXP(-((A42-$C$23)^2)/(2*$C$24))</f>
        <v>10.721135161903485</v>
      </c>
      <c r="E42" s="2">
        <f t="shared" ref="E42:E48" si="5">(1/($E$24*SQRT(2*PI())))*EXP(-((B42-$E$23)^2)/(2*$E$24))</f>
        <v>1.5041716231905214E-3</v>
      </c>
      <c r="F42" s="2">
        <f t="shared" ref="F42:F48" si="6">(1/($G$24*SQRT(2*PI())))*EXP(-((C42-$G$23)^2)/(2*$G$24))</f>
        <v>0.23491908178341733</v>
      </c>
      <c r="G42" s="2">
        <f t="shared" ref="G42:G48" si="7">D42*E42*F42*$B$19</f>
        <v>1.8942027444060971E-3</v>
      </c>
    </row>
    <row r="43" spans="1:7" x14ac:dyDescent="0.3">
      <c r="A43">
        <v>5.58</v>
      </c>
      <c r="B43">
        <v>170</v>
      </c>
      <c r="C43">
        <v>12</v>
      </c>
      <c r="D43" s="2">
        <f t="shared" si="4"/>
        <v>3.8697408705541827</v>
      </c>
      <c r="E43" s="2">
        <f t="shared" si="5"/>
        <v>2.7687939318154177E-3</v>
      </c>
      <c r="F43" s="2">
        <f t="shared" si="6"/>
        <v>0.20219672750543777</v>
      </c>
      <c r="G43" s="2">
        <f t="shared" si="7"/>
        <v>1.0832199389568479E-3</v>
      </c>
    </row>
    <row r="44" spans="1:7" x14ac:dyDescent="0.3">
      <c r="A44">
        <v>5.92</v>
      </c>
      <c r="B44">
        <v>165</v>
      </c>
      <c r="C44">
        <v>10</v>
      </c>
      <c r="D44" s="2">
        <f t="shared" si="4"/>
        <v>10.721135161903485</v>
      </c>
      <c r="E44" s="2">
        <f t="shared" si="5"/>
        <v>1.9395958338753888E-3</v>
      </c>
      <c r="F44" s="2">
        <f t="shared" si="6"/>
        <v>0.14979101989824459</v>
      </c>
      <c r="G44" s="2">
        <f t="shared" si="7"/>
        <v>1.5574273460515571E-3</v>
      </c>
    </row>
    <row r="45" spans="1:7" x14ac:dyDescent="0.3">
      <c r="A45">
        <v>5</v>
      </c>
      <c r="B45">
        <v>100</v>
      </c>
      <c r="C45">
        <v>6</v>
      </c>
      <c r="D45" s="2">
        <f t="shared" si="4"/>
        <v>3.3520741312433391E-4</v>
      </c>
      <c r="E45" s="2">
        <f t="shared" si="5"/>
        <v>1.7380039992733754E-13</v>
      </c>
      <c r="F45" s="2">
        <f t="shared" si="6"/>
        <v>6.1374620389368118E-5</v>
      </c>
      <c r="G45" s="2">
        <f t="shared" si="7"/>
        <v>1.7878176038269786E-21</v>
      </c>
    </row>
    <row r="46" spans="1:7" x14ac:dyDescent="0.3">
      <c r="A46">
        <v>5.5</v>
      </c>
      <c r="B46">
        <v>150</v>
      </c>
      <c r="C46">
        <v>8</v>
      </c>
      <c r="D46" s="2">
        <f t="shared" si="4"/>
        <v>1.8848959268066054</v>
      </c>
      <c r="E46" s="2">
        <f t="shared" si="5"/>
        <v>1.9678254844366684E-4</v>
      </c>
      <c r="F46" s="2">
        <f t="shared" si="6"/>
        <v>1.0066782296071591E-2</v>
      </c>
      <c r="G46" s="2">
        <f t="shared" si="7"/>
        <v>1.8669583852600192E-6</v>
      </c>
    </row>
    <row r="47" spans="1:7" x14ac:dyDescent="0.3">
      <c r="A47">
        <v>5.42</v>
      </c>
      <c r="B47">
        <v>130</v>
      </c>
      <c r="C47">
        <v>7</v>
      </c>
      <c r="D47" s="2">
        <f t="shared" si="4"/>
        <v>0.76481179967559987</v>
      </c>
      <c r="E47" s="2">
        <f t="shared" si="5"/>
        <v>5.3998939383284247E-7</v>
      </c>
      <c r="F47" s="2">
        <f t="shared" si="6"/>
        <v>1.0610310478390494E-3</v>
      </c>
      <c r="G47" s="2">
        <f t="shared" si="7"/>
        <v>2.1909774421222108E-10</v>
      </c>
    </row>
    <row r="48" spans="1:7" x14ac:dyDescent="0.3">
      <c r="A48">
        <v>5.75</v>
      </c>
      <c r="B48">
        <v>150</v>
      </c>
      <c r="C48">
        <v>9</v>
      </c>
      <c r="D48" s="2">
        <f t="shared" si="4"/>
        <v>9.7295399535477323</v>
      </c>
      <c r="E48" s="2">
        <f t="shared" si="5"/>
        <v>1.9678254844366684E-4</v>
      </c>
      <c r="F48" s="2">
        <f t="shared" si="6"/>
        <v>5.2417532340256E-2</v>
      </c>
      <c r="G48" s="2">
        <f t="shared" si="7"/>
        <v>5.0179399823257037E-5</v>
      </c>
    </row>
    <row r="49" spans="1:7" x14ac:dyDescent="0.3">
      <c r="D49" s="2"/>
      <c r="E49" s="2"/>
      <c r="F49" s="2"/>
      <c r="G49" s="2"/>
    </row>
    <row r="50" spans="1:7" x14ac:dyDescent="0.3">
      <c r="D50" s="2"/>
    </row>
    <row r="51" spans="1:7" x14ac:dyDescent="0.3">
      <c r="A51" s="1" t="s">
        <v>19</v>
      </c>
    </row>
    <row r="52" spans="1:7" x14ac:dyDescent="0.3">
      <c r="A52" s="6" t="s">
        <v>1</v>
      </c>
      <c r="B52" s="6" t="s">
        <v>2</v>
      </c>
      <c r="C52" s="6" t="s">
        <v>21</v>
      </c>
      <c r="D52" s="6" t="s">
        <v>17</v>
      </c>
      <c r="E52" s="6" t="s">
        <v>18</v>
      </c>
      <c r="F52" s="6" t="s">
        <v>20</v>
      </c>
    </row>
    <row r="53" spans="1:7" x14ac:dyDescent="0.3">
      <c r="A53">
        <v>6</v>
      </c>
      <c r="B53">
        <v>180</v>
      </c>
      <c r="C53">
        <v>12</v>
      </c>
      <c r="D53" s="2">
        <f t="shared" ref="D53:D60" si="8">G29</f>
        <v>1.8685962484475708E-8</v>
      </c>
      <c r="E53" s="2">
        <f t="shared" ref="E53:E60" si="9">G41</f>
        <v>2.6140239971062205E-3</v>
      </c>
      <c r="F53" s="2">
        <f>IF(D53&gt;E53,0,1)</f>
        <v>1</v>
      </c>
    </row>
    <row r="54" spans="1:7" x14ac:dyDescent="0.3">
      <c r="A54">
        <v>5.92</v>
      </c>
      <c r="B54">
        <v>190</v>
      </c>
      <c r="C54">
        <v>11</v>
      </c>
      <c r="D54" s="2">
        <f t="shared" si="8"/>
        <v>1.2569537378559033E-7</v>
      </c>
      <c r="E54" s="2">
        <f t="shared" si="9"/>
        <v>1.8942027444060971E-3</v>
      </c>
      <c r="F54" s="2">
        <f t="shared" ref="F54:F60" si="10">IF(D54&gt;E54,0,1)</f>
        <v>1</v>
      </c>
    </row>
    <row r="55" spans="1:7" x14ac:dyDescent="0.3">
      <c r="A55">
        <v>5.58</v>
      </c>
      <c r="B55">
        <v>170</v>
      </c>
      <c r="C55">
        <v>12</v>
      </c>
      <c r="D55" s="2">
        <f t="shared" si="8"/>
        <v>1.9996065590267218E-7</v>
      </c>
      <c r="E55" s="2">
        <f t="shared" si="9"/>
        <v>1.0832199389568479E-3</v>
      </c>
      <c r="F55" s="2">
        <f t="shared" si="10"/>
        <v>1</v>
      </c>
    </row>
    <row r="56" spans="1:7" x14ac:dyDescent="0.3">
      <c r="A56">
        <v>5.92</v>
      </c>
      <c r="B56">
        <v>165</v>
      </c>
      <c r="C56">
        <v>10</v>
      </c>
      <c r="D56" s="2">
        <f t="shared" si="8"/>
        <v>5.7032227252145137E-6</v>
      </c>
      <c r="E56" s="2">
        <f t="shared" si="9"/>
        <v>1.5574273460515571E-3</v>
      </c>
      <c r="F56" s="2">
        <f t="shared" si="10"/>
        <v>1</v>
      </c>
    </row>
    <row r="57" spans="1:7" x14ac:dyDescent="0.3">
      <c r="A57">
        <v>5</v>
      </c>
      <c r="B57">
        <v>100</v>
      </c>
      <c r="C57">
        <v>6</v>
      </c>
      <c r="D57" s="2">
        <f t="shared" si="8"/>
        <v>2.8309327493173113E-5</v>
      </c>
      <c r="E57" s="2">
        <f t="shared" si="9"/>
        <v>1.7878176038269786E-21</v>
      </c>
      <c r="F57" s="2">
        <f t="shared" si="10"/>
        <v>0</v>
      </c>
    </row>
    <row r="58" spans="1:7" x14ac:dyDescent="0.3">
      <c r="A58">
        <v>5.5</v>
      </c>
      <c r="B58">
        <v>150</v>
      </c>
      <c r="C58">
        <v>8</v>
      </c>
      <c r="D58" s="2">
        <f t="shared" si="8"/>
        <v>2.3894588284358476E-4</v>
      </c>
      <c r="E58" s="2">
        <f t="shared" si="9"/>
        <v>1.8669583852600192E-6</v>
      </c>
      <c r="F58" s="2">
        <f t="shared" si="10"/>
        <v>0</v>
      </c>
    </row>
    <row r="59" spans="1:7" x14ac:dyDescent="0.3">
      <c r="A59">
        <v>5.42</v>
      </c>
      <c r="B59">
        <v>130</v>
      </c>
      <c r="C59">
        <v>7</v>
      </c>
      <c r="D59" s="2">
        <f t="shared" si="8"/>
        <v>3.2371524001788862E-4</v>
      </c>
      <c r="E59" s="2">
        <f t="shared" si="9"/>
        <v>2.1909774421222108E-10</v>
      </c>
      <c r="F59" s="2">
        <f t="shared" si="10"/>
        <v>0</v>
      </c>
    </row>
    <row r="60" spans="1:7" x14ac:dyDescent="0.3">
      <c r="A60">
        <v>5.75</v>
      </c>
      <c r="B60">
        <v>150</v>
      </c>
      <c r="C60">
        <v>9</v>
      </c>
      <c r="D60" s="2">
        <f t="shared" si="8"/>
        <v>7.6913461296855437E-5</v>
      </c>
      <c r="E60" s="2">
        <f t="shared" si="9"/>
        <v>5.0179399823257037E-5</v>
      </c>
      <c r="F60" s="2">
        <f t="shared" si="10"/>
        <v>0</v>
      </c>
    </row>
    <row r="61" spans="1:7" x14ac:dyDescent="0.3">
      <c r="D61" s="2"/>
      <c r="E61" s="2"/>
      <c r="F61" s="2"/>
    </row>
  </sheetData>
  <phoneticPr fontId="4" type="noConversion"/>
  <hyperlinks>
    <hyperlink ref="A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NFSI</cp:lastModifiedBy>
  <dcterms:created xsi:type="dcterms:W3CDTF">2016-02-27T04:04:38Z</dcterms:created>
  <dcterms:modified xsi:type="dcterms:W3CDTF">2022-04-08T15:08:30Z</dcterms:modified>
</cp:coreProperties>
</file>