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paypal-my.sharepoint.com/personal/anchhabra_paypal_com/Documents/Personal_Data_Transfer/Python_Training_DSBA_GL/002_SMDM/Week_2/"/>
    </mc:Choice>
  </mc:AlternateContent>
  <xr:revisionPtr revIDLastSave="1" documentId="13_ncr:1_{32B243DD-6780-4700-8BD1-34D95ABD915F}" xr6:coauthVersionLast="45" xr6:coauthVersionMax="45" xr10:uidLastSave="{CF4A9AA7-C3EA-47B3-ADA8-D8AD75825C7D}"/>
  <bookViews>
    <workbookView xWindow="-110" yWindow="-110" windowWidth="19420" windowHeight="10420" activeTab="2" xr2:uid="{AB0F5362-7FAC-4C91-BAB7-0AECD112F32B}"/>
  </bookViews>
  <sheets>
    <sheet name="Problem_2" sheetId="5" r:id="rId1"/>
    <sheet name="Sample_Statistics" sheetId="6" r:id="rId2"/>
    <sheet name="Problem_1" sheetId="1" r:id="rId3"/>
    <sheet name="Sheet2"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6" i="6" l="1"/>
  <c r="D42" i="6"/>
  <c r="D37" i="6"/>
  <c r="D31" i="6"/>
  <c r="E55" i="1"/>
  <c r="D55" i="1"/>
  <c r="C55" i="1"/>
  <c r="B55" i="1"/>
  <c r="E63" i="6"/>
  <c r="D41" i="6"/>
  <c r="C31" i="6"/>
  <c r="C3" i="5" l="1"/>
  <c r="C4" i="5"/>
  <c r="C5" i="5"/>
  <c r="C6" i="5"/>
  <c r="C7" i="5"/>
  <c r="C8" i="5"/>
  <c r="C9" i="5"/>
  <c r="C10" i="5"/>
  <c r="C2" i="5"/>
  <c r="E49" i="1"/>
  <c r="G45" i="1"/>
  <c r="G48" i="1" s="1"/>
  <c r="G46" i="1"/>
  <c r="G47" i="1"/>
  <c r="C39" i="1"/>
  <c r="D39" i="1"/>
  <c r="B39" i="1"/>
  <c r="E36" i="1"/>
  <c r="E37" i="1"/>
  <c r="E38" i="1"/>
  <c r="E35" i="1"/>
  <c r="F36" i="1" s="1"/>
  <c r="D29" i="1"/>
  <c r="D30" i="1"/>
  <c r="D31" i="1"/>
  <c r="D28" i="1"/>
  <c r="G30" i="1"/>
  <c r="C32" i="1"/>
  <c r="G28" i="1" s="1"/>
  <c r="B32" i="1"/>
  <c r="F30" i="1"/>
  <c r="F29" i="1"/>
  <c r="P6" i="1"/>
  <c r="B24" i="1"/>
  <c r="F31" i="1"/>
  <c r="C8" i="1"/>
  <c r="D8" i="1"/>
  <c r="E8" i="1"/>
  <c r="B8" i="1"/>
  <c r="F4" i="1"/>
  <c r="F5" i="1"/>
  <c r="F6" i="1"/>
  <c r="F7" i="1"/>
  <c r="F3" i="1"/>
  <c r="F41" i="1" l="1"/>
  <c r="D32" i="1"/>
  <c r="E31" i="1" s="1"/>
  <c r="E39" i="1"/>
  <c r="G31" i="1"/>
  <c r="G29" i="1"/>
  <c r="G49" i="1"/>
  <c r="B9" i="1"/>
  <c r="E9" i="1"/>
  <c r="F8" i="1"/>
  <c r="F28" i="1"/>
  <c r="E28" i="1" l="1"/>
  <c r="E30" i="1"/>
  <c r="E29" i="1"/>
  <c r="C9" i="1"/>
  <c r="G7" i="1"/>
  <c r="G6" i="1"/>
  <c r="G5" i="1"/>
  <c r="G3" i="1"/>
  <c r="D9" i="1"/>
  <c r="G4" i="1"/>
</calcChain>
</file>

<file path=xl/sharedStrings.xml><?xml version="1.0" encoding="utf-8"?>
<sst xmlns="http://schemas.openxmlformats.org/spreadsheetml/2006/main" count="205" uniqueCount="147">
  <si>
    <t>Education level</t>
  </si>
  <si>
    <t>Job Satisfaction</t>
  </si>
  <si>
    <t>did not complete school</t>
  </si>
  <si>
    <t>high school graduate</t>
  </si>
  <si>
    <t>some college</t>
  </si>
  <si>
    <t>college graduate</t>
  </si>
  <si>
    <t>post-graduate</t>
  </si>
  <si>
    <t>Satisfied</t>
  </si>
  <si>
    <t>Neutral</t>
  </si>
  <si>
    <t>Dissatisfied</t>
  </si>
  <si>
    <t>Highly Dissatisfied</t>
  </si>
  <si>
    <t>Total</t>
  </si>
  <si>
    <t>P(attrite|dissatisfied)</t>
  </si>
  <si>
    <t>??</t>
  </si>
  <si>
    <t>P(attrite and dissatisfied)</t>
  </si>
  <si>
    <t>P(dissatisfied)</t>
  </si>
  <si>
    <t>P(Attirte and dissatisfied)</t>
  </si>
  <si>
    <t>P(Satisfaction|College Graduate)</t>
  </si>
  <si>
    <t>P(Satisfaction|Post Graduate)</t>
  </si>
  <si>
    <t>P(Satisfaction|College Graduate or More)</t>
  </si>
  <si>
    <t>P(not dissatisfied|Some College or college graduate or Post graduate)</t>
  </si>
  <si>
    <t xml:space="preserve">Satisfied </t>
  </si>
  <si>
    <t>Waiting Time</t>
  </si>
  <si>
    <t>Probability</t>
  </si>
  <si>
    <t>mu</t>
  </si>
  <si>
    <t>sigma</t>
  </si>
  <si>
    <t>Population mean</t>
  </si>
  <si>
    <t>population standard deviation</t>
  </si>
  <si>
    <t>Parameter</t>
  </si>
  <si>
    <t>X bar</t>
  </si>
  <si>
    <t>Statistic</t>
  </si>
  <si>
    <t>Sample Mean</t>
  </si>
  <si>
    <t>s</t>
  </si>
  <si>
    <t>Sample standard deviation</t>
  </si>
  <si>
    <t>Independent Events -</t>
  </si>
  <si>
    <t>Occurance of an outcome does not depend on the previous outcome</t>
  </si>
  <si>
    <t>P(A)</t>
  </si>
  <si>
    <t>Head</t>
  </si>
  <si>
    <t>P(B)</t>
  </si>
  <si>
    <t>Dependent Events -</t>
  </si>
  <si>
    <t>Occurance of an outcome does depend on the previous outcome</t>
  </si>
  <si>
    <t>Mutually Exclusive Events -</t>
  </si>
  <si>
    <t xml:space="preserve">Difference between Mutually Exclusive and Independent Events - </t>
  </si>
  <si>
    <t>1) Independent events are based on multiple trials</t>
  </si>
  <si>
    <t>2) Exclusive Events are based on a single trial</t>
  </si>
  <si>
    <t>3) Mutliplicative rule</t>
  </si>
  <si>
    <t>4) Addition rule</t>
  </si>
  <si>
    <t>Rolling a dice and expect 2 or 5 should come?</t>
  </si>
  <si>
    <t xml:space="preserve">Exhaustive Events - </t>
  </si>
  <si>
    <t>The outcome of all events should be equal to one</t>
  </si>
  <si>
    <t>Random Variable</t>
  </si>
  <si>
    <t>Example: Tossing a coin: we could get Heads or Tails</t>
  </si>
  <si>
    <t xml:space="preserve">X </t>
  </si>
  <si>
    <t>Let's give them the values Heads=1 and Tails=0 and we have a Random Variable "X":</t>
  </si>
  <si>
    <t>Tails</t>
  </si>
  <si>
    <t>Heads</t>
  </si>
  <si>
    <t>Set of possible value in an experiment</t>
  </si>
  <si>
    <t xml:space="preserve">Sample Space - </t>
  </si>
  <si>
    <t>Entire set of possible outcomes</t>
  </si>
  <si>
    <t>(H,T)</t>
  </si>
  <si>
    <t>Total number of favourable outcomes</t>
  </si>
  <si>
    <t>Total number of all possible outcomes</t>
  </si>
  <si>
    <t>here faourable means - what we want</t>
  </si>
  <si>
    <t>1/2</t>
  </si>
  <si>
    <t>Probability -</t>
  </si>
  <si>
    <t xml:space="preserve">Complement Rule - </t>
  </si>
  <si>
    <t>A mutually exclusive pair of events are complements to each other.
For example: If the desired outcome is heads on a flipped coin, the complement is tails. The Complement Rule states that the sum of the probabilities of an event and its complement must equal 1, or for the event A, P(A) + P(A') = 1</t>
  </si>
  <si>
    <t>When the event is Heads, the complement is Tails</t>
  </si>
  <si>
    <t>When the event is {Monday, Wednesday} the complement is {Tuesday, Thursday, Friday, Saturday, Sunday}</t>
  </si>
  <si>
    <t>Probabilities Examples</t>
  </si>
  <si>
    <t>Flipping two coins</t>
  </si>
  <si>
    <t>Sample Space??</t>
  </si>
  <si>
    <t>(HH,HT,TH,TT)</t>
  </si>
  <si>
    <t>B = Tails</t>
  </si>
  <si>
    <t>A = Heads</t>
  </si>
  <si>
    <t>Flipping a coin - Single Trial</t>
  </si>
  <si>
    <t>P(C')</t>
  </si>
  <si>
    <t>2/4</t>
  </si>
  <si>
    <t>Example: You toss a coin and it comes up "Heads" three times ... what is the chance that the next toss will also be a "Head"?</t>
  </si>
  <si>
    <t>A = both heads (two heads in a row)</t>
  </si>
  <si>
    <t>B= both tails (two tails in a row)</t>
  </si>
  <si>
    <t>1/2*1/2</t>
  </si>
  <si>
    <t>P(A and B)</t>
  </si>
  <si>
    <t>P(A) * P(B)</t>
  </si>
  <si>
    <t>Idependent Events</t>
  </si>
  <si>
    <t>1/2*1/2 + 1/2*1/2</t>
  </si>
  <si>
    <t>A = both Six (two Six in a row)</t>
  </si>
  <si>
    <t xml:space="preserve">B= 5 or 6 </t>
  </si>
  <si>
    <t>Rolling two Dice</t>
  </si>
  <si>
    <t>Conditinal Probability</t>
  </si>
  <si>
    <t>P(A|B)</t>
  </si>
  <si>
    <t>P(B|A)</t>
  </si>
  <si>
    <t>In a group of 100 sports car buyers, 40 bought alarm systems, 30 purchased bucket seats, and 20 purchased an alarm system and bucket seats. If a car buyer chosen at random bought an alarm system, what is the probability they also bought bucket seats?</t>
  </si>
  <si>
    <t>N</t>
  </si>
  <si>
    <t>Alarm sys</t>
  </si>
  <si>
    <t>Bucket seats</t>
  </si>
  <si>
    <t>Alarm and bucket together</t>
  </si>
  <si>
    <t>P(A|B) =</t>
  </si>
  <si>
    <t>P(B|A) =</t>
  </si>
  <si>
    <t>P(A and B) /</t>
  </si>
  <si>
    <t xml:space="preserve">P(A|B) * P(B) = </t>
  </si>
  <si>
    <t>P(B|A) * P(A)</t>
  </si>
  <si>
    <t xml:space="preserve">P(B|A) * P(A) = </t>
  </si>
  <si>
    <t xml:space="preserve">P(A|B) </t>
  </si>
  <si>
    <t>P(B|A) * P(A) /</t>
  </si>
  <si>
    <t>Conditinal Probability of A given B</t>
  </si>
  <si>
    <t>Conditinal Probability of B given A</t>
  </si>
  <si>
    <t>Bayes Theorem - Bayes' Theorem is a way of finding a probability when we know certain other probabilities</t>
  </si>
  <si>
    <t>2 FC and 1 Biased Coin is tossed</t>
  </si>
  <si>
    <t>Normal or Gaussian Distribution</t>
  </si>
  <si>
    <t>Parameters</t>
  </si>
  <si>
    <t>mean</t>
  </si>
  <si>
    <t>variance</t>
  </si>
  <si>
    <t>Binomial Distribution</t>
  </si>
  <si>
    <t>4) Prob of success of failure does not change during n trials</t>
  </si>
  <si>
    <t>Q2</t>
  </si>
  <si>
    <t>Q1</t>
  </si>
  <si>
    <t>Q3</t>
  </si>
  <si>
    <t>Q4</t>
  </si>
  <si>
    <t>Among the employees who have not had any college education, what proportion are not highly dissatisfied?</t>
  </si>
  <si>
    <t>Marginal Distribution Plot</t>
  </si>
  <si>
    <t>Sample mean</t>
  </si>
  <si>
    <t>Sample Standard deviation</t>
  </si>
  <si>
    <t>1/2*1/2*1/2*1/2*1/2</t>
  </si>
  <si>
    <t>1/2 + 1/2</t>
  </si>
  <si>
    <t>P(A) and P(B)</t>
  </si>
  <si>
    <t>p(a) + p(b) - p(a and b)</t>
  </si>
  <si>
    <t>(1/6+1/6) * (1/6 + 1/6)</t>
  </si>
  <si>
    <t>P(X =1) - head</t>
  </si>
  <si>
    <t>C' = Heads T tail both</t>
  </si>
  <si>
    <t>H*T + T*H</t>
  </si>
  <si>
    <t>P(Alarm sys)</t>
  </si>
  <si>
    <t>P(Bucket seats)</t>
  </si>
  <si>
    <t>P(Alarm and Bucket)</t>
  </si>
  <si>
    <t>In India, 5 out of 100 people are COVID-19 confirmed, Test are being conducted across the country and found that people who are confirmed the test gave 9 out of 10 times positive result and 1 out 10 times test gave positive result for people who are not-covid positive. Suppose 1 person is picked from the population and found that the test is +ve what are the chances that the person has COVID?
Ans -  N = 100
P(COVID) = 5/100 = 5%
P(+|COVID) =  9/10 = 90%
P(-|COVID) =  1/10 = 10%
P(+|non - COVID) =  1/10 = 10%
P(-|non - COVID) =  9/10 = 90%</t>
  </si>
  <si>
    <t>P(COVID|+)??</t>
  </si>
  <si>
    <t>Tail</t>
  </si>
  <si>
    <t>ead</t>
  </si>
  <si>
    <t>tail</t>
  </si>
  <si>
    <t>n</t>
  </si>
  <si>
    <t>p</t>
  </si>
  <si>
    <t>This probability distribution describes the probability of having exactly ‘k’ successes in ‘n’  independent trials with probability of success ‘p’</t>
  </si>
  <si>
    <t>n X p</t>
  </si>
  <si>
    <t>1) fixed number of trials</t>
  </si>
  <si>
    <t>2) only two possible outcomes of the tirals - success or failure</t>
  </si>
  <si>
    <t>3)  Trials are independent and random</t>
  </si>
  <si>
    <t xml:space="preserve">Note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</si>
</sst>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1"/>
      <color theme="0"/>
      <name val="Calibri"/>
      <family val="2"/>
      <scheme val="minor"/>
    </font>
    <font>
      <b/>
      <sz val="11"/>
      <color theme="1"/>
      <name val="Calibri"/>
      <family val="2"/>
      <scheme val="minor"/>
    </font>
    <font>
      <b/>
      <sz val="11"/>
      <color rgb="FFFF0000"/>
      <name val="Calibri"/>
      <family val="2"/>
      <scheme val="minor"/>
    </font>
    <font>
      <sz val="9"/>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3"/>
        <bgColor indexed="64"/>
      </patternFill>
    </fill>
    <fill>
      <patternFill patternType="solid">
        <fgColor theme="5"/>
        <bgColor indexed="64"/>
      </patternFill>
    </fill>
  </fills>
  <borders count="1">
    <border>
      <left/>
      <right/>
      <top/>
      <bottom/>
      <diagonal/>
    </border>
  </borders>
  <cellStyleXfs count="1">
    <xf numFmtId="0" fontId="0" fillId="0" borderId="0"/>
  </cellStyleXfs>
  <cellXfs count="26">
    <xf numFmtId="0" fontId="0" fillId="0" borderId="0" xfId="0"/>
    <xf numFmtId="0" fontId="0" fillId="2" borderId="0" xfId="0" applyFill="1"/>
    <xf numFmtId="0" fontId="3" fillId="2" borderId="0" xfId="0" applyFont="1" applyFill="1"/>
    <xf numFmtId="0" fontId="0" fillId="0" borderId="0" xfId="0" applyAlignment="1">
      <alignment horizontal="center"/>
    </xf>
    <xf numFmtId="0" fontId="1" fillId="3" borderId="0" xfId="0" applyFont="1" applyFill="1" applyAlignment="1">
      <alignment horizontal="center"/>
    </xf>
    <xf numFmtId="9" fontId="0" fillId="0" borderId="0" xfId="0" applyNumberFormat="1"/>
    <xf numFmtId="0" fontId="3" fillId="2" borderId="0" xfId="0" applyFont="1" applyFill="1" applyAlignment="1">
      <alignment horizontal="center"/>
    </xf>
    <xf numFmtId="9" fontId="0" fillId="0" borderId="0" xfId="0" applyNumberFormat="1" applyAlignment="1">
      <alignment horizontal="center"/>
    </xf>
    <xf numFmtId="0" fontId="2" fillId="0" borderId="0" xfId="0" applyFont="1"/>
    <xf numFmtId="0" fontId="0" fillId="0" borderId="0" xfId="0" applyAlignment="1">
      <alignment horizontal="right"/>
    </xf>
    <xf numFmtId="0" fontId="2" fillId="0" borderId="0" xfId="0" applyFont="1" applyAlignment="1">
      <alignment horizontal="right"/>
    </xf>
    <xf numFmtId="0" fontId="0" fillId="4" borderId="0" xfId="0" applyFill="1"/>
    <xf numFmtId="16" fontId="0" fillId="0" borderId="0" xfId="0" applyNumberFormat="1"/>
    <xf numFmtId="16" fontId="0" fillId="0" borderId="0" xfId="0" quotePrefix="1" applyNumberFormat="1"/>
    <xf numFmtId="0" fontId="4" fillId="0" borderId="0" xfId="0" applyFont="1" applyAlignment="1">
      <alignment wrapText="1"/>
    </xf>
    <xf numFmtId="0" fontId="0" fillId="0" borderId="0" xfId="0" applyAlignment="1">
      <alignment wrapText="1"/>
    </xf>
    <xf numFmtId="0" fontId="0" fillId="0" borderId="0" xfId="0" quotePrefix="1"/>
    <xf numFmtId="4" fontId="0" fillId="0" borderId="0" xfId="0" applyNumberFormat="1"/>
    <xf numFmtId="0" fontId="2" fillId="4" borderId="0" xfId="0" applyFont="1" applyFill="1"/>
    <xf numFmtId="9" fontId="0" fillId="2" borderId="0" xfId="0" applyNumberFormat="1" applyFill="1"/>
    <xf numFmtId="0" fontId="2" fillId="2" borderId="0" xfId="0" applyFont="1" applyFill="1"/>
    <xf numFmtId="17" fontId="0" fillId="0" borderId="0" xfId="0" quotePrefix="1" applyNumberFormat="1"/>
    <xf numFmtId="164" fontId="0" fillId="0" borderId="0" xfId="0" applyNumberFormat="1"/>
    <xf numFmtId="0" fontId="0" fillId="0" borderId="0" xfId="0" applyAlignment="1">
      <alignment horizontal="center" vertical="center"/>
    </xf>
    <xf numFmtId="0" fontId="1" fillId="3" borderId="0" xfId="0" applyFont="1" applyFill="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spPr>
            <a:solidFill>
              <a:schemeClr val="accent2"/>
            </a:solidFill>
            <a:ln>
              <a:noFill/>
            </a:ln>
            <a:effectLst/>
          </c:spPr>
          <c:invertIfNegative val="0"/>
          <c:val>
            <c:numRef>
              <c:f>Problem_2!$B$2:$B$10</c:f>
              <c:numCache>
                <c:formatCode>General</c:formatCode>
                <c:ptCount val="9"/>
                <c:pt idx="0">
                  <c:v>0.2</c:v>
                </c:pt>
                <c:pt idx="1">
                  <c:v>0.18</c:v>
                </c:pt>
                <c:pt idx="2">
                  <c:v>0.16</c:v>
                </c:pt>
                <c:pt idx="3">
                  <c:v>0.12</c:v>
                </c:pt>
                <c:pt idx="4">
                  <c:v>0.1</c:v>
                </c:pt>
                <c:pt idx="5">
                  <c:v>0.09</c:v>
                </c:pt>
                <c:pt idx="6">
                  <c:v>0.08</c:v>
                </c:pt>
                <c:pt idx="7">
                  <c:v>0.04</c:v>
                </c:pt>
                <c:pt idx="8">
                  <c:v>0.03</c:v>
                </c:pt>
              </c:numCache>
            </c:numRef>
          </c:val>
          <c:extLst>
            <c:ext xmlns:c16="http://schemas.microsoft.com/office/drawing/2014/chart" uri="{C3380CC4-5D6E-409C-BE32-E72D297353CC}">
              <c16:uniqueId val="{00000001-4E27-4837-B97C-9FB9A3522974}"/>
            </c:ext>
          </c:extLst>
        </c:ser>
        <c:dLbls>
          <c:showLegendKey val="0"/>
          <c:showVal val="0"/>
          <c:showCatName val="0"/>
          <c:showSerName val="0"/>
          <c:showPercent val="0"/>
          <c:showBubbleSize val="0"/>
        </c:dLbls>
        <c:gapWidth val="219"/>
        <c:overlap val="-27"/>
        <c:axId val="580104952"/>
        <c:axId val="580109872"/>
      </c:barChart>
      <c:catAx>
        <c:axId val="5801049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109872"/>
        <c:crosses val="autoZero"/>
        <c:auto val="1"/>
        <c:lblAlgn val="ctr"/>
        <c:lblOffset val="100"/>
        <c:noMultiLvlLbl val="0"/>
      </c:catAx>
      <c:valAx>
        <c:axId val="58010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104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Marginal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Problem_1!$E$12:$E$16</c:f>
              <c:strCache>
                <c:ptCount val="5"/>
                <c:pt idx="0">
                  <c:v>did not complete school</c:v>
                </c:pt>
                <c:pt idx="1">
                  <c:v>high school graduate</c:v>
                </c:pt>
                <c:pt idx="2">
                  <c:v>some college</c:v>
                </c:pt>
                <c:pt idx="3">
                  <c:v>college graduate</c:v>
                </c:pt>
                <c:pt idx="4">
                  <c:v>post-graduate</c:v>
                </c:pt>
              </c:strCache>
            </c:strRef>
          </c:cat>
          <c:val>
            <c:numRef>
              <c:f>Problem_1!$F$12:$F$16</c:f>
              <c:numCache>
                <c:formatCode>0%</c:formatCode>
                <c:ptCount val="5"/>
                <c:pt idx="0">
                  <c:v>0.15384615384615385</c:v>
                </c:pt>
                <c:pt idx="1">
                  <c:v>0.19230769230769232</c:v>
                </c:pt>
                <c:pt idx="2">
                  <c:v>0.23076923076923078</c:v>
                </c:pt>
                <c:pt idx="3">
                  <c:v>0.30769230769230771</c:v>
                </c:pt>
                <c:pt idx="4">
                  <c:v>0.11538461538461539</c:v>
                </c:pt>
              </c:numCache>
            </c:numRef>
          </c:val>
          <c:extLst>
            <c:ext xmlns:c16="http://schemas.microsoft.com/office/drawing/2014/chart" uri="{C3380CC4-5D6E-409C-BE32-E72D297353CC}">
              <c16:uniqueId val="{00000000-8FA7-4483-A20A-328F30F7F417}"/>
            </c:ext>
          </c:extLst>
        </c:ser>
        <c:dLbls>
          <c:showLegendKey val="0"/>
          <c:showVal val="0"/>
          <c:showCatName val="0"/>
          <c:showSerName val="0"/>
          <c:showPercent val="0"/>
          <c:showBubbleSize val="0"/>
        </c:dLbls>
        <c:gapWidth val="219"/>
        <c:overlap val="-27"/>
        <c:axId val="814591704"/>
        <c:axId val="814592688"/>
      </c:barChart>
      <c:catAx>
        <c:axId val="814591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592688"/>
        <c:crosses val="autoZero"/>
        <c:auto val="1"/>
        <c:lblAlgn val="ctr"/>
        <c:lblOffset val="100"/>
        <c:noMultiLvlLbl val="0"/>
      </c:catAx>
      <c:valAx>
        <c:axId val="814592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591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Sheet2!$A$2:$A$3</c:f>
              <c:strCache>
                <c:ptCount val="2"/>
                <c:pt idx="0">
                  <c:v>Head</c:v>
                </c:pt>
                <c:pt idx="1">
                  <c:v>Tail</c:v>
                </c:pt>
              </c:strCache>
            </c:strRef>
          </c:cat>
          <c:val>
            <c:numRef>
              <c:f>Sheet2!$B$2:$B$3</c:f>
              <c:numCache>
                <c:formatCode>General</c:formatCode>
                <c:ptCount val="2"/>
                <c:pt idx="0">
                  <c:v>0.5</c:v>
                </c:pt>
                <c:pt idx="1">
                  <c:v>0.5</c:v>
                </c:pt>
              </c:numCache>
            </c:numRef>
          </c:val>
          <c:extLst>
            <c:ext xmlns:c16="http://schemas.microsoft.com/office/drawing/2014/chart" uri="{C3380CC4-5D6E-409C-BE32-E72D297353CC}">
              <c16:uniqueId val="{00000000-BA9A-4ACE-9F34-399ECD0799BC}"/>
            </c:ext>
          </c:extLst>
        </c:ser>
        <c:dLbls>
          <c:showLegendKey val="0"/>
          <c:showVal val="0"/>
          <c:showCatName val="0"/>
          <c:showSerName val="0"/>
          <c:showPercent val="0"/>
          <c:showBubbleSize val="0"/>
        </c:dLbls>
        <c:gapWidth val="219"/>
        <c:overlap val="-27"/>
        <c:axId val="856083392"/>
        <c:axId val="856085032"/>
      </c:barChart>
      <c:catAx>
        <c:axId val="85608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085032"/>
        <c:crosses val="autoZero"/>
        <c:auto val="1"/>
        <c:lblAlgn val="ctr"/>
        <c:lblOffset val="100"/>
        <c:noMultiLvlLbl val="0"/>
      </c:catAx>
      <c:valAx>
        <c:axId val="856085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08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257175</xdr:colOff>
      <xdr:row>3</xdr:row>
      <xdr:rowOff>41275</xdr:rowOff>
    </xdr:from>
    <xdr:to>
      <xdr:col>12</xdr:col>
      <xdr:colOff>561975</xdr:colOff>
      <xdr:row>18</xdr:row>
      <xdr:rowOff>22225</xdr:rowOff>
    </xdr:to>
    <xdr:graphicFrame macro="">
      <xdr:nvGraphicFramePr>
        <xdr:cNvPr id="4" name="Chart 3">
          <a:extLst>
            <a:ext uri="{FF2B5EF4-FFF2-40B4-BE49-F238E27FC236}">
              <a16:creationId xmlns:a16="http://schemas.microsoft.com/office/drawing/2014/main" id="{C9EB6BA7-AF77-43A4-B53F-151C9E29D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544939</xdr:colOff>
      <xdr:row>24</xdr:row>
      <xdr:rowOff>38100</xdr:rowOff>
    </xdr:from>
    <xdr:to>
      <xdr:col>12</xdr:col>
      <xdr:colOff>389209</xdr:colOff>
      <xdr:row>35</xdr:row>
      <xdr:rowOff>126062</xdr:rowOff>
    </xdr:to>
    <xdr:pic>
      <xdr:nvPicPr>
        <xdr:cNvPr id="3" name="Picture 2">
          <a:extLst>
            <a:ext uri="{FF2B5EF4-FFF2-40B4-BE49-F238E27FC236}">
              <a16:creationId xmlns:a16="http://schemas.microsoft.com/office/drawing/2014/main" id="{ACB46536-69CD-47E9-BE43-B7581B95F35C}"/>
            </a:ext>
          </a:extLst>
        </xdr:cNvPr>
        <xdr:cNvPicPr>
          <a:picLocks noChangeAspect="1"/>
        </xdr:cNvPicPr>
      </xdr:nvPicPr>
      <xdr:blipFill>
        <a:blip xmlns:r="http://schemas.openxmlformats.org/officeDocument/2006/relationships" r:embed="rId1"/>
        <a:stretch>
          <a:fillRect/>
        </a:stretch>
      </xdr:blipFill>
      <xdr:spPr>
        <a:xfrm>
          <a:off x="6774289" y="4641850"/>
          <a:ext cx="4219420" cy="3008962"/>
        </a:xfrm>
        <a:prstGeom prst="rect">
          <a:avLst/>
        </a:prstGeom>
      </xdr:spPr>
    </xdr:pic>
    <xdr:clientData/>
  </xdr:twoCellAnchor>
  <xdr:twoCellAnchor editAs="oneCell">
    <xdr:from>
      <xdr:col>12</xdr:col>
      <xdr:colOff>19116</xdr:colOff>
      <xdr:row>39</xdr:row>
      <xdr:rowOff>139700</xdr:rowOff>
    </xdr:from>
    <xdr:to>
      <xdr:col>20</xdr:col>
      <xdr:colOff>354125</xdr:colOff>
      <xdr:row>48</xdr:row>
      <xdr:rowOff>82098</xdr:rowOff>
    </xdr:to>
    <xdr:pic>
      <xdr:nvPicPr>
        <xdr:cNvPr id="4" name="Picture 3">
          <a:extLst>
            <a:ext uri="{FF2B5EF4-FFF2-40B4-BE49-F238E27FC236}">
              <a16:creationId xmlns:a16="http://schemas.microsoft.com/office/drawing/2014/main" id="{CDCABE10-3B75-4412-81D2-F911E262EEB2}"/>
            </a:ext>
          </a:extLst>
        </xdr:cNvPr>
        <xdr:cNvPicPr>
          <a:picLocks noChangeAspect="1"/>
        </xdr:cNvPicPr>
      </xdr:nvPicPr>
      <xdr:blipFill>
        <a:blip xmlns:r="http://schemas.openxmlformats.org/officeDocument/2006/relationships" r:embed="rId2"/>
        <a:stretch>
          <a:fillRect/>
        </a:stretch>
      </xdr:blipFill>
      <xdr:spPr>
        <a:xfrm>
          <a:off x="11709466" y="8401050"/>
          <a:ext cx="5211809" cy="1599748"/>
        </a:xfrm>
        <a:prstGeom prst="rect">
          <a:avLst/>
        </a:prstGeom>
      </xdr:spPr>
    </xdr:pic>
    <xdr:clientData/>
  </xdr:twoCellAnchor>
  <xdr:twoCellAnchor editAs="oneCell">
    <xdr:from>
      <xdr:col>4</xdr:col>
      <xdr:colOff>1143000</xdr:colOff>
      <xdr:row>38</xdr:row>
      <xdr:rowOff>110651</xdr:rowOff>
    </xdr:from>
    <xdr:to>
      <xdr:col>4</xdr:col>
      <xdr:colOff>3048000</xdr:colOff>
      <xdr:row>42</xdr:row>
      <xdr:rowOff>114300</xdr:rowOff>
    </xdr:to>
    <xdr:pic>
      <xdr:nvPicPr>
        <xdr:cNvPr id="5" name="Picture 4">
          <a:extLst>
            <a:ext uri="{FF2B5EF4-FFF2-40B4-BE49-F238E27FC236}">
              <a16:creationId xmlns:a16="http://schemas.microsoft.com/office/drawing/2014/main" id="{3D34C850-7DBF-4815-A84D-E8A3D99EB01A}"/>
            </a:ext>
          </a:extLst>
        </xdr:cNvPr>
        <xdr:cNvPicPr>
          <a:picLocks noChangeAspect="1"/>
        </xdr:cNvPicPr>
      </xdr:nvPicPr>
      <xdr:blipFill>
        <a:blip xmlns:r="http://schemas.openxmlformats.org/officeDocument/2006/relationships" r:embed="rId3"/>
        <a:stretch>
          <a:fillRect/>
        </a:stretch>
      </xdr:blipFill>
      <xdr:spPr>
        <a:xfrm>
          <a:off x="7848600" y="8003701"/>
          <a:ext cx="1905000" cy="740249"/>
        </a:xfrm>
        <a:prstGeom prst="rect">
          <a:avLst/>
        </a:prstGeom>
      </xdr:spPr>
    </xdr:pic>
    <xdr:clientData/>
  </xdr:twoCellAnchor>
  <xdr:twoCellAnchor editAs="oneCell">
    <xdr:from>
      <xdr:col>3</xdr:col>
      <xdr:colOff>148072</xdr:colOff>
      <xdr:row>43</xdr:row>
      <xdr:rowOff>46600</xdr:rowOff>
    </xdr:from>
    <xdr:to>
      <xdr:col>4</xdr:col>
      <xdr:colOff>1664788</xdr:colOff>
      <xdr:row>50</xdr:row>
      <xdr:rowOff>165100</xdr:rowOff>
    </xdr:to>
    <xdr:pic>
      <xdr:nvPicPr>
        <xdr:cNvPr id="7" name="Picture 6">
          <a:extLst>
            <a:ext uri="{FF2B5EF4-FFF2-40B4-BE49-F238E27FC236}">
              <a16:creationId xmlns:a16="http://schemas.microsoft.com/office/drawing/2014/main" id="{AE0DCA12-CFB2-41EC-9D9D-308BCCC255CE}"/>
            </a:ext>
          </a:extLst>
        </xdr:cNvPr>
        <xdr:cNvPicPr>
          <a:picLocks noChangeAspect="1"/>
        </xdr:cNvPicPr>
      </xdr:nvPicPr>
      <xdr:blipFill>
        <a:blip xmlns:r="http://schemas.openxmlformats.org/officeDocument/2006/relationships" r:embed="rId4"/>
        <a:stretch>
          <a:fillRect/>
        </a:stretch>
      </xdr:blipFill>
      <xdr:spPr>
        <a:xfrm>
          <a:off x="5932922" y="8860400"/>
          <a:ext cx="2437466" cy="1407550"/>
        </a:xfrm>
        <a:prstGeom prst="rect">
          <a:avLst/>
        </a:prstGeom>
      </xdr:spPr>
    </xdr:pic>
    <xdr:clientData/>
  </xdr:twoCellAnchor>
  <xdr:twoCellAnchor editAs="oneCell">
    <xdr:from>
      <xdr:col>0</xdr:col>
      <xdr:colOff>1346200</xdr:colOff>
      <xdr:row>57</xdr:row>
      <xdr:rowOff>76200</xdr:rowOff>
    </xdr:from>
    <xdr:to>
      <xdr:col>4</xdr:col>
      <xdr:colOff>88900</xdr:colOff>
      <xdr:row>64</xdr:row>
      <xdr:rowOff>82549</xdr:rowOff>
    </xdr:to>
    <xdr:pic>
      <xdr:nvPicPr>
        <xdr:cNvPr id="10" name="Picture 9">
          <a:extLst>
            <a:ext uri="{FF2B5EF4-FFF2-40B4-BE49-F238E27FC236}">
              <a16:creationId xmlns:a16="http://schemas.microsoft.com/office/drawing/2014/main" id="{B2DF0187-5543-4A3B-BE9E-FA74A01550DC}"/>
            </a:ext>
          </a:extLst>
        </xdr:cNvPr>
        <xdr:cNvPicPr>
          <a:picLocks noChangeAspect="1"/>
        </xdr:cNvPicPr>
      </xdr:nvPicPr>
      <xdr:blipFill>
        <a:blip xmlns:r="http://schemas.openxmlformats.org/officeDocument/2006/relationships" r:embed="rId5"/>
        <a:stretch>
          <a:fillRect/>
        </a:stretch>
      </xdr:blipFill>
      <xdr:spPr>
        <a:xfrm>
          <a:off x="1346200" y="11468100"/>
          <a:ext cx="5448300" cy="1295399"/>
        </a:xfrm>
        <a:prstGeom prst="rect">
          <a:avLst/>
        </a:prstGeom>
      </xdr:spPr>
    </xdr:pic>
    <xdr:clientData/>
  </xdr:twoCellAnchor>
  <xdr:twoCellAnchor editAs="oneCell">
    <xdr:from>
      <xdr:col>4</xdr:col>
      <xdr:colOff>2095500</xdr:colOff>
      <xdr:row>62</xdr:row>
      <xdr:rowOff>57150</xdr:rowOff>
    </xdr:from>
    <xdr:to>
      <xdr:col>8</xdr:col>
      <xdr:colOff>300967</xdr:colOff>
      <xdr:row>73</xdr:row>
      <xdr:rowOff>82360</xdr:rowOff>
    </xdr:to>
    <xdr:pic>
      <xdr:nvPicPr>
        <xdr:cNvPr id="11" name="Picture 10">
          <a:extLst>
            <a:ext uri="{FF2B5EF4-FFF2-40B4-BE49-F238E27FC236}">
              <a16:creationId xmlns:a16="http://schemas.microsoft.com/office/drawing/2014/main" id="{CD83693C-5F92-41F4-8735-CEA3006B6E9A}"/>
            </a:ext>
          </a:extLst>
        </xdr:cNvPr>
        <xdr:cNvPicPr>
          <a:picLocks noChangeAspect="1"/>
        </xdr:cNvPicPr>
      </xdr:nvPicPr>
      <xdr:blipFill>
        <a:blip xmlns:r="http://schemas.openxmlformats.org/officeDocument/2006/relationships" r:embed="rId6"/>
        <a:stretch>
          <a:fillRect/>
        </a:stretch>
      </xdr:blipFill>
      <xdr:spPr>
        <a:xfrm>
          <a:off x="8801100" y="12369800"/>
          <a:ext cx="3806167" cy="2050860"/>
        </a:xfrm>
        <a:prstGeom prst="rect">
          <a:avLst/>
        </a:prstGeom>
      </xdr:spPr>
    </xdr:pic>
    <xdr:clientData/>
  </xdr:twoCellAnchor>
  <xdr:twoCellAnchor editAs="oneCell">
    <xdr:from>
      <xdr:col>3</xdr:col>
      <xdr:colOff>912888</xdr:colOff>
      <xdr:row>84</xdr:row>
      <xdr:rowOff>69850</xdr:rowOff>
    </xdr:from>
    <xdr:to>
      <xdr:col>4</xdr:col>
      <xdr:colOff>3314814</xdr:colOff>
      <xdr:row>96</xdr:row>
      <xdr:rowOff>112870</xdr:rowOff>
    </xdr:to>
    <xdr:pic>
      <xdr:nvPicPr>
        <xdr:cNvPr id="12" name="Picture 11">
          <a:extLst>
            <a:ext uri="{FF2B5EF4-FFF2-40B4-BE49-F238E27FC236}">
              <a16:creationId xmlns:a16="http://schemas.microsoft.com/office/drawing/2014/main" id="{6F65771A-D6BC-4801-A005-EF9A2ECE3CD7}"/>
            </a:ext>
          </a:extLst>
        </xdr:cNvPr>
        <xdr:cNvPicPr>
          <a:picLocks noChangeAspect="1"/>
        </xdr:cNvPicPr>
      </xdr:nvPicPr>
      <xdr:blipFill>
        <a:blip xmlns:r="http://schemas.openxmlformats.org/officeDocument/2006/relationships" r:embed="rId7"/>
        <a:stretch>
          <a:fillRect/>
        </a:stretch>
      </xdr:blipFill>
      <xdr:spPr>
        <a:xfrm>
          <a:off x="6697738" y="18351500"/>
          <a:ext cx="3322676" cy="2252820"/>
        </a:xfrm>
        <a:prstGeom prst="rect">
          <a:avLst/>
        </a:prstGeom>
      </xdr:spPr>
    </xdr:pic>
    <xdr:clientData/>
  </xdr:twoCellAnchor>
  <xdr:twoCellAnchor editAs="oneCell">
    <xdr:from>
      <xdr:col>4</xdr:col>
      <xdr:colOff>57149</xdr:colOff>
      <xdr:row>97</xdr:row>
      <xdr:rowOff>0</xdr:rowOff>
    </xdr:from>
    <xdr:to>
      <xdr:col>4</xdr:col>
      <xdr:colOff>3360298</xdr:colOff>
      <xdr:row>109</xdr:row>
      <xdr:rowOff>47656</xdr:rowOff>
    </xdr:to>
    <xdr:pic>
      <xdr:nvPicPr>
        <xdr:cNvPr id="13" name="Picture 12">
          <a:extLst>
            <a:ext uri="{FF2B5EF4-FFF2-40B4-BE49-F238E27FC236}">
              <a16:creationId xmlns:a16="http://schemas.microsoft.com/office/drawing/2014/main" id="{5C8B6C24-E8C7-424A-8FF2-A8EB099F8FB1}"/>
            </a:ext>
          </a:extLst>
        </xdr:cNvPr>
        <xdr:cNvPicPr>
          <a:picLocks noChangeAspect="1"/>
        </xdr:cNvPicPr>
      </xdr:nvPicPr>
      <xdr:blipFill>
        <a:blip xmlns:r="http://schemas.openxmlformats.org/officeDocument/2006/relationships" r:embed="rId8"/>
        <a:stretch>
          <a:fillRect/>
        </a:stretch>
      </xdr:blipFill>
      <xdr:spPr>
        <a:xfrm>
          <a:off x="6762749" y="20491450"/>
          <a:ext cx="3303149" cy="22574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1117600</xdr:colOff>
      <xdr:row>0</xdr:row>
      <xdr:rowOff>0</xdr:rowOff>
    </xdr:from>
    <xdr:to>
      <xdr:col>15</xdr:col>
      <xdr:colOff>285750</xdr:colOff>
      <xdr:row>14</xdr:row>
      <xdr:rowOff>165100</xdr:rowOff>
    </xdr:to>
    <xdr:graphicFrame macro="">
      <xdr:nvGraphicFramePr>
        <xdr:cNvPr id="3" name="Chart 2">
          <a:extLst>
            <a:ext uri="{FF2B5EF4-FFF2-40B4-BE49-F238E27FC236}">
              <a16:creationId xmlns:a16="http://schemas.microsoft.com/office/drawing/2014/main" id="{BC7C595B-4D20-4FB5-AA31-E239E6897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212725</xdr:colOff>
      <xdr:row>0</xdr:row>
      <xdr:rowOff>142875</xdr:rowOff>
    </xdr:from>
    <xdr:to>
      <xdr:col>10</xdr:col>
      <xdr:colOff>517525</xdr:colOff>
      <xdr:row>15</xdr:row>
      <xdr:rowOff>123825</xdr:rowOff>
    </xdr:to>
    <xdr:graphicFrame macro="">
      <xdr:nvGraphicFramePr>
        <xdr:cNvPr id="2" name="Chart 1">
          <a:extLst>
            <a:ext uri="{FF2B5EF4-FFF2-40B4-BE49-F238E27FC236}">
              <a16:creationId xmlns:a16="http://schemas.microsoft.com/office/drawing/2014/main" id="{96FA62C7-EFE8-42FF-A41E-E426D8B35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8754C-2BC6-495B-8F0B-95111A93AE3A}">
  <dimension ref="A1:C10"/>
  <sheetViews>
    <sheetView workbookViewId="0"/>
  </sheetViews>
  <sheetFormatPr defaultRowHeight="14.5" x14ac:dyDescent="0.35"/>
  <cols>
    <col min="1" max="1" width="11.7265625" bestFit="1" customWidth="1"/>
    <col min="2" max="2" width="9.7265625" bestFit="1" customWidth="1"/>
  </cols>
  <sheetData>
    <row r="1" spans="1:3" x14ac:dyDescent="0.35">
      <c r="A1" t="s">
        <v>22</v>
      </c>
      <c r="B1" t="s">
        <v>23</v>
      </c>
    </row>
    <row r="2" spans="1:3" x14ac:dyDescent="0.35">
      <c r="A2">
        <v>0</v>
      </c>
      <c r="B2">
        <v>0.2</v>
      </c>
      <c r="C2">
        <f>B2*A2</f>
        <v>0</v>
      </c>
    </row>
    <row r="3" spans="1:3" x14ac:dyDescent="0.35">
      <c r="A3">
        <v>1</v>
      </c>
      <c r="B3">
        <v>0.18</v>
      </c>
      <c r="C3">
        <f t="shared" ref="C3:C10" si="0">B3*A3</f>
        <v>0.18</v>
      </c>
    </row>
    <row r="4" spans="1:3" x14ac:dyDescent="0.35">
      <c r="A4">
        <v>2</v>
      </c>
      <c r="B4">
        <v>0.16</v>
      </c>
      <c r="C4">
        <f t="shared" si="0"/>
        <v>0.32</v>
      </c>
    </row>
    <row r="5" spans="1:3" x14ac:dyDescent="0.35">
      <c r="A5">
        <v>3</v>
      </c>
      <c r="B5">
        <v>0.12</v>
      </c>
      <c r="C5">
        <f t="shared" si="0"/>
        <v>0.36</v>
      </c>
    </row>
    <row r="6" spans="1:3" x14ac:dyDescent="0.35">
      <c r="A6">
        <v>4</v>
      </c>
      <c r="B6">
        <v>0.1</v>
      </c>
      <c r="C6">
        <f t="shared" si="0"/>
        <v>0.4</v>
      </c>
    </row>
    <row r="7" spans="1:3" x14ac:dyDescent="0.35">
      <c r="A7">
        <v>5</v>
      </c>
      <c r="B7">
        <v>0.09</v>
      </c>
      <c r="C7">
        <f t="shared" si="0"/>
        <v>0.44999999999999996</v>
      </c>
    </row>
    <row r="8" spans="1:3" x14ac:dyDescent="0.35">
      <c r="A8">
        <v>6</v>
      </c>
      <c r="B8">
        <v>0.08</v>
      </c>
      <c r="C8">
        <f t="shared" si="0"/>
        <v>0.48</v>
      </c>
    </row>
    <row r="9" spans="1:3" x14ac:dyDescent="0.35">
      <c r="A9">
        <v>7</v>
      </c>
      <c r="B9">
        <v>0.04</v>
      </c>
      <c r="C9">
        <f t="shared" si="0"/>
        <v>0.28000000000000003</v>
      </c>
    </row>
    <row r="10" spans="1:3" x14ac:dyDescent="0.35">
      <c r="A10">
        <v>8</v>
      </c>
      <c r="B10">
        <v>0.03</v>
      </c>
      <c r="C10">
        <f t="shared" si="0"/>
        <v>0.24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DB206-20E1-46C1-AF36-7AB1200DEDB5}">
  <dimension ref="A1:J98"/>
  <sheetViews>
    <sheetView topLeftCell="A78" zoomScaleNormal="100" workbookViewId="0">
      <selection activeCell="B97" sqref="B97:C98"/>
    </sheetView>
  </sheetViews>
  <sheetFormatPr defaultRowHeight="14.5" x14ac:dyDescent="0.35"/>
  <cols>
    <col min="1" max="1" width="19.81640625" bestFit="1" customWidth="1"/>
    <col min="2" max="2" width="43.36328125" bestFit="1" customWidth="1"/>
    <col min="3" max="3" width="19.6328125" customWidth="1"/>
    <col min="4" max="4" width="13.1796875" customWidth="1"/>
    <col min="5" max="5" width="54" customWidth="1"/>
    <col min="9" max="9" width="9.453125" bestFit="1" customWidth="1"/>
    <col min="10" max="10" width="9.54296875" bestFit="1" customWidth="1"/>
  </cols>
  <sheetData>
    <row r="1" spans="1:6" x14ac:dyDescent="0.35">
      <c r="B1" t="s">
        <v>28</v>
      </c>
      <c r="F1" t="s">
        <v>30</v>
      </c>
    </row>
    <row r="2" spans="1:6" x14ac:dyDescent="0.35">
      <c r="A2" t="s">
        <v>24</v>
      </c>
      <c r="B2" t="s">
        <v>26</v>
      </c>
      <c r="D2" t="s">
        <v>121</v>
      </c>
      <c r="E2" t="s">
        <v>29</v>
      </c>
      <c r="F2" t="s">
        <v>31</v>
      </c>
    </row>
    <row r="3" spans="1:6" x14ac:dyDescent="0.35">
      <c r="A3" t="s">
        <v>25</v>
      </c>
      <c r="B3" t="s">
        <v>27</v>
      </c>
      <c r="D3" t="s">
        <v>122</v>
      </c>
      <c r="E3" t="s">
        <v>32</v>
      </c>
      <c r="F3" t="s">
        <v>33</v>
      </c>
    </row>
    <row r="6" spans="1:6" x14ac:dyDescent="0.35">
      <c r="A6" s="8" t="s">
        <v>34</v>
      </c>
      <c r="B6" t="s">
        <v>35</v>
      </c>
    </row>
    <row r="7" spans="1:6" x14ac:dyDescent="0.35">
      <c r="A7" s="8" t="s">
        <v>39</v>
      </c>
      <c r="B7" t="s">
        <v>40</v>
      </c>
    </row>
    <row r="9" spans="1:6" x14ac:dyDescent="0.35">
      <c r="A9" s="8" t="s">
        <v>41</v>
      </c>
    </row>
    <row r="11" spans="1:6" x14ac:dyDescent="0.35">
      <c r="A11" s="8" t="s">
        <v>42</v>
      </c>
      <c r="B11" t="s">
        <v>43</v>
      </c>
    </row>
    <row r="12" spans="1:6" x14ac:dyDescent="0.35">
      <c r="B12" t="s">
        <v>44</v>
      </c>
    </row>
    <row r="13" spans="1:6" x14ac:dyDescent="0.35">
      <c r="B13" t="s">
        <v>45</v>
      </c>
      <c r="C13" t="s">
        <v>123</v>
      </c>
      <c r="D13" t="s">
        <v>125</v>
      </c>
    </row>
    <row r="14" spans="1:6" x14ac:dyDescent="0.35">
      <c r="B14" s="1" t="s">
        <v>46</v>
      </c>
      <c r="C14" s="1" t="s">
        <v>124</v>
      </c>
      <c r="D14" t="s">
        <v>47</v>
      </c>
      <c r="E14" t="s">
        <v>127</v>
      </c>
      <c r="F14" t="s">
        <v>126</v>
      </c>
    </row>
    <row r="17" spans="1:6" x14ac:dyDescent="0.35">
      <c r="A17" s="8" t="s">
        <v>48</v>
      </c>
      <c r="B17" t="s">
        <v>49</v>
      </c>
    </row>
    <row r="20" spans="1:6" x14ac:dyDescent="0.35">
      <c r="A20" s="8" t="s">
        <v>50</v>
      </c>
      <c r="B20" t="s">
        <v>56</v>
      </c>
      <c r="C20" t="s">
        <v>51</v>
      </c>
    </row>
    <row r="21" spans="1:6" x14ac:dyDescent="0.35">
      <c r="C21" t="s">
        <v>53</v>
      </c>
    </row>
    <row r="23" spans="1:6" x14ac:dyDescent="0.35">
      <c r="B23" t="s">
        <v>128</v>
      </c>
      <c r="C23" s="23" t="s">
        <v>52</v>
      </c>
      <c r="D23">
        <v>1</v>
      </c>
      <c r="E23" t="s">
        <v>55</v>
      </c>
    </row>
    <row r="24" spans="1:6" x14ac:dyDescent="0.35">
      <c r="C24" s="23"/>
      <c r="D24">
        <v>0</v>
      </c>
      <c r="E24" t="s">
        <v>54</v>
      </c>
    </row>
    <row r="26" spans="1:6" x14ac:dyDescent="0.35">
      <c r="A26" s="8" t="s">
        <v>57</v>
      </c>
      <c r="B26" t="s">
        <v>58</v>
      </c>
      <c r="C26" t="s">
        <v>59</v>
      </c>
    </row>
    <row r="28" spans="1:6" x14ac:dyDescent="0.35">
      <c r="A28" s="8" t="s">
        <v>64</v>
      </c>
      <c r="B28" s="1" t="s">
        <v>60</v>
      </c>
      <c r="C28" t="s">
        <v>62</v>
      </c>
      <c r="D28">
        <v>1</v>
      </c>
      <c r="E28" s="13" t="s">
        <v>63</v>
      </c>
      <c r="F28" s="5">
        <v>0.5</v>
      </c>
    </row>
    <row r="29" spans="1:6" x14ac:dyDescent="0.35">
      <c r="B29" s="1" t="s">
        <v>61</v>
      </c>
      <c r="D29">
        <v>2</v>
      </c>
    </row>
    <row r="31" spans="1:6" x14ac:dyDescent="0.35">
      <c r="A31" s="8" t="s">
        <v>65</v>
      </c>
      <c r="B31" t="s">
        <v>67</v>
      </c>
      <c r="C31">
        <f>1-0.5</f>
        <v>0.5</v>
      </c>
      <c r="D31">
        <f>1-(1/6)</f>
        <v>0.83333333333333337</v>
      </c>
    </row>
    <row r="32" spans="1:6" ht="85" customHeight="1" x14ac:dyDescent="0.35">
      <c r="B32" s="14" t="s">
        <v>66</v>
      </c>
      <c r="C32" s="15" t="s">
        <v>68</v>
      </c>
    </row>
    <row r="35" spans="1:10" x14ac:dyDescent="0.35">
      <c r="A35" s="8" t="s">
        <v>69</v>
      </c>
      <c r="B35" s="8" t="s">
        <v>75</v>
      </c>
      <c r="C35" t="s">
        <v>71</v>
      </c>
      <c r="D35" t="s">
        <v>59</v>
      </c>
      <c r="E35" t="s">
        <v>78</v>
      </c>
    </row>
    <row r="36" spans="1:10" x14ac:dyDescent="0.35">
      <c r="B36" t="s">
        <v>74</v>
      </c>
      <c r="C36" t="s">
        <v>36</v>
      </c>
      <c r="D36">
        <v>0.5</v>
      </c>
    </row>
    <row r="37" spans="1:10" x14ac:dyDescent="0.35">
      <c r="B37" t="s">
        <v>73</v>
      </c>
      <c r="C37" t="s">
        <v>38</v>
      </c>
      <c r="D37" s="16">
        <f>1-D36</f>
        <v>0.5</v>
      </c>
    </row>
    <row r="39" spans="1:10" x14ac:dyDescent="0.35">
      <c r="I39" s="8" t="s">
        <v>84</v>
      </c>
    </row>
    <row r="40" spans="1:10" x14ac:dyDescent="0.35">
      <c r="B40" t="s">
        <v>70</v>
      </c>
      <c r="C40" t="s">
        <v>71</v>
      </c>
      <c r="D40" t="s">
        <v>72</v>
      </c>
      <c r="I40" t="s">
        <v>82</v>
      </c>
      <c r="J40" t="s">
        <v>83</v>
      </c>
    </row>
    <row r="41" spans="1:10" x14ac:dyDescent="0.35">
      <c r="B41" s="8" t="s">
        <v>79</v>
      </c>
      <c r="C41" t="s">
        <v>36</v>
      </c>
      <c r="D41" s="17">
        <f>1/4</f>
        <v>0.25</v>
      </c>
      <c r="E41" t="s">
        <v>81</v>
      </c>
    </row>
    <row r="42" spans="1:10" x14ac:dyDescent="0.35">
      <c r="B42" s="8" t="s">
        <v>80</v>
      </c>
      <c r="C42" t="s">
        <v>38</v>
      </c>
      <c r="D42">
        <f>1/4</f>
        <v>0.25</v>
      </c>
      <c r="E42" t="s">
        <v>81</v>
      </c>
    </row>
    <row r="43" spans="1:10" x14ac:dyDescent="0.35">
      <c r="B43" s="8" t="s">
        <v>129</v>
      </c>
      <c r="C43" s="16" t="s">
        <v>76</v>
      </c>
      <c r="D43" s="13" t="s">
        <v>77</v>
      </c>
      <c r="E43" s="13" t="s">
        <v>85</v>
      </c>
      <c r="F43" t="s">
        <v>130</v>
      </c>
    </row>
    <row r="46" spans="1:10" x14ac:dyDescent="0.35">
      <c r="B46" s="8" t="s">
        <v>88</v>
      </c>
      <c r="C46" t="s">
        <v>71</v>
      </c>
    </row>
    <row r="47" spans="1:10" x14ac:dyDescent="0.35">
      <c r="B47" s="8" t="s">
        <v>86</v>
      </c>
      <c r="C47" t="s">
        <v>36</v>
      </c>
      <c r="D47" s="17"/>
    </row>
    <row r="48" spans="1:10" x14ac:dyDescent="0.35">
      <c r="B48" s="8" t="s">
        <v>87</v>
      </c>
      <c r="C48" t="s">
        <v>38</v>
      </c>
      <c r="E48" s="21"/>
    </row>
    <row r="49" spans="1:5" x14ac:dyDescent="0.35">
      <c r="B49" s="8"/>
      <c r="C49" s="16"/>
      <c r="E49" s="5"/>
    </row>
    <row r="50" spans="1:5" x14ac:dyDescent="0.35">
      <c r="E50" s="5"/>
    </row>
    <row r="53" spans="1:5" x14ac:dyDescent="0.35">
      <c r="A53" s="8" t="s">
        <v>89</v>
      </c>
      <c r="B53" t="s">
        <v>90</v>
      </c>
      <c r="C53" t="s">
        <v>82</v>
      </c>
      <c r="D53" t="s">
        <v>83</v>
      </c>
      <c r="E53" t="s">
        <v>36</v>
      </c>
    </row>
    <row r="54" spans="1:5" x14ac:dyDescent="0.35">
      <c r="C54" t="s">
        <v>38</v>
      </c>
      <c r="D54" t="s">
        <v>38</v>
      </c>
    </row>
    <row r="55" spans="1:5" x14ac:dyDescent="0.35">
      <c r="B55" t="s">
        <v>91</v>
      </c>
      <c r="C55" t="s">
        <v>82</v>
      </c>
    </row>
    <row r="56" spans="1:5" x14ac:dyDescent="0.35">
      <c r="C56" t="s">
        <v>36</v>
      </c>
    </row>
    <row r="58" spans="1:5" x14ac:dyDescent="0.35">
      <c r="B58" t="s">
        <v>92</v>
      </c>
    </row>
    <row r="59" spans="1:5" x14ac:dyDescent="0.35">
      <c r="B59" t="s">
        <v>93</v>
      </c>
      <c r="C59">
        <v>100</v>
      </c>
    </row>
    <row r="60" spans="1:5" x14ac:dyDescent="0.35">
      <c r="B60" t="s">
        <v>94</v>
      </c>
      <c r="C60">
        <v>40</v>
      </c>
      <c r="D60" t="s">
        <v>131</v>
      </c>
      <c r="E60">
        <v>0.4</v>
      </c>
    </row>
    <row r="61" spans="1:5" x14ac:dyDescent="0.35">
      <c r="B61" t="s">
        <v>95</v>
      </c>
      <c r="C61">
        <v>30</v>
      </c>
      <c r="D61" t="s">
        <v>132</v>
      </c>
      <c r="E61">
        <v>0.3</v>
      </c>
    </row>
    <row r="62" spans="1:5" x14ac:dyDescent="0.35">
      <c r="B62" t="s">
        <v>96</v>
      </c>
      <c r="C62">
        <v>20</v>
      </c>
      <c r="D62" t="s">
        <v>133</v>
      </c>
      <c r="E62">
        <v>0.2</v>
      </c>
    </row>
    <row r="63" spans="1:5" x14ac:dyDescent="0.35">
      <c r="B63" t="s">
        <v>90</v>
      </c>
      <c r="E63" s="5">
        <f>0.2/E60</f>
        <v>0.5</v>
      </c>
    </row>
    <row r="64" spans="1:5" x14ac:dyDescent="0.35">
      <c r="B64" t="s">
        <v>91</v>
      </c>
      <c r="E64" s="5" t="s">
        <v>13</v>
      </c>
    </row>
    <row r="66" spans="1:8" x14ac:dyDescent="0.35">
      <c r="B66" t="s">
        <v>97</v>
      </c>
      <c r="C66" t="s">
        <v>99</v>
      </c>
      <c r="D66" t="s">
        <v>38</v>
      </c>
      <c r="E66" t="s">
        <v>105</v>
      </c>
      <c r="F66">
        <v>0.2</v>
      </c>
      <c r="G66">
        <v>0.4</v>
      </c>
      <c r="H66">
        <f>F66/G66</f>
        <v>0.5</v>
      </c>
    </row>
    <row r="67" spans="1:8" x14ac:dyDescent="0.35">
      <c r="B67" t="s">
        <v>98</v>
      </c>
      <c r="C67" t="s">
        <v>99</v>
      </c>
      <c r="D67" t="s">
        <v>36</v>
      </c>
      <c r="E67" t="s">
        <v>106</v>
      </c>
    </row>
    <row r="69" spans="1:8" x14ac:dyDescent="0.35">
      <c r="B69" t="s">
        <v>100</v>
      </c>
      <c r="C69" t="s">
        <v>82</v>
      </c>
    </row>
    <row r="70" spans="1:8" x14ac:dyDescent="0.35">
      <c r="B70" t="s">
        <v>102</v>
      </c>
      <c r="C70" t="s">
        <v>82</v>
      </c>
    </row>
    <row r="72" spans="1:8" x14ac:dyDescent="0.35">
      <c r="B72" t="s">
        <v>100</v>
      </c>
      <c r="C72" t="s">
        <v>101</v>
      </c>
    </row>
    <row r="74" spans="1:8" x14ac:dyDescent="0.35">
      <c r="A74" s="8" t="s">
        <v>107</v>
      </c>
      <c r="B74" s="1" t="s">
        <v>103</v>
      </c>
      <c r="C74" s="1" t="s">
        <v>104</v>
      </c>
      <c r="D74" s="1" t="s">
        <v>38</v>
      </c>
    </row>
    <row r="76" spans="1:8" ht="151" customHeight="1" x14ac:dyDescent="0.35">
      <c r="B76" t="s">
        <v>108</v>
      </c>
      <c r="E76" s="15" t="s">
        <v>134</v>
      </c>
      <c r="F76" t="s">
        <v>135</v>
      </c>
    </row>
    <row r="78" spans="1:8" x14ac:dyDescent="0.35">
      <c r="A78" s="8" t="s">
        <v>113</v>
      </c>
      <c r="B78" t="s">
        <v>141</v>
      </c>
    </row>
    <row r="79" spans="1:8" x14ac:dyDescent="0.35">
      <c r="A79" s="1" t="s">
        <v>139</v>
      </c>
      <c r="B79" t="s">
        <v>143</v>
      </c>
    </row>
    <row r="80" spans="1:8" x14ac:dyDescent="0.35">
      <c r="A80" s="1" t="s">
        <v>140</v>
      </c>
      <c r="B80" t="s">
        <v>144</v>
      </c>
    </row>
    <row r="81" spans="1:3" x14ac:dyDescent="0.35">
      <c r="A81" t="s">
        <v>142</v>
      </c>
      <c r="B81" t="s">
        <v>145</v>
      </c>
    </row>
    <row r="82" spans="1:3" x14ac:dyDescent="0.35">
      <c r="B82" t="s">
        <v>114</v>
      </c>
    </row>
    <row r="83" spans="1:3" x14ac:dyDescent="0.35">
      <c r="B83" t="s">
        <v>146</v>
      </c>
    </row>
    <row r="87" spans="1:3" x14ac:dyDescent="0.35">
      <c r="A87" s="8" t="s">
        <v>109</v>
      </c>
      <c r="B87" s="8" t="s">
        <v>110</v>
      </c>
      <c r="C87" t="s">
        <v>111</v>
      </c>
    </row>
    <row r="88" spans="1:3" x14ac:dyDescent="0.35">
      <c r="C88" t="s">
        <v>112</v>
      </c>
    </row>
    <row r="98" spans="2:2" x14ac:dyDescent="0.35">
      <c r="B98" s="22"/>
    </row>
  </sheetData>
  <mergeCells count="1">
    <mergeCell ref="C23:C24"/>
  </mergeCells>
  <pageMargins left="0.7" right="0.7" top="0.75" bottom="0.75" header="0.3" footer="0.3"/>
  <pageSetup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856CA-3E8E-44E9-92B3-88837ADB72CA}">
  <dimension ref="A1:P55"/>
  <sheetViews>
    <sheetView tabSelected="1" topLeftCell="A9" workbookViewId="0">
      <selection activeCell="E9" sqref="E9"/>
    </sheetView>
  </sheetViews>
  <sheetFormatPr defaultRowHeight="14.5" x14ac:dyDescent="0.35"/>
  <cols>
    <col min="1" max="1" width="20.90625" bestFit="1" customWidth="1"/>
    <col min="2" max="2" width="15.90625" bestFit="1" customWidth="1"/>
    <col min="3" max="3" width="20.90625" bestFit="1" customWidth="1"/>
    <col min="4" max="4" width="18.26953125" bestFit="1" customWidth="1"/>
    <col min="5" max="5" width="35.6328125" bestFit="1" customWidth="1"/>
    <col min="6" max="6" width="14.54296875" bestFit="1" customWidth="1"/>
    <col min="7" max="7" width="12.54296875" bestFit="1" customWidth="1"/>
    <col min="8" max="8" width="3.81640625" bestFit="1" customWidth="1"/>
    <col min="10" max="10" width="20.90625" bestFit="1" customWidth="1"/>
    <col min="11" max="11" width="7.81640625" bestFit="1" customWidth="1"/>
    <col min="13" max="13" width="31.26953125" bestFit="1" customWidth="1"/>
    <col min="14" max="14" width="4.26953125" bestFit="1" customWidth="1"/>
  </cols>
  <sheetData>
    <row r="1" spans="1:16" x14ac:dyDescent="0.35">
      <c r="A1" s="24" t="s">
        <v>0</v>
      </c>
      <c r="B1" s="24" t="s">
        <v>1</v>
      </c>
      <c r="C1" s="24"/>
      <c r="D1" s="24"/>
      <c r="E1" s="24"/>
      <c r="K1" s="9"/>
    </row>
    <row r="2" spans="1:16" x14ac:dyDescent="0.35">
      <c r="A2" s="24"/>
      <c r="B2" s="3" t="s">
        <v>7</v>
      </c>
      <c r="C2" s="3" t="s">
        <v>8</v>
      </c>
      <c r="D2" s="3" t="s">
        <v>9</v>
      </c>
      <c r="E2" s="3" t="s">
        <v>10</v>
      </c>
      <c r="F2" s="6" t="s">
        <v>11</v>
      </c>
      <c r="K2" s="9"/>
      <c r="L2" s="5"/>
      <c r="N2" s="5"/>
    </row>
    <row r="3" spans="1:16" x14ac:dyDescent="0.35">
      <c r="A3" t="s">
        <v>2</v>
      </c>
      <c r="B3" s="3">
        <v>10</v>
      </c>
      <c r="C3" s="3">
        <v>20</v>
      </c>
      <c r="D3" s="3">
        <v>30</v>
      </c>
      <c r="E3" s="3">
        <v>40</v>
      </c>
      <c r="F3" s="6">
        <f>SUM(B3:E3)</f>
        <v>100</v>
      </c>
      <c r="G3" s="5">
        <f>F3/$F$8</f>
        <v>0.15384615384615385</v>
      </c>
      <c r="K3" s="9"/>
      <c r="L3" s="5"/>
      <c r="N3" s="5"/>
    </row>
    <row r="4" spans="1:16" x14ac:dyDescent="0.35">
      <c r="A4" t="s">
        <v>3</v>
      </c>
      <c r="B4" s="3">
        <v>20</v>
      </c>
      <c r="C4" s="3">
        <v>30</v>
      </c>
      <c r="D4" s="3">
        <v>25</v>
      </c>
      <c r="E4" s="3">
        <v>50</v>
      </c>
      <c r="F4" s="6">
        <f t="shared" ref="F4:F7" si="0">SUM(B4:E4)</f>
        <v>125</v>
      </c>
      <c r="G4" s="5">
        <f>F4/$F$8</f>
        <v>0.19230769230769232</v>
      </c>
      <c r="K4" s="9"/>
      <c r="L4" s="5"/>
    </row>
    <row r="5" spans="1:16" x14ac:dyDescent="0.35">
      <c r="A5" t="s">
        <v>4</v>
      </c>
      <c r="B5" s="3">
        <v>30</v>
      </c>
      <c r="C5" s="3">
        <v>60</v>
      </c>
      <c r="D5" s="3">
        <v>35</v>
      </c>
      <c r="E5" s="3">
        <v>25</v>
      </c>
      <c r="F5" s="6">
        <f t="shared" si="0"/>
        <v>150</v>
      </c>
      <c r="G5" s="5">
        <f>F5/$F$8</f>
        <v>0.23076923076923078</v>
      </c>
      <c r="K5" s="9"/>
      <c r="L5" s="5"/>
      <c r="N5" s="5"/>
    </row>
    <row r="6" spans="1:16" x14ac:dyDescent="0.35">
      <c r="A6" t="s">
        <v>5</v>
      </c>
      <c r="B6" s="3">
        <v>120</v>
      </c>
      <c r="C6" s="3">
        <v>40</v>
      </c>
      <c r="D6" s="3">
        <v>30</v>
      </c>
      <c r="E6" s="3">
        <v>10</v>
      </c>
      <c r="F6" s="6">
        <f t="shared" si="0"/>
        <v>200</v>
      </c>
      <c r="G6" s="5">
        <f>F6/$F$8</f>
        <v>0.30769230769230771</v>
      </c>
      <c r="K6" s="9"/>
      <c r="L6" s="5"/>
      <c r="N6" s="5"/>
      <c r="P6" s="5">
        <f>180/240</f>
        <v>0.75</v>
      </c>
    </row>
    <row r="7" spans="1:16" x14ac:dyDescent="0.35">
      <c r="A7" t="s">
        <v>6</v>
      </c>
      <c r="B7" s="3">
        <v>60</v>
      </c>
      <c r="C7" s="3">
        <v>15</v>
      </c>
      <c r="D7" s="3">
        <v>0</v>
      </c>
      <c r="E7" s="3">
        <v>0</v>
      </c>
      <c r="F7" s="6">
        <f t="shared" si="0"/>
        <v>75</v>
      </c>
      <c r="G7" s="5">
        <f>F7/$F$8</f>
        <v>0.11538461538461539</v>
      </c>
      <c r="K7" s="10"/>
    </row>
    <row r="8" spans="1:16" x14ac:dyDescent="0.35">
      <c r="A8" s="2" t="s">
        <v>11</v>
      </c>
      <c r="B8" s="6">
        <f>SUM(B3:B7)</f>
        <v>240</v>
      </c>
      <c r="C8" s="6">
        <f t="shared" ref="C8:F8" si="1">SUM(C3:C7)</f>
        <v>165</v>
      </c>
      <c r="D8" s="6">
        <f t="shared" si="1"/>
        <v>120</v>
      </c>
      <c r="E8" s="6">
        <f t="shared" si="1"/>
        <v>125</v>
      </c>
      <c r="F8" s="6">
        <f t="shared" si="1"/>
        <v>650</v>
      </c>
      <c r="G8" s="5"/>
    </row>
    <row r="9" spans="1:16" x14ac:dyDescent="0.35">
      <c r="B9" s="7">
        <f>B8/$F$8</f>
        <v>0.36923076923076925</v>
      </c>
      <c r="C9" s="7">
        <f>C8/$F$8</f>
        <v>0.25384615384615383</v>
      </c>
      <c r="D9" s="7">
        <f>D8/$F$8</f>
        <v>0.18461538461538463</v>
      </c>
      <c r="E9" s="7">
        <f>E8/$F$8</f>
        <v>0.19230769230769232</v>
      </c>
      <c r="F9" s="7"/>
    </row>
    <row r="10" spans="1:16" x14ac:dyDescent="0.35">
      <c r="K10" s="3"/>
      <c r="L10" s="3"/>
      <c r="M10" s="3"/>
      <c r="N10" s="3"/>
    </row>
    <row r="11" spans="1:16" x14ac:dyDescent="0.35">
      <c r="E11" s="20" t="s">
        <v>120</v>
      </c>
    </row>
    <row r="12" spans="1:16" x14ac:dyDescent="0.35">
      <c r="E12" t="s">
        <v>2</v>
      </c>
      <c r="F12" s="5">
        <v>0.15384615384615385</v>
      </c>
    </row>
    <row r="13" spans="1:16" x14ac:dyDescent="0.35">
      <c r="E13" t="s">
        <v>3</v>
      </c>
      <c r="F13" s="5">
        <v>0.19230769230769232</v>
      </c>
      <c r="G13" s="5"/>
      <c r="L13" s="5"/>
      <c r="N13" s="5"/>
    </row>
    <row r="14" spans="1:16" x14ac:dyDescent="0.35">
      <c r="E14" t="s">
        <v>4</v>
      </c>
      <c r="F14" s="5">
        <v>0.23076923076923078</v>
      </c>
      <c r="L14" s="5"/>
      <c r="N14" s="5"/>
    </row>
    <row r="15" spans="1:16" x14ac:dyDescent="0.35">
      <c r="E15" t="s">
        <v>5</v>
      </c>
      <c r="F15" s="5">
        <v>0.30769230769230771</v>
      </c>
      <c r="L15" s="5"/>
    </row>
    <row r="16" spans="1:16" x14ac:dyDescent="0.35">
      <c r="E16" t="s">
        <v>6</v>
      </c>
      <c r="F16" s="5">
        <v>0.11538461538461539</v>
      </c>
      <c r="L16" s="5"/>
    </row>
    <row r="17" spans="1:11" x14ac:dyDescent="0.35">
      <c r="K17" s="8"/>
    </row>
    <row r="21" spans="1:11" x14ac:dyDescent="0.35">
      <c r="A21" t="s">
        <v>12</v>
      </c>
      <c r="B21">
        <v>0.4</v>
      </c>
    </row>
    <row r="22" spans="1:11" x14ac:dyDescent="0.35">
      <c r="A22" t="s">
        <v>16</v>
      </c>
      <c r="B22" t="s">
        <v>13</v>
      </c>
      <c r="C22" t="s">
        <v>14</v>
      </c>
    </row>
    <row r="23" spans="1:11" x14ac:dyDescent="0.35">
      <c r="A23" t="s">
        <v>15</v>
      </c>
      <c r="B23">
        <v>0.37</v>
      </c>
    </row>
    <row r="24" spans="1:11" x14ac:dyDescent="0.35">
      <c r="B24">
        <f>B23*B21</f>
        <v>0.14799999999999999</v>
      </c>
    </row>
    <row r="27" spans="1:11" x14ac:dyDescent="0.35">
      <c r="A27" s="18" t="s">
        <v>116</v>
      </c>
      <c r="B27" t="s">
        <v>5</v>
      </c>
      <c r="C27" t="s">
        <v>6</v>
      </c>
      <c r="D27" t="s">
        <v>11</v>
      </c>
      <c r="E27" t="s">
        <v>19</v>
      </c>
      <c r="F27" t="s">
        <v>17</v>
      </c>
      <c r="G27" t="s">
        <v>18</v>
      </c>
    </row>
    <row r="28" spans="1:11" x14ac:dyDescent="0.35">
      <c r="A28" t="s">
        <v>7</v>
      </c>
      <c r="B28">
        <v>120</v>
      </c>
      <c r="C28">
        <v>60</v>
      </c>
      <c r="D28">
        <f>SUM(B28:C28)</f>
        <v>180</v>
      </c>
      <c r="E28" s="19">
        <f>D28/$D$32</f>
        <v>0.65454545454545454</v>
      </c>
      <c r="F28" s="5">
        <f>B28/$B$32</f>
        <v>0.6</v>
      </c>
      <c r="G28" s="5">
        <f>C28/$C$32</f>
        <v>0.8</v>
      </c>
    </row>
    <row r="29" spans="1:11" x14ac:dyDescent="0.35">
      <c r="A29" t="s">
        <v>8</v>
      </c>
      <c r="B29">
        <v>40</v>
      </c>
      <c r="C29">
        <v>15</v>
      </c>
      <c r="D29">
        <f t="shared" ref="D29:D32" si="2">SUM(B29:C29)</f>
        <v>55</v>
      </c>
      <c r="E29" s="5">
        <f t="shared" ref="E29:E31" si="3">D29/$D$32</f>
        <v>0.2</v>
      </c>
      <c r="F29" s="5" t="e">
        <f>B29/$K$17</f>
        <v>#DIV/0!</v>
      </c>
      <c r="G29" s="5">
        <f>C29/$C$32</f>
        <v>0.2</v>
      </c>
    </row>
    <row r="30" spans="1:11" x14ac:dyDescent="0.35">
      <c r="A30" t="s">
        <v>9</v>
      </c>
      <c r="B30">
        <v>30</v>
      </c>
      <c r="C30">
        <v>0</v>
      </c>
      <c r="D30">
        <f t="shared" si="2"/>
        <v>30</v>
      </c>
      <c r="E30" s="5">
        <f t="shared" si="3"/>
        <v>0.10909090909090909</v>
      </c>
      <c r="F30" s="5" t="e">
        <f>B30/$K$17</f>
        <v>#DIV/0!</v>
      </c>
      <c r="G30" s="5">
        <f>C30/$C$32</f>
        <v>0</v>
      </c>
    </row>
    <row r="31" spans="1:11" x14ac:dyDescent="0.35">
      <c r="A31" t="s">
        <v>10</v>
      </c>
      <c r="B31">
        <v>10</v>
      </c>
      <c r="C31">
        <v>0</v>
      </c>
      <c r="D31">
        <f t="shared" si="2"/>
        <v>10</v>
      </c>
      <c r="E31" s="5">
        <f t="shared" si="3"/>
        <v>3.6363636363636362E-2</v>
      </c>
      <c r="F31" s="5" t="e">
        <f>B31/$K$17</f>
        <v>#DIV/0!</v>
      </c>
      <c r="G31" s="5">
        <f>C31/$C$32</f>
        <v>0</v>
      </c>
    </row>
    <row r="32" spans="1:11" x14ac:dyDescent="0.35">
      <c r="B32" s="8">
        <f>SUM(B28:B31)</f>
        <v>200</v>
      </c>
      <c r="C32" s="8">
        <f>SUM(C28:C31)</f>
        <v>75</v>
      </c>
      <c r="D32">
        <f t="shared" si="2"/>
        <v>275</v>
      </c>
      <c r="E32" s="5"/>
    </row>
    <row r="34" spans="1:7" x14ac:dyDescent="0.35">
      <c r="A34" s="18" t="s">
        <v>115</v>
      </c>
      <c r="B34" t="s">
        <v>4</v>
      </c>
      <c r="C34" t="s">
        <v>5</v>
      </c>
      <c r="D34" t="s">
        <v>6</v>
      </c>
      <c r="E34" t="s">
        <v>11</v>
      </c>
      <c r="F34" t="s">
        <v>20</v>
      </c>
    </row>
    <row r="35" spans="1:7" x14ac:dyDescent="0.35">
      <c r="A35" t="s">
        <v>21</v>
      </c>
      <c r="B35" s="1">
        <v>30</v>
      </c>
      <c r="C35" s="1">
        <v>120</v>
      </c>
      <c r="D35" s="1">
        <v>60</v>
      </c>
      <c r="E35" s="1">
        <f>SUM(B35:D35)</f>
        <v>210</v>
      </c>
    </row>
    <row r="36" spans="1:7" x14ac:dyDescent="0.35">
      <c r="A36" t="s">
        <v>8</v>
      </c>
      <c r="B36" s="1">
        <v>60</v>
      </c>
      <c r="C36" s="1">
        <v>40</v>
      </c>
      <c r="D36" s="1">
        <v>15</v>
      </c>
      <c r="E36" s="1">
        <f t="shared" ref="E36:E38" si="4">SUM(B36:D36)</f>
        <v>115</v>
      </c>
      <c r="F36">
        <f>SUM(E35:E36)</f>
        <v>325</v>
      </c>
    </row>
    <row r="37" spans="1:7" x14ac:dyDescent="0.35">
      <c r="A37" t="s">
        <v>9</v>
      </c>
      <c r="B37">
        <v>35</v>
      </c>
      <c r="C37">
        <v>30</v>
      </c>
      <c r="D37">
        <v>0</v>
      </c>
      <c r="E37">
        <f t="shared" si="4"/>
        <v>65</v>
      </c>
    </row>
    <row r="38" spans="1:7" x14ac:dyDescent="0.35">
      <c r="A38" t="s">
        <v>10</v>
      </c>
      <c r="B38">
        <v>25</v>
      </c>
      <c r="C38">
        <v>10</v>
      </c>
      <c r="D38">
        <v>0</v>
      </c>
      <c r="E38">
        <f t="shared" si="4"/>
        <v>35</v>
      </c>
    </row>
    <row r="39" spans="1:7" x14ac:dyDescent="0.35">
      <c r="B39">
        <f>SUM(B35:B38)</f>
        <v>150</v>
      </c>
      <c r="C39">
        <f t="shared" ref="C39:D39" si="5">SUM(C35:C38)</f>
        <v>200</v>
      </c>
      <c r="D39">
        <f t="shared" si="5"/>
        <v>75</v>
      </c>
      <c r="E39" s="11">
        <f>SUM(E35:E38)</f>
        <v>425</v>
      </c>
    </row>
    <row r="41" spans="1:7" x14ac:dyDescent="0.35">
      <c r="B41">
        <v>35</v>
      </c>
      <c r="C41">
        <v>30</v>
      </c>
      <c r="D41">
        <v>0</v>
      </c>
      <c r="F41" s="5">
        <f>F36/E39</f>
        <v>0.76470588235294112</v>
      </c>
    </row>
    <row r="42" spans="1:7" x14ac:dyDescent="0.35">
      <c r="B42">
        <v>25</v>
      </c>
      <c r="C42">
        <v>10</v>
      </c>
      <c r="D42">
        <v>0</v>
      </c>
    </row>
    <row r="44" spans="1:7" x14ac:dyDescent="0.35">
      <c r="A44" s="18" t="s">
        <v>117</v>
      </c>
      <c r="B44" t="s">
        <v>2</v>
      </c>
      <c r="C44" t="s">
        <v>3</v>
      </c>
      <c r="D44" t="s">
        <v>4</v>
      </c>
      <c r="E44" s="1" t="s">
        <v>5</v>
      </c>
      <c r="F44" s="1" t="s">
        <v>6</v>
      </c>
    </row>
    <row r="45" spans="1:7" x14ac:dyDescent="0.35">
      <c r="A45" t="s">
        <v>8</v>
      </c>
      <c r="B45">
        <v>20</v>
      </c>
      <c r="C45">
        <v>30</v>
      </c>
      <c r="D45">
        <v>60</v>
      </c>
      <c r="E45" s="1">
        <v>40</v>
      </c>
      <c r="F45" s="1">
        <v>15</v>
      </c>
      <c r="G45">
        <f>SUM(B45:F45)</f>
        <v>165</v>
      </c>
    </row>
    <row r="46" spans="1:7" x14ac:dyDescent="0.35">
      <c r="A46" t="s">
        <v>9</v>
      </c>
      <c r="B46">
        <v>30</v>
      </c>
      <c r="C46">
        <v>25</v>
      </c>
      <c r="D46">
        <v>35</v>
      </c>
      <c r="E46" s="1">
        <v>30</v>
      </c>
      <c r="F46" s="1">
        <v>0</v>
      </c>
      <c r="G46">
        <f>SUM(B46:F46)</f>
        <v>120</v>
      </c>
    </row>
    <row r="47" spans="1:7" x14ac:dyDescent="0.35">
      <c r="A47" t="s">
        <v>10</v>
      </c>
      <c r="B47">
        <v>40</v>
      </c>
      <c r="C47">
        <v>50</v>
      </c>
      <c r="D47">
        <v>25</v>
      </c>
      <c r="E47" s="1">
        <v>10</v>
      </c>
      <c r="F47" s="1">
        <v>0</v>
      </c>
      <c r="G47">
        <f>SUM(B47:F47)</f>
        <v>125</v>
      </c>
    </row>
    <row r="48" spans="1:7" x14ac:dyDescent="0.35">
      <c r="G48">
        <f>SUM(G45:G47)</f>
        <v>410</v>
      </c>
    </row>
    <row r="49" spans="1:7" x14ac:dyDescent="0.35">
      <c r="E49" s="25">
        <f>SUM(E45:F47)</f>
        <v>95</v>
      </c>
      <c r="F49" s="25"/>
      <c r="G49" s="5">
        <f>E49/G48</f>
        <v>0.23170731707317074</v>
      </c>
    </row>
    <row r="51" spans="1:7" x14ac:dyDescent="0.35">
      <c r="A51" s="18" t="s">
        <v>118</v>
      </c>
      <c r="B51" t="s">
        <v>119</v>
      </c>
    </row>
    <row r="52" spans="1:7" x14ac:dyDescent="0.35">
      <c r="A52" s="4" t="s">
        <v>0</v>
      </c>
      <c r="B52" s="4" t="s">
        <v>10</v>
      </c>
      <c r="C52" s="4" t="s">
        <v>11</v>
      </c>
    </row>
    <row r="53" spans="1:7" x14ac:dyDescent="0.35">
      <c r="A53" s="3" t="s">
        <v>2</v>
      </c>
      <c r="B53" s="3">
        <v>40</v>
      </c>
      <c r="C53" s="3">
        <v>100</v>
      </c>
    </row>
    <row r="54" spans="1:7" x14ac:dyDescent="0.35">
      <c r="A54" s="3" t="s">
        <v>3</v>
      </c>
      <c r="B54" s="3">
        <v>50</v>
      </c>
      <c r="C54" s="3">
        <v>125</v>
      </c>
    </row>
    <row r="55" spans="1:7" x14ac:dyDescent="0.35">
      <c r="B55">
        <f>SUM(B53:B54)</f>
        <v>90</v>
      </c>
      <c r="C55">
        <f>SUM(C53:C54)</f>
        <v>225</v>
      </c>
      <c r="D55" s="5">
        <f>B55/C55</f>
        <v>0.4</v>
      </c>
      <c r="E55" s="19">
        <f>1-D55</f>
        <v>0.6</v>
      </c>
    </row>
  </sheetData>
  <mergeCells count="3">
    <mergeCell ref="B1:E1"/>
    <mergeCell ref="A1:A2"/>
    <mergeCell ref="E49:F49"/>
  </mergeCells>
  <pageMargins left="0.7" right="0.7" top="0.75" bottom="0.75" header="0.3" footer="0.3"/>
  <pageSetup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9DE0D-BBE3-4E77-8D64-6686CEE32717}">
  <dimension ref="A2:I17"/>
  <sheetViews>
    <sheetView workbookViewId="0"/>
  </sheetViews>
  <sheetFormatPr defaultRowHeight="14.5" x14ac:dyDescent="0.35"/>
  <sheetData>
    <row r="2" spans="1:3" x14ac:dyDescent="0.35">
      <c r="A2" t="s">
        <v>37</v>
      </c>
      <c r="B2">
        <v>0.5</v>
      </c>
      <c r="C2">
        <v>1</v>
      </c>
    </row>
    <row r="3" spans="1:3" x14ac:dyDescent="0.35">
      <c r="A3" t="s">
        <v>136</v>
      </c>
      <c r="B3">
        <v>0.5</v>
      </c>
      <c r="C3">
        <v>1</v>
      </c>
    </row>
    <row r="5" spans="1:3" x14ac:dyDescent="0.35">
      <c r="B5" t="s">
        <v>137</v>
      </c>
      <c r="C5">
        <v>0.5</v>
      </c>
    </row>
    <row r="6" spans="1:3" x14ac:dyDescent="0.35">
      <c r="B6" t="s">
        <v>138</v>
      </c>
      <c r="C6">
        <v>0.5</v>
      </c>
    </row>
    <row r="8" spans="1:3" x14ac:dyDescent="0.35">
      <c r="B8">
        <v>1</v>
      </c>
      <c r="C8" s="12">
        <v>43836</v>
      </c>
    </row>
    <row r="9" spans="1:3" x14ac:dyDescent="0.35">
      <c r="B9">
        <v>6</v>
      </c>
      <c r="C9" s="12">
        <v>43836</v>
      </c>
    </row>
    <row r="17" spans="6:9" x14ac:dyDescent="0.35">
      <c r="F17">
        <v>1</v>
      </c>
      <c r="I17">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Problem_2</vt:lpstr>
      <vt:lpstr>Sample_Statistics</vt:lpstr>
      <vt:lpstr>Problem_1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Chhabra, Aniket</dc:creator>
  <cp:lastModifiedBy>Chhabra, Aniket</cp:lastModifiedBy>
  <dcterms:created xsi:type="dcterms:W3CDTF">2020-10-16T02:44:28Z</dcterms:created>
  <dcterms:modified xsi:type="dcterms:W3CDTF">2020-12-12T05:46:16Z</dcterms:modified>
</cp:coreProperties>
</file>