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migio Guevara\Dropbox\tesis MAESTRIA\electronica\tesis 1 mezclador inteligente\programa con PIC18F4620\"/>
    </mc:Choice>
  </mc:AlternateContent>
  <bookViews>
    <workbookView xWindow="0" yWindow="0" windowWidth="2040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0" i="1"/>
  <c r="B27" i="1" s="1"/>
  <c r="B19" i="1"/>
  <c r="B26" i="1" l="1"/>
  <c r="B22" i="1"/>
  <c r="B24" i="1" s="1"/>
  <c r="B5" i="1"/>
  <c r="B12" i="1" s="1"/>
  <c r="B4" i="1"/>
  <c r="B7" i="1" l="1"/>
  <c r="B9" i="1" s="1"/>
  <c r="B11" i="1"/>
  <c r="B8" i="1" l="1"/>
</calcChain>
</file>

<file path=xl/sharedStrings.xml><?xml version="1.0" encoding="utf-8"?>
<sst xmlns="http://schemas.openxmlformats.org/spreadsheetml/2006/main" count="23" uniqueCount="16">
  <si>
    <t>ζ</t>
  </si>
  <si>
    <t>Ω</t>
  </si>
  <si>
    <t>FS</t>
  </si>
  <si>
    <t>FC</t>
  </si>
  <si>
    <t>a1</t>
  </si>
  <si>
    <t>a2</t>
  </si>
  <si>
    <t>b1</t>
  </si>
  <si>
    <t>b2</t>
  </si>
  <si>
    <t>FILTRO PASO BAJOS</t>
  </si>
  <si>
    <t>FILTRO PASA BANDA</t>
  </si>
  <si>
    <t>Fo</t>
  </si>
  <si>
    <t>FB</t>
  </si>
  <si>
    <t>Ωo</t>
  </si>
  <si>
    <t>ΩB</t>
  </si>
  <si>
    <t>a0</t>
  </si>
  <si>
    <t>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</si>
</sst>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"/>
    <numFmt numFmtId="165" formatCode="0.000000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A4" sqref="A4"/>
    </sheetView>
  </sheetViews>
  <sheetFormatPr baseColWidth="10" defaultRowHeight="15" x14ac:dyDescent="0.25"/>
  <cols>
    <col min="2" max="2" width="17.140625" customWidth="1"/>
    <col min="3" max="3" width="12.7109375" bestFit="1" customWidth="1"/>
    <col min="4" max="4" width="23" customWidth="1"/>
  </cols>
  <sheetData>
    <row r="1" spans="1:4" x14ac:dyDescent="0.25">
      <c r="A1" s="4" t="s">
        <v>8</v>
      </c>
      <c r="B1" s="4"/>
      <c r="C1" s="4"/>
      <c r="D1" s="4"/>
    </row>
    <row r="2" spans="1:4" x14ac:dyDescent="0.25">
      <c r="A2" t="s">
        <v>2</v>
      </c>
      <c r="B2">
        <v>2500</v>
      </c>
    </row>
    <row r="3" spans="1:4" x14ac:dyDescent="0.25">
      <c r="A3" t="s">
        <v>3</v>
      </c>
      <c r="B3">
        <v>400</v>
      </c>
    </row>
    <row r="4" spans="1:4" x14ac:dyDescent="0.25">
      <c r="A4" s="1" t="s">
        <v>0</v>
      </c>
      <c r="B4">
        <f>SQRT(2)/2</f>
        <v>0.70710678118654757</v>
      </c>
    </row>
    <row r="5" spans="1:4" x14ac:dyDescent="0.25">
      <c r="A5" s="1" t="s">
        <v>1</v>
      </c>
      <c r="B5">
        <f>2*$B$2*TAN(PI()*$B$3/$B$2)</f>
        <v>2748.7732609638506</v>
      </c>
    </row>
    <row r="7" spans="1:4" x14ac:dyDescent="0.25">
      <c r="A7" t="s">
        <v>14</v>
      </c>
      <c r="B7" s="2">
        <f>$B$5^2/(4*($B$2^2)+4*$B$4*$B$5*$B$2+$B$5^2)</f>
        <v>0.14532388387704243</v>
      </c>
      <c r="D7" s="3">
        <v>0.14532388387704201</v>
      </c>
    </row>
    <row r="8" spans="1:4" x14ac:dyDescent="0.25">
      <c r="A8" t="s">
        <v>4</v>
      </c>
      <c r="B8" s="2">
        <f>2*B7</f>
        <v>0.29064776775408485</v>
      </c>
      <c r="D8" s="3">
        <v>0.29064776775408502</v>
      </c>
    </row>
    <row r="9" spans="1:4" x14ac:dyDescent="0.25">
      <c r="A9" t="s">
        <v>5</v>
      </c>
      <c r="B9" s="2">
        <f>B7</f>
        <v>0.14532388387704243</v>
      </c>
      <c r="D9" s="3">
        <v>0.14532388387704243</v>
      </c>
    </row>
    <row r="10" spans="1:4" x14ac:dyDescent="0.25">
      <c r="A10" t="s">
        <v>15</v>
      </c>
      <c r="B10" s="2">
        <v>1</v>
      </c>
      <c r="D10" s="3">
        <v>1</v>
      </c>
    </row>
    <row r="11" spans="1:4" x14ac:dyDescent="0.25">
      <c r="A11" t="s">
        <v>6</v>
      </c>
      <c r="B11" s="2">
        <f>(2*$B$5^2-8*$B$2^2)/(4*($B$2^2)+4*$B$4*$B$5*$B$2+$B$5^2)</f>
        <v>-0.67102909077409612</v>
      </c>
      <c r="D11" s="3">
        <v>-0.67102909077409612</v>
      </c>
    </row>
    <row r="12" spans="1:4" x14ac:dyDescent="0.25">
      <c r="A12" t="s">
        <v>7</v>
      </c>
      <c r="B12" s="2">
        <f>(4*($B$2^2)-4*$B$4*$B$5*$B$2+$B$5^2)/(4*($B$2^2)+4*$B$4*$B$5*$B$2+$B$5^2)</f>
        <v>0.25232462628226587</v>
      </c>
      <c r="D12" s="3">
        <v>0.25232462628226598</v>
      </c>
    </row>
    <row r="15" spans="1:4" x14ac:dyDescent="0.25">
      <c r="A15" s="4" t="s">
        <v>9</v>
      </c>
      <c r="B15" s="4"/>
      <c r="C15" s="4"/>
      <c r="D15" s="4"/>
    </row>
    <row r="16" spans="1:4" x14ac:dyDescent="0.25">
      <c r="A16" t="s">
        <v>2</v>
      </c>
      <c r="B16">
        <v>2500</v>
      </c>
    </row>
    <row r="17" spans="1:4" x14ac:dyDescent="0.25">
      <c r="A17" t="s">
        <v>10</v>
      </c>
      <c r="B17">
        <v>300</v>
      </c>
    </row>
    <row r="18" spans="1:4" x14ac:dyDescent="0.25">
      <c r="A18" t="s">
        <v>11</v>
      </c>
      <c r="B18">
        <v>100</v>
      </c>
    </row>
    <row r="19" spans="1:4" x14ac:dyDescent="0.25">
      <c r="A19" s="1" t="s">
        <v>12</v>
      </c>
      <c r="B19">
        <f>2*$B$16*TAN(PI()*$B$17/$B$16)</f>
        <v>1979.6400439886061</v>
      </c>
    </row>
    <row r="20" spans="1:4" x14ac:dyDescent="0.25">
      <c r="A20" s="1" t="s">
        <v>13</v>
      </c>
      <c r="B20">
        <f>2*$B$16*TAN(PI()*$B$18/$B$16)</f>
        <v>631.64689223054086</v>
      </c>
    </row>
    <row r="22" spans="1:4" x14ac:dyDescent="0.25">
      <c r="A22" t="s">
        <v>14</v>
      </c>
      <c r="B22" s="2">
        <f>2*$B$16*$B$20/(4*$B$16^2+2*$B$16*$B$20+$B$19^2)</f>
        <v>9.8457270547307713E-2</v>
      </c>
      <c r="D22" s="3">
        <v>9.8457270547307699E-2</v>
      </c>
    </row>
    <row r="23" spans="1:4" x14ac:dyDescent="0.25">
      <c r="A23" t="s">
        <v>4</v>
      </c>
      <c r="B23" s="2">
        <f>0</f>
        <v>0</v>
      </c>
      <c r="D23" s="3">
        <v>0</v>
      </c>
    </row>
    <row r="24" spans="1:4" x14ac:dyDescent="0.25">
      <c r="A24" t="s">
        <v>5</v>
      </c>
      <c r="B24" s="2">
        <f>-B22</f>
        <v>-9.8457270547307713E-2</v>
      </c>
      <c r="D24" s="3">
        <v>-9.8457270547307713E-2</v>
      </c>
    </row>
    <row r="25" spans="1:4" x14ac:dyDescent="0.25">
      <c r="A25" t="s">
        <v>15</v>
      </c>
      <c r="B25" s="2">
        <v>1</v>
      </c>
      <c r="D25" s="3">
        <v>1</v>
      </c>
    </row>
    <row r="26" spans="1:4" x14ac:dyDescent="0.25">
      <c r="A26" t="s">
        <v>6</v>
      </c>
      <c r="B26" s="2">
        <f>2*($B$19^2-$B$16*$B$20)/(4*$B$16^2+2*$B$16*$B$20+$B$19^2)</f>
        <v>0.14588909285450249</v>
      </c>
      <c r="D26" s="3">
        <v>0.14588909285450199</v>
      </c>
    </row>
    <row r="27" spans="1:4" x14ac:dyDescent="0.25">
      <c r="A27" t="s">
        <v>7</v>
      </c>
      <c r="B27" s="2">
        <f>(4*$B$16^2-2*$B$16*$B$20+$B$19^2)/(4*$B$16^2+2*$B$16*$B$20+$B$19^2)</f>
        <v>0.80308545890538474</v>
      </c>
      <c r="D27" s="3">
        <v>0.80308545890538496</v>
      </c>
    </row>
  </sheetData>
  <mergeCells count="2">
    <mergeCell ref="A1:D1"/>
    <mergeCell ref="A15:D15"/>
  </mergeCells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Remigio Guevara</dc:creator>
  <cp:lastModifiedBy>Remigio Guevara</cp:lastModifiedBy>
  <dcterms:created xsi:type="dcterms:W3CDTF">2016-06-15T20:29:55Z</dcterms:created>
  <dcterms:modified xsi:type="dcterms:W3CDTF">2016-06-18T12:40:10Z</dcterms:modified>
</cp:coreProperties>
</file>