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fea73c574ab1b6/Desktop/"/>
    </mc:Choice>
  </mc:AlternateContent>
  <xr:revisionPtr revIDLastSave="0" documentId="8_{786C740C-8557-4943-A39D-3FD435F99CE0}" xr6:coauthVersionLast="47" xr6:coauthVersionMax="47" xr10:uidLastSave="{00000000-0000-0000-0000-000000000000}"/>
  <bookViews>
    <workbookView xWindow="-108" yWindow="-108" windowWidth="23256" windowHeight="12456" activeTab="1" xr2:uid="{2DF52027-DDA2-4EB7-9CCD-31C6D79D4DBE}"/>
  </bookViews>
  <sheets>
    <sheet name="Sheet1" sheetId="1" r:id="rId1"/>
    <sheet name="Sheet3" sheetId="3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4" l="1"/>
  <c r="N18" i="4"/>
  <c r="N19" i="4" s="1"/>
  <c r="M18" i="4"/>
  <c r="M19" i="4" s="1"/>
  <c r="I17" i="4"/>
  <c r="H17" i="4"/>
  <c r="L15" i="4"/>
  <c r="N15" i="4" s="1"/>
  <c r="K15" i="4"/>
  <c r="M15" i="4" s="1"/>
  <c r="L14" i="4"/>
  <c r="N14" i="4" s="1"/>
  <c r="K14" i="4"/>
  <c r="M14" i="4" s="1"/>
  <c r="L13" i="4"/>
  <c r="N13" i="4" s="1"/>
  <c r="K13" i="4"/>
  <c r="M13" i="4" s="1"/>
  <c r="L12" i="4"/>
  <c r="N12" i="4" s="1"/>
  <c r="K12" i="4"/>
  <c r="M12" i="4" s="1"/>
  <c r="L11" i="4"/>
  <c r="N11" i="4" s="1"/>
  <c r="K11" i="4"/>
  <c r="M11" i="4" s="1"/>
  <c r="L10" i="4"/>
  <c r="N10" i="4" s="1"/>
  <c r="K10" i="4"/>
  <c r="M10" i="4" s="1"/>
  <c r="Q27" i="3"/>
  <c r="Q26" i="3"/>
  <c r="Q25" i="3"/>
  <c r="S23" i="3"/>
  <c r="T23" i="3" s="1"/>
  <c r="S22" i="3"/>
  <c r="T22" i="3" s="1"/>
  <c r="S21" i="3"/>
  <c r="T21" i="3" s="1"/>
  <c r="T20" i="3"/>
  <c r="S20" i="3"/>
  <c r="S19" i="3"/>
  <c r="T19" i="3" s="1"/>
  <c r="S18" i="3"/>
  <c r="T18" i="3" s="1"/>
  <c r="S17" i="3"/>
  <c r="T17" i="3" s="1"/>
  <c r="T16" i="3"/>
  <c r="S16" i="3"/>
  <c r="S15" i="3"/>
  <c r="T15" i="3" s="1"/>
  <c r="S14" i="3"/>
  <c r="T14" i="3" s="1"/>
  <c r="S13" i="3"/>
  <c r="T13" i="3" s="1"/>
  <c r="T12" i="3"/>
  <c r="S12" i="3"/>
  <c r="S11" i="3"/>
  <c r="T11" i="3" s="1"/>
  <c r="S10" i="3"/>
  <c r="T10" i="3" s="1"/>
  <c r="S9" i="3"/>
  <c r="T9" i="3" s="1"/>
  <c r="T8" i="3"/>
  <c r="T25" i="3" s="1"/>
  <c r="T26" i="3" s="1"/>
  <c r="Q31" i="3" s="1"/>
  <c r="Q32" i="3" s="1"/>
  <c r="Q33" i="3" s="1"/>
  <c r="S8" i="3"/>
  <c r="F18" i="3"/>
  <c r="F17" i="3"/>
  <c r="F16" i="3"/>
  <c r="K11" i="3"/>
  <c r="J23" i="3" s="1"/>
  <c r="M17" i="4" l="1"/>
  <c r="M21" i="4" s="1"/>
  <c r="O21" i="4" s="1"/>
  <c r="P21" i="4" s="1"/>
  <c r="Q21" i="4" s="1"/>
  <c r="H22" i="4" s="1"/>
  <c r="N17" i="4"/>
  <c r="M22" i="4" s="1"/>
  <c r="O22" i="4" s="1"/>
  <c r="S31" i="3"/>
  <c r="S32" i="3" s="1"/>
  <c r="S33" i="3" s="1"/>
  <c r="J26" i="3"/>
  <c r="J25" i="3"/>
  <c r="F17" i="1" l="1"/>
  <c r="F16" i="1"/>
  <c r="F15" i="1"/>
  <c r="H8" i="1" s="1"/>
  <c r="I8" i="1" s="1"/>
  <c r="H7" i="1" l="1"/>
  <c r="I7" i="1" s="1"/>
  <c r="H13" i="1"/>
  <c r="I13" i="1" s="1"/>
  <c r="H12" i="1"/>
  <c r="I12" i="1" s="1"/>
  <c r="H11" i="1"/>
  <c r="I11" i="1" s="1"/>
  <c r="H10" i="1"/>
  <c r="I10" i="1" s="1"/>
  <c r="H9" i="1"/>
  <c r="I9" i="1" s="1"/>
  <c r="I15" i="1" l="1"/>
  <c r="I16" i="1" s="1"/>
</calcChain>
</file>

<file path=xl/sharedStrings.xml><?xml version="1.0" encoding="utf-8"?>
<sst xmlns="http://schemas.openxmlformats.org/spreadsheetml/2006/main" count="61" uniqueCount="44">
  <si>
    <t>X</t>
  </si>
  <si>
    <t>MEAN</t>
  </si>
  <si>
    <t>MEDIAN</t>
  </si>
  <si>
    <t>MODE</t>
  </si>
  <si>
    <t>X=X^</t>
  </si>
  <si>
    <t>(X-X^)2</t>
  </si>
  <si>
    <t>S.D</t>
  </si>
  <si>
    <t>VARIANCE</t>
  </si>
  <si>
    <t>Y</t>
  </si>
  <si>
    <t>X-X^</t>
  </si>
  <si>
    <t>Y-Y^</t>
  </si>
  <si>
    <t>(Y-Y^)2</t>
  </si>
  <si>
    <t>SUM</t>
  </si>
  <si>
    <t>SORTING</t>
  </si>
  <si>
    <t>Q1</t>
  </si>
  <si>
    <t>Q3</t>
  </si>
  <si>
    <t>MINIMUM</t>
  </si>
  <si>
    <t>Q2</t>
  </si>
  <si>
    <t>MAXIMUM</t>
  </si>
  <si>
    <t>IQR</t>
  </si>
  <si>
    <t>STARTING</t>
  </si>
  <si>
    <t>ENDING</t>
  </si>
  <si>
    <t>VERIANCE</t>
  </si>
  <si>
    <t>MEDEAN</t>
  </si>
  <si>
    <t>LEFT</t>
  </si>
  <si>
    <t>RIGHT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</si>
  <si>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</si>
  <si>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</si>
  <si>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</si>
  <si>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</si>
  <si>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</si>
  <si>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</si>
  <si>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</si>
  <si>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</si>
  <si>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</si>
  <si>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</si>
  <si>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S D</t>
  </si>
  <si>
    <t>P(T&lt;=t) one-tail</t>
  </si>
  <si>
    <t>SQRT</t>
  </si>
  <si>
    <t>t Critical one-tail</t>
  </si>
  <si>
    <t>S1</t>
  </si>
  <si>
    <t>P(T&lt;=t) two-tail</t>
  </si>
  <si>
    <t>S2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</si>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</sst>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ahnschrift"/>
      <family val="2"/>
    </font>
    <font>
      <b/>
      <sz val="11"/>
      <color theme="1"/>
      <name val="Times New Roman"/>
      <family val="1"/>
    </font>
    <font>
      <b/>
      <sz val="17"/>
      <color theme="1"/>
      <name val="Bahnschrift"/>
      <family val="2"/>
    </font>
    <font>
      <b/>
      <sz val="14"/>
      <color theme="1"/>
      <name val="Bahnschrift"/>
      <family val="2"/>
    </font>
    <font>
      <b/>
      <sz val="11"/>
      <color theme="1"/>
      <name val="Bahnschrift"/>
      <family val="2"/>
    </font>
    <font>
      <i/>
      <sz val="11"/>
      <color theme="1"/>
      <name val="Bahnschrift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3" fillId="3" borderId="5" xfId="0" applyFont="1" applyFill="1" applyBorder="1" applyAlignment="1">
      <alignment horizontal="center" vertical="center"/>
    </xf>
    <xf numFmtId="0" fontId="3" fillId="2" borderId="0" xfId="0" applyFont="1" applyFill="1"/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2" fillId="2" borderId="6" xfId="0" applyFont="1" applyFill="1" applyBorder="1"/>
    <xf numFmtId="0" fontId="2" fillId="4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2" borderId="16" xfId="0" applyFont="1" applyFill="1" applyBorder="1"/>
    <xf numFmtId="0" fontId="2" fillId="2" borderId="18" xfId="0" applyFont="1" applyFill="1" applyBorder="1"/>
    <xf numFmtId="0" fontId="2" fillId="2" borderId="17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6" xfId="0" applyFill="1" applyBorder="1"/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2" fillId="3" borderId="3" xfId="0" applyFont="1" applyFill="1" applyBorder="1"/>
    <xf numFmtId="0" fontId="1" fillId="5" borderId="4" xfId="0" applyFont="1" applyFill="1" applyBorder="1"/>
    <xf numFmtId="0" fontId="2" fillId="3" borderId="6" xfId="0" applyFont="1" applyFill="1" applyBorder="1"/>
    <xf numFmtId="0" fontId="1" fillId="5" borderId="16" xfId="0" applyFont="1" applyFill="1" applyBorder="1"/>
    <xf numFmtId="0" fontId="2" fillId="3" borderId="17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2" borderId="16" xfId="0" applyFill="1" applyBorder="1"/>
    <xf numFmtId="0" fontId="2" fillId="3" borderId="16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0" fillId="2" borderId="17" xfId="0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3" fillId="8" borderId="23" xfId="0" applyFont="1" applyFill="1" applyBorder="1" applyAlignment="1">
      <alignment horizontal="center" vertical="center"/>
    </xf>
    <xf numFmtId="0" fontId="3" fillId="8" borderId="2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8" borderId="28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26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7" fillId="7" borderId="31" xfId="0" applyFont="1" applyFill="1" applyBorder="1" applyAlignment="1">
      <alignment horizontal="center" vertical="center"/>
    </xf>
    <xf numFmtId="0" fontId="7" fillId="7" borderId="32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2" fillId="2" borderId="0" xfId="0" applyFont="1" applyFill="1" applyBorder="1"/>
    <xf numFmtId="0" fontId="2" fillId="6" borderId="10" xfId="0" applyFont="1" applyFill="1" applyBorder="1"/>
    <xf numFmtId="0" fontId="2" fillId="6" borderId="13" xfId="0" applyFont="1" applyFill="1" applyBorder="1"/>
    <xf numFmtId="0" fontId="2" fillId="6" borderId="11" xfId="0" applyFont="1" applyFill="1" applyBorder="1"/>
    <xf numFmtId="0" fontId="2" fillId="6" borderId="12" xfId="0" applyFont="1" applyFill="1" applyBorder="1"/>
    <xf numFmtId="0" fontId="2" fillId="6" borderId="14" xfId="0" applyFont="1" applyFill="1" applyBorder="1"/>
    <xf numFmtId="0" fontId="2" fillId="6" borderId="15" xfId="0" applyFont="1" applyFill="1" applyBorder="1"/>
    <xf numFmtId="0" fontId="2" fillId="5" borderId="8" xfId="0" applyFont="1" applyFill="1" applyBorder="1"/>
    <xf numFmtId="0" fontId="2" fillId="5" borderId="11" xfId="0" applyFont="1" applyFill="1" applyBorder="1"/>
    <xf numFmtId="0" fontId="2" fillId="5" borderId="14" xfId="0" applyFont="1" applyFill="1" applyBorder="1"/>
    <xf numFmtId="0" fontId="2" fillId="3" borderId="9" xfId="0" applyFont="1" applyFill="1" applyBorder="1"/>
    <xf numFmtId="0" fontId="2" fillId="3" borderId="12" xfId="0" applyFont="1" applyFill="1" applyBorder="1"/>
    <xf numFmtId="0" fontId="2" fillId="3" borderId="15" xfId="0" applyFont="1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3297-8AA6-4AEC-9D46-2B80384D01BA}">
  <dimension ref="D3:J18"/>
  <sheetViews>
    <sheetView workbookViewId="0">
      <selection activeCell="G26" sqref="G26"/>
    </sheetView>
  </sheetViews>
  <sheetFormatPr defaultRowHeight="14.4" x14ac:dyDescent="0.3"/>
  <cols>
    <col min="8" max="8" width="10.6640625" bestFit="1" customWidth="1"/>
  </cols>
  <sheetData>
    <row r="3" spans="4:10" ht="15" thickBot="1" x14ac:dyDescent="0.35"/>
    <row r="4" spans="4:10" ht="15" thickBot="1" x14ac:dyDescent="0.35">
      <c r="D4" s="34"/>
      <c r="E4" s="35"/>
      <c r="F4" s="35"/>
      <c r="G4" s="35"/>
      <c r="H4" s="35"/>
      <c r="I4" s="35"/>
      <c r="J4" s="36"/>
    </row>
    <row r="5" spans="4:10" ht="15" thickBot="1" x14ac:dyDescent="0.35">
      <c r="D5" s="37"/>
      <c r="E5" s="132"/>
      <c r="F5" s="40" t="s">
        <v>0</v>
      </c>
      <c r="G5" s="115"/>
      <c r="H5" s="41" t="s">
        <v>4</v>
      </c>
      <c r="I5" s="42" t="s">
        <v>5</v>
      </c>
      <c r="J5" s="39"/>
    </row>
    <row r="6" spans="4:10" x14ac:dyDescent="0.3">
      <c r="D6" s="37"/>
      <c r="E6" s="132"/>
      <c r="F6" s="116"/>
      <c r="G6" s="132"/>
      <c r="H6" s="117"/>
      <c r="I6" s="118"/>
      <c r="J6" s="39"/>
    </row>
    <row r="7" spans="4:10" x14ac:dyDescent="0.3">
      <c r="D7" s="37"/>
      <c r="E7" s="119"/>
      <c r="F7" s="120">
        <v>22</v>
      </c>
      <c r="G7" s="119"/>
      <c r="H7" s="122">
        <f>F7-$F$15</f>
        <v>-36</v>
      </c>
      <c r="I7" s="123">
        <f>H7*H7</f>
        <v>1296</v>
      </c>
      <c r="J7" s="39"/>
    </row>
    <row r="8" spans="4:10" x14ac:dyDescent="0.3">
      <c r="D8" s="37"/>
      <c r="E8" s="119"/>
      <c r="F8" s="120">
        <v>55</v>
      </c>
      <c r="G8" s="119"/>
      <c r="H8" s="122">
        <f t="shared" ref="H8:H13" si="0">F8-$F$15</f>
        <v>-3</v>
      </c>
      <c r="I8" s="123">
        <f t="shared" ref="I8:I13" si="1">H8*H8</f>
        <v>9</v>
      </c>
      <c r="J8" s="39"/>
    </row>
    <row r="9" spans="4:10" x14ac:dyDescent="0.3">
      <c r="D9" s="37"/>
      <c r="E9" s="119"/>
      <c r="F9" s="120">
        <v>65</v>
      </c>
      <c r="G9" s="119"/>
      <c r="H9" s="122">
        <f t="shared" si="0"/>
        <v>7</v>
      </c>
      <c r="I9" s="123">
        <f t="shared" si="1"/>
        <v>49</v>
      </c>
      <c r="J9" s="39"/>
    </row>
    <row r="10" spans="4:10" x14ac:dyDescent="0.3">
      <c r="D10" s="37"/>
      <c r="E10" s="119"/>
      <c r="F10" s="120">
        <v>45</v>
      </c>
      <c r="G10" s="119"/>
      <c r="H10" s="122">
        <f t="shared" si="0"/>
        <v>-13</v>
      </c>
      <c r="I10" s="123">
        <f t="shared" si="1"/>
        <v>169</v>
      </c>
      <c r="J10" s="39"/>
    </row>
    <row r="11" spans="4:10" x14ac:dyDescent="0.3">
      <c r="D11" s="37"/>
      <c r="E11" s="119"/>
      <c r="F11" s="120">
        <v>87</v>
      </c>
      <c r="G11" s="119"/>
      <c r="H11" s="122">
        <f t="shared" si="0"/>
        <v>29</v>
      </c>
      <c r="I11" s="123">
        <f t="shared" si="1"/>
        <v>841</v>
      </c>
      <c r="J11" s="39"/>
    </row>
    <row r="12" spans="4:10" x14ac:dyDescent="0.3">
      <c r="D12" s="37"/>
      <c r="E12" s="119"/>
      <c r="F12" s="120">
        <v>87</v>
      </c>
      <c r="G12" s="119"/>
      <c r="H12" s="122">
        <f t="shared" si="0"/>
        <v>29</v>
      </c>
      <c r="I12" s="123">
        <f t="shared" si="1"/>
        <v>841</v>
      </c>
      <c r="J12" s="39"/>
    </row>
    <row r="13" spans="4:10" ht="15" thickBot="1" x14ac:dyDescent="0.35">
      <c r="D13" s="37"/>
      <c r="E13" s="119"/>
      <c r="F13" s="121">
        <v>45</v>
      </c>
      <c r="G13" s="119"/>
      <c r="H13" s="124">
        <f t="shared" si="0"/>
        <v>-13</v>
      </c>
      <c r="I13" s="125">
        <f t="shared" si="1"/>
        <v>169</v>
      </c>
      <c r="J13" s="39"/>
    </row>
    <row r="14" spans="4:10" ht="15" thickBot="1" x14ac:dyDescent="0.35">
      <c r="D14" s="37"/>
      <c r="E14" s="119"/>
      <c r="F14" s="119"/>
      <c r="G14" s="119"/>
      <c r="H14" s="119"/>
      <c r="I14" s="119"/>
      <c r="J14" s="39"/>
    </row>
    <row r="15" spans="4:10" x14ac:dyDescent="0.3">
      <c r="D15" s="37"/>
      <c r="E15" s="126" t="s">
        <v>1</v>
      </c>
      <c r="F15" s="129">
        <f>AVERAGE(F7:F13)</f>
        <v>58</v>
      </c>
      <c r="G15" s="119"/>
      <c r="H15" s="126" t="s">
        <v>6</v>
      </c>
      <c r="I15" s="129">
        <f>AVERAGE(I7:I13)</f>
        <v>482</v>
      </c>
      <c r="J15" s="39"/>
    </row>
    <row r="16" spans="4:10" ht="15" thickBot="1" x14ac:dyDescent="0.35">
      <c r="D16" s="37"/>
      <c r="E16" s="127" t="s">
        <v>2</v>
      </c>
      <c r="F16" s="130">
        <f>MEDIAN(F7:F13)</f>
        <v>55</v>
      </c>
      <c r="G16" s="119"/>
      <c r="H16" s="128" t="s">
        <v>7</v>
      </c>
      <c r="I16" s="131">
        <f>SQRT(I15)</f>
        <v>21.95449840010015</v>
      </c>
      <c r="J16" s="39"/>
    </row>
    <row r="17" spans="4:10" ht="15" thickBot="1" x14ac:dyDescent="0.35">
      <c r="D17" s="37"/>
      <c r="E17" s="128" t="s">
        <v>3</v>
      </c>
      <c r="F17" s="131">
        <f>MODE(F7:F13)</f>
        <v>45</v>
      </c>
      <c r="G17" s="119"/>
      <c r="H17" s="119"/>
      <c r="I17" s="119"/>
      <c r="J17" s="39"/>
    </row>
    <row r="18" spans="4:10" ht="15" thickBot="1" x14ac:dyDescent="0.35">
      <c r="D18" s="65"/>
      <c r="E18" s="32"/>
      <c r="F18" s="32"/>
      <c r="G18" s="32"/>
      <c r="H18" s="32"/>
      <c r="I18" s="32"/>
      <c r="J18" s="6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C82E-312E-4C44-9AB6-042A555BFD12}">
  <dimension ref="E4:T33"/>
  <sheetViews>
    <sheetView tabSelected="1" topLeftCell="A7" workbookViewId="0">
      <selection activeCell="H6" sqref="H6"/>
    </sheetView>
  </sheetViews>
  <sheetFormatPr defaultRowHeight="14.4" x14ac:dyDescent="0.3"/>
  <sheetData>
    <row r="4" spans="5:20" ht="15" thickBot="1" x14ac:dyDescent="0.35"/>
    <row r="5" spans="5:20" ht="15" thickBot="1" x14ac:dyDescent="0.35">
      <c r="E5" s="1"/>
      <c r="F5" s="2"/>
      <c r="G5" s="2"/>
      <c r="H5" s="2"/>
      <c r="I5" s="2"/>
      <c r="J5" s="2"/>
      <c r="K5" s="3"/>
      <c r="P5" s="34"/>
      <c r="Q5" s="35"/>
      <c r="R5" s="35"/>
      <c r="S5" s="35"/>
      <c r="T5" s="36"/>
    </row>
    <row r="6" spans="5:20" ht="15" thickBot="1" x14ac:dyDescent="0.35">
      <c r="E6" s="4"/>
      <c r="F6" s="5" t="s">
        <v>0</v>
      </c>
      <c r="G6" s="6"/>
      <c r="H6" s="40" t="s">
        <v>13</v>
      </c>
      <c r="I6" s="7"/>
      <c r="J6" s="8"/>
      <c r="K6" s="9"/>
      <c r="P6" s="37"/>
      <c r="Q6" s="38"/>
      <c r="R6" s="38"/>
      <c r="S6" s="38"/>
      <c r="T6" s="39"/>
    </row>
    <row r="7" spans="5:20" ht="15" thickBot="1" x14ac:dyDescent="0.35">
      <c r="E7" s="4"/>
      <c r="F7" s="10">
        <v>45</v>
      </c>
      <c r="G7" s="8"/>
      <c r="H7" s="10">
        <v>22</v>
      </c>
      <c r="I7" s="7"/>
      <c r="J7" s="11" t="s">
        <v>14</v>
      </c>
      <c r="K7" s="12">
        <v>22</v>
      </c>
      <c r="P7" s="37"/>
      <c r="Q7" s="40" t="s">
        <v>0</v>
      </c>
      <c r="R7" s="38"/>
      <c r="S7" s="41" t="s">
        <v>9</v>
      </c>
      <c r="T7" s="42" t="s">
        <v>5</v>
      </c>
    </row>
    <row r="8" spans="5:20" x14ac:dyDescent="0.3">
      <c r="E8" s="4"/>
      <c r="F8" s="13">
        <v>26</v>
      </c>
      <c r="G8" s="8"/>
      <c r="H8" s="13">
        <v>23</v>
      </c>
      <c r="I8" s="7"/>
      <c r="J8" s="14"/>
      <c r="K8" s="15"/>
      <c r="P8" s="37"/>
      <c r="Q8" s="43">
        <v>4</v>
      </c>
      <c r="R8" s="8"/>
      <c r="S8" s="44">
        <f>Q8-$B$22</f>
        <v>4</v>
      </c>
      <c r="T8" s="45">
        <f>S8*S8</f>
        <v>16</v>
      </c>
    </row>
    <row r="9" spans="5:20" x14ac:dyDescent="0.3">
      <c r="E9" s="4"/>
      <c r="F9" s="13">
        <v>25</v>
      </c>
      <c r="G9" s="8"/>
      <c r="H9" s="13">
        <v>23</v>
      </c>
      <c r="I9" s="7"/>
      <c r="J9" s="14"/>
      <c r="K9" s="15"/>
      <c r="P9" s="37"/>
      <c r="Q9" s="46">
        <v>8</v>
      </c>
      <c r="R9" s="8"/>
      <c r="S9" s="47">
        <f t="shared" ref="S9:S23" si="0">Q9-$B$22</f>
        <v>8</v>
      </c>
      <c r="T9" s="48">
        <f t="shared" ref="T9:T23" si="1">S9*S9</f>
        <v>64</v>
      </c>
    </row>
    <row r="10" spans="5:20" x14ac:dyDescent="0.3">
      <c r="E10" s="4"/>
      <c r="F10" s="13">
        <v>23</v>
      </c>
      <c r="G10" s="8"/>
      <c r="H10" s="13">
        <v>25</v>
      </c>
      <c r="I10" s="7"/>
      <c r="J10" s="14"/>
      <c r="K10" s="15"/>
      <c r="P10" s="37"/>
      <c r="Q10" s="46">
        <v>7</v>
      </c>
      <c r="R10" s="8"/>
      <c r="S10" s="47">
        <f t="shared" si="0"/>
        <v>7</v>
      </c>
      <c r="T10" s="48">
        <f t="shared" si="1"/>
        <v>49</v>
      </c>
    </row>
    <row r="11" spans="5:20" x14ac:dyDescent="0.3">
      <c r="E11" s="4"/>
      <c r="F11" s="13">
        <v>225</v>
      </c>
      <c r="G11" s="8"/>
      <c r="H11" s="13">
        <v>25</v>
      </c>
      <c r="I11" s="7"/>
      <c r="J11" s="14" t="s">
        <v>15</v>
      </c>
      <c r="K11" s="15">
        <f>AVERAGE((H12:H13))</f>
        <v>35.5</v>
      </c>
      <c r="P11" s="37"/>
      <c r="Q11" s="46">
        <v>9</v>
      </c>
      <c r="R11" s="8"/>
      <c r="S11" s="47">
        <f t="shared" si="0"/>
        <v>9</v>
      </c>
      <c r="T11" s="48">
        <f t="shared" si="1"/>
        <v>81</v>
      </c>
    </row>
    <row r="12" spans="5:20" x14ac:dyDescent="0.3">
      <c r="E12" s="4"/>
      <c r="F12" s="13">
        <v>22</v>
      </c>
      <c r="G12" s="8"/>
      <c r="H12" s="13">
        <v>26</v>
      </c>
      <c r="I12" s="7"/>
      <c r="J12" s="14"/>
      <c r="K12" s="15"/>
      <c r="P12" s="37"/>
      <c r="Q12" s="46">
        <v>6</v>
      </c>
      <c r="R12" s="8"/>
      <c r="S12" s="47">
        <f t="shared" si="0"/>
        <v>6</v>
      </c>
      <c r="T12" s="48">
        <f t="shared" si="1"/>
        <v>36</v>
      </c>
    </row>
    <row r="13" spans="5:20" x14ac:dyDescent="0.3">
      <c r="E13" s="4"/>
      <c r="F13" s="13">
        <v>25</v>
      </c>
      <c r="G13" s="8"/>
      <c r="H13" s="13">
        <v>45</v>
      </c>
      <c r="I13" s="7"/>
      <c r="J13" s="14"/>
      <c r="K13" s="15"/>
      <c r="P13" s="37"/>
      <c r="Q13" s="46">
        <v>5</v>
      </c>
      <c r="R13" s="8"/>
      <c r="S13" s="47">
        <f t="shared" si="0"/>
        <v>5</v>
      </c>
      <c r="T13" s="48">
        <f t="shared" si="1"/>
        <v>25</v>
      </c>
    </row>
    <row r="14" spans="5:20" ht="15" thickBot="1" x14ac:dyDescent="0.35">
      <c r="E14" s="4"/>
      <c r="F14" s="16">
        <v>23</v>
      </c>
      <c r="G14" s="8"/>
      <c r="H14" s="16">
        <v>225</v>
      </c>
      <c r="I14" s="7"/>
      <c r="J14" s="17"/>
      <c r="K14" s="18"/>
      <c r="P14" s="37"/>
      <c r="Q14" s="46">
        <v>3</v>
      </c>
      <c r="R14" s="8"/>
      <c r="S14" s="47">
        <f t="shared" si="0"/>
        <v>3</v>
      </c>
      <c r="T14" s="48">
        <f t="shared" si="1"/>
        <v>9</v>
      </c>
    </row>
    <row r="15" spans="5:20" ht="15" thickBot="1" x14ac:dyDescent="0.35">
      <c r="E15" s="4"/>
      <c r="F15" s="8"/>
      <c r="G15" s="8"/>
      <c r="H15" s="8"/>
      <c r="I15" s="8"/>
      <c r="J15" s="8"/>
      <c r="K15" s="9"/>
      <c r="P15" s="37"/>
      <c r="Q15" s="46">
        <v>2</v>
      </c>
      <c r="R15" s="8"/>
      <c r="S15" s="47">
        <f t="shared" si="0"/>
        <v>2</v>
      </c>
      <c r="T15" s="48">
        <f t="shared" si="1"/>
        <v>4</v>
      </c>
    </row>
    <row r="16" spans="5:20" ht="15" thickBot="1" x14ac:dyDescent="0.35">
      <c r="E16" s="19" t="s">
        <v>1</v>
      </c>
      <c r="F16" s="20">
        <f>AVERAGE((F7:F14))</f>
        <v>51.75</v>
      </c>
      <c r="G16" s="8"/>
      <c r="H16" s="8"/>
      <c r="I16" s="8"/>
      <c r="J16" s="8"/>
      <c r="K16" s="9"/>
      <c r="P16" s="37"/>
      <c r="Q16" s="46">
        <v>4</v>
      </c>
      <c r="R16" s="8"/>
      <c r="S16" s="47">
        <f t="shared" si="0"/>
        <v>4</v>
      </c>
      <c r="T16" s="48">
        <f t="shared" si="1"/>
        <v>16</v>
      </c>
    </row>
    <row r="17" spans="5:20" x14ac:dyDescent="0.3">
      <c r="E17" s="21" t="s">
        <v>2</v>
      </c>
      <c r="F17" s="22">
        <f>MEDIAN(F7:F14)</f>
        <v>25</v>
      </c>
      <c r="G17" s="8"/>
      <c r="H17" s="19" t="s">
        <v>16</v>
      </c>
      <c r="I17" s="23"/>
      <c r="J17" s="20">
        <v>22</v>
      </c>
      <c r="K17" s="9"/>
      <c r="P17" s="37"/>
      <c r="Q17" s="46">
        <v>7</v>
      </c>
      <c r="R17" s="8"/>
      <c r="S17" s="47">
        <f t="shared" si="0"/>
        <v>7</v>
      </c>
      <c r="T17" s="48">
        <f t="shared" si="1"/>
        <v>49</v>
      </c>
    </row>
    <row r="18" spans="5:20" ht="15" thickBot="1" x14ac:dyDescent="0.35">
      <c r="E18" s="24" t="s">
        <v>3</v>
      </c>
      <c r="F18" s="25">
        <f>MODE(F7:F14)</f>
        <v>25</v>
      </c>
      <c r="G18" s="8"/>
      <c r="H18" s="21" t="s">
        <v>14</v>
      </c>
      <c r="I18" s="26"/>
      <c r="J18" s="22">
        <v>23</v>
      </c>
      <c r="K18" s="9"/>
      <c r="P18" s="37"/>
      <c r="Q18" s="46">
        <v>8</v>
      </c>
      <c r="R18" s="8"/>
      <c r="S18" s="47">
        <f t="shared" si="0"/>
        <v>8</v>
      </c>
      <c r="T18" s="48">
        <f t="shared" si="1"/>
        <v>64</v>
      </c>
    </row>
    <row r="19" spans="5:20" x14ac:dyDescent="0.3">
      <c r="E19" s="4"/>
      <c r="F19" s="8"/>
      <c r="G19" s="8"/>
      <c r="H19" s="21" t="s">
        <v>17</v>
      </c>
      <c r="I19" s="26"/>
      <c r="J19" s="22">
        <v>25</v>
      </c>
      <c r="K19" s="9"/>
      <c r="P19" s="37"/>
      <c r="Q19" s="46">
        <v>9</v>
      </c>
      <c r="R19" s="8"/>
      <c r="S19" s="47">
        <f t="shared" si="0"/>
        <v>9</v>
      </c>
      <c r="T19" s="48">
        <f t="shared" si="1"/>
        <v>81</v>
      </c>
    </row>
    <row r="20" spans="5:20" x14ac:dyDescent="0.3">
      <c r="E20" s="4"/>
      <c r="F20" s="8"/>
      <c r="G20" s="8"/>
      <c r="H20" s="21" t="s">
        <v>15</v>
      </c>
      <c r="I20" s="26"/>
      <c r="J20" s="22">
        <v>35.5</v>
      </c>
      <c r="K20" s="9"/>
      <c r="P20" s="37"/>
      <c r="Q20" s="46">
        <v>4</v>
      </c>
      <c r="R20" s="8"/>
      <c r="S20" s="47">
        <f t="shared" si="0"/>
        <v>4</v>
      </c>
      <c r="T20" s="48">
        <f t="shared" si="1"/>
        <v>16</v>
      </c>
    </row>
    <row r="21" spans="5:20" ht="15" thickBot="1" x14ac:dyDescent="0.35">
      <c r="E21" s="4"/>
      <c r="F21" s="8"/>
      <c r="G21" s="8"/>
      <c r="H21" s="24" t="s">
        <v>18</v>
      </c>
      <c r="I21" s="27"/>
      <c r="J21" s="25">
        <v>225</v>
      </c>
      <c r="K21" s="9"/>
      <c r="P21" s="37"/>
      <c r="Q21" s="46">
        <v>7</v>
      </c>
      <c r="R21" s="8"/>
      <c r="S21" s="47">
        <f t="shared" si="0"/>
        <v>7</v>
      </c>
      <c r="T21" s="48">
        <f t="shared" si="1"/>
        <v>49</v>
      </c>
    </row>
    <row r="22" spans="5:20" ht="15" thickBot="1" x14ac:dyDescent="0.35">
      <c r="E22" s="4"/>
      <c r="F22" s="8"/>
      <c r="G22" s="8"/>
      <c r="H22" s="8"/>
      <c r="I22" s="8"/>
      <c r="J22" s="8"/>
      <c r="K22" s="9"/>
      <c r="P22" s="37"/>
      <c r="Q22" s="46">
        <v>8</v>
      </c>
      <c r="R22" s="8"/>
      <c r="S22" s="47">
        <f t="shared" si="0"/>
        <v>8</v>
      </c>
      <c r="T22" s="48">
        <f t="shared" si="1"/>
        <v>64</v>
      </c>
    </row>
    <row r="23" spans="5:20" ht="15" thickBot="1" x14ac:dyDescent="0.35">
      <c r="E23" s="4"/>
      <c r="F23" s="8"/>
      <c r="G23" s="8"/>
      <c r="H23" s="28" t="s">
        <v>19</v>
      </c>
      <c r="I23" s="29"/>
      <c r="J23" s="30">
        <f>K11-K7</f>
        <v>13.5</v>
      </c>
      <c r="K23" s="9"/>
      <c r="P23" s="37"/>
      <c r="Q23" s="49">
        <v>7</v>
      </c>
      <c r="R23" s="8"/>
      <c r="S23" s="50">
        <f t="shared" si="0"/>
        <v>7</v>
      </c>
      <c r="T23" s="51">
        <f t="shared" si="1"/>
        <v>49</v>
      </c>
    </row>
    <row r="24" spans="5:20" ht="15" thickBot="1" x14ac:dyDescent="0.35">
      <c r="E24" s="4"/>
      <c r="F24" s="8"/>
      <c r="G24" s="8"/>
      <c r="H24" s="8"/>
      <c r="I24" s="8"/>
      <c r="J24" s="8"/>
      <c r="K24" s="9"/>
      <c r="P24" s="37"/>
      <c r="Q24" s="38"/>
      <c r="R24" s="38"/>
      <c r="S24" s="38"/>
      <c r="T24" s="39"/>
    </row>
    <row r="25" spans="5:20" x14ac:dyDescent="0.3">
      <c r="E25" s="4"/>
      <c r="F25" s="8"/>
      <c r="G25" s="8"/>
      <c r="H25" s="19" t="s">
        <v>20</v>
      </c>
      <c r="I25" s="23"/>
      <c r="J25" s="20">
        <f>J23-1.5*(K7)</f>
        <v>-19.5</v>
      </c>
      <c r="K25" s="9"/>
      <c r="P25" s="52" t="s">
        <v>1</v>
      </c>
      <c r="Q25" s="53">
        <f>AVERAGE((Q8:Q23))</f>
        <v>6.125</v>
      </c>
      <c r="R25" s="38"/>
      <c r="S25" s="52" t="s">
        <v>22</v>
      </c>
      <c r="T25" s="53">
        <f>AVERAGE(T8:T23)</f>
        <v>42</v>
      </c>
    </row>
    <row r="26" spans="5:20" ht="15" thickBot="1" x14ac:dyDescent="0.35">
      <c r="E26" s="4"/>
      <c r="F26" s="8"/>
      <c r="G26" s="8"/>
      <c r="H26" s="24" t="s">
        <v>21</v>
      </c>
      <c r="I26" s="27"/>
      <c r="J26" s="25">
        <f>J23+1.5*(K11)</f>
        <v>66.75</v>
      </c>
      <c r="K26" s="9"/>
      <c r="P26" s="54" t="s">
        <v>23</v>
      </c>
      <c r="Q26" s="55">
        <f>MEDIAN((Q8:Q23))</f>
        <v>7</v>
      </c>
      <c r="R26" s="38"/>
      <c r="S26" s="56" t="s">
        <v>6</v>
      </c>
      <c r="T26" s="57">
        <f>SQRT(T25)</f>
        <v>6.4807406984078604</v>
      </c>
    </row>
    <row r="27" spans="5:20" ht="15" thickBot="1" x14ac:dyDescent="0.35">
      <c r="E27" s="31"/>
      <c r="F27" s="32"/>
      <c r="G27" s="32"/>
      <c r="H27" s="32"/>
      <c r="I27" s="32"/>
      <c r="J27" s="32"/>
      <c r="K27" s="33"/>
      <c r="P27" s="56" t="s">
        <v>3</v>
      </c>
      <c r="Q27" s="57">
        <f>MODE(Q8:Q23)</f>
        <v>7</v>
      </c>
      <c r="R27" s="38"/>
      <c r="S27" s="38"/>
      <c r="T27" s="39"/>
    </row>
    <row r="28" spans="5:20" ht="15" thickBot="1" x14ac:dyDescent="0.35">
      <c r="P28" s="37"/>
      <c r="Q28" s="38"/>
      <c r="R28" s="38"/>
      <c r="S28" s="38"/>
      <c r="T28" s="39"/>
    </row>
    <row r="29" spans="5:20" x14ac:dyDescent="0.3">
      <c r="P29" s="37"/>
      <c r="Q29" s="58" t="s">
        <v>24</v>
      </c>
      <c r="R29" s="59"/>
      <c r="S29" s="60" t="s">
        <v>25</v>
      </c>
      <c r="T29" s="39"/>
    </row>
    <row r="30" spans="5:20" x14ac:dyDescent="0.3">
      <c r="P30" s="37"/>
      <c r="Q30" s="61"/>
      <c r="R30" s="62"/>
      <c r="S30" s="63"/>
      <c r="T30" s="39"/>
    </row>
    <row r="31" spans="5:20" x14ac:dyDescent="0.3">
      <c r="P31" s="37"/>
      <c r="Q31" s="64">
        <f>Q25-T26</f>
        <v>-0.35574069840786038</v>
      </c>
      <c r="R31" s="7"/>
      <c r="S31" s="22">
        <f>Q25+T26</f>
        <v>12.60574069840786</v>
      </c>
      <c r="T31" s="39"/>
    </row>
    <row r="32" spans="5:20" x14ac:dyDescent="0.3">
      <c r="P32" s="37"/>
      <c r="Q32" s="64">
        <f>Q31-T26</f>
        <v>-6.8364813968157208</v>
      </c>
      <c r="R32" s="7"/>
      <c r="S32" s="22">
        <f>S31+T26</f>
        <v>19.086481396815721</v>
      </c>
      <c r="T32" s="39"/>
    </row>
    <row r="33" spans="16:20" ht="15" thickBot="1" x14ac:dyDescent="0.35">
      <c r="P33" s="65"/>
      <c r="Q33" s="66">
        <f>Q32-T26</f>
        <v>-13.317222095223581</v>
      </c>
      <c r="R33" s="67"/>
      <c r="S33" s="25">
        <f>S32+T26</f>
        <v>25.567222095223581</v>
      </c>
      <c r="T33" s="68"/>
    </row>
  </sheetData>
  <mergeCells count="4">
    <mergeCell ref="J7:J10"/>
    <mergeCell ref="K7:K10"/>
    <mergeCell ref="J11:J14"/>
    <mergeCell ref="K11:K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DDCC2-CF28-4D5A-840C-CC597A9B0D17}">
  <dimension ref="G6:V24"/>
  <sheetViews>
    <sheetView workbookViewId="0">
      <selection activeCell="D17" sqref="D17"/>
    </sheetView>
  </sheetViews>
  <sheetFormatPr defaultRowHeight="14.4" x14ac:dyDescent="0.3"/>
  <sheetData>
    <row r="6" spans="7:22" ht="15" thickBot="1" x14ac:dyDescent="0.35"/>
    <row r="7" spans="7:22" x14ac:dyDescent="0.3">
      <c r="G7" s="69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1"/>
      <c r="T7" s="72"/>
      <c r="U7" s="72"/>
      <c r="V7" s="73"/>
    </row>
    <row r="8" spans="7:22" ht="15" thickBot="1" x14ac:dyDescent="0.35">
      <c r="G8" s="7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5"/>
      <c r="T8" s="76"/>
      <c r="U8" s="76"/>
      <c r="V8" s="77"/>
    </row>
    <row r="9" spans="7:22" ht="15" thickBot="1" x14ac:dyDescent="0.35">
      <c r="G9" s="74"/>
      <c r="H9" s="78" t="s">
        <v>0</v>
      </c>
      <c r="I9" s="79" t="s">
        <v>8</v>
      </c>
      <c r="J9" s="80"/>
      <c r="K9" s="78" t="s">
        <v>9</v>
      </c>
      <c r="L9" s="81" t="s">
        <v>10</v>
      </c>
      <c r="M9" s="81" t="s">
        <v>5</v>
      </c>
      <c r="N9" s="79" t="s">
        <v>11</v>
      </c>
      <c r="O9" s="7"/>
      <c r="P9" s="7"/>
      <c r="Q9" s="7"/>
      <c r="R9" s="7"/>
      <c r="S9" s="82" t="s">
        <v>26</v>
      </c>
      <c r="T9" s="83"/>
      <c r="U9" s="83"/>
      <c r="V9" s="77"/>
    </row>
    <row r="10" spans="7:22" ht="15" thickBot="1" x14ac:dyDescent="0.35">
      <c r="G10" s="74"/>
      <c r="H10" s="84">
        <v>4</v>
      </c>
      <c r="I10" s="85">
        <v>4</v>
      </c>
      <c r="J10" s="7"/>
      <c r="K10" s="86">
        <f>H10-$D$45</f>
        <v>4</v>
      </c>
      <c r="L10" s="87">
        <f>I10-$E$45</f>
        <v>4</v>
      </c>
      <c r="M10" s="87">
        <f>K10*K10</f>
        <v>16</v>
      </c>
      <c r="N10" s="88">
        <f>L10*L10</f>
        <v>16</v>
      </c>
      <c r="O10" s="7"/>
      <c r="P10" s="7"/>
      <c r="Q10" s="7"/>
      <c r="R10" s="7"/>
      <c r="S10" s="75"/>
      <c r="T10" s="76"/>
      <c r="U10" s="76"/>
      <c r="V10" s="77"/>
    </row>
    <row r="11" spans="7:22" x14ac:dyDescent="0.3">
      <c r="G11" s="74"/>
      <c r="H11" s="89">
        <v>8</v>
      </c>
      <c r="I11" s="90">
        <v>7</v>
      </c>
      <c r="J11" s="7"/>
      <c r="K11" s="91">
        <f t="shared" ref="K11:K15" si="0">H11-$D$45</f>
        <v>8</v>
      </c>
      <c r="L11" s="92">
        <f t="shared" ref="L11:L15" si="1">I11-$E$45</f>
        <v>7</v>
      </c>
      <c r="M11" s="92">
        <f t="shared" ref="M11:N15" si="2">K11*K11</f>
        <v>64</v>
      </c>
      <c r="N11" s="93">
        <f t="shared" si="2"/>
        <v>49</v>
      </c>
      <c r="O11" s="7"/>
      <c r="P11" s="7"/>
      <c r="Q11" s="7"/>
      <c r="R11" s="7"/>
      <c r="S11" s="94"/>
      <c r="T11" s="95" t="s">
        <v>27</v>
      </c>
      <c r="U11" s="95" t="s">
        <v>28</v>
      </c>
      <c r="V11" s="77"/>
    </row>
    <row r="12" spans="7:22" x14ac:dyDescent="0.3">
      <c r="G12" s="74"/>
      <c r="H12" s="89">
        <v>9</v>
      </c>
      <c r="I12" s="90">
        <v>8</v>
      </c>
      <c r="J12" s="7"/>
      <c r="K12" s="91">
        <f t="shared" si="0"/>
        <v>9</v>
      </c>
      <c r="L12" s="92">
        <f t="shared" si="1"/>
        <v>8</v>
      </c>
      <c r="M12" s="92">
        <f t="shared" si="2"/>
        <v>81</v>
      </c>
      <c r="N12" s="93">
        <f t="shared" si="2"/>
        <v>64</v>
      </c>
      <c r="O12" s="7"/>
      <c r="P12" s="7"/>
      <c r="Q12" s="7"/>
      <c r="R12" s="7"/>
      <c r="S12" s="75" t="s">
        <v>29</v>
      </c>
      <c r="T12" s="76">
        <v>6.5</v>
      </c>
      <c r="U12" s="76">
        <v>6.666666666666667</v>
      </c>
      <c r="V12" s="77"/>
    </row>
    <row r="13" spans="7:22" x14ac:dyDescent="0.3">
      <c r="G13" s="74"/>
      <c r="H13" s="89">
        <v>7</v>
      </c>
      <c r="I13" s="90">
        <v>9</v>
      </c>
      <c r="J13" s="7"/>
      <c r="K13" s="91">
        <f t="shared" si="0"/>
        <v>7</v>
      </c>
      <c r="L13" s="92">
        <f t="shared" si="1"/>
        <v>9</v>
      </c>
      <c r="M13" s="92">
        <f t="shared" si="2"/>
        <v>49</v>
      </c>
      <c r="N13" s="93">
        <f t="shared" si="2"/>
        <v>81</v>
      </c>
      <c r="O13" s="7"/>
      <c r="P13" s="7"/>
      <c r="Q13" s="7"/>
      <c r="R13" s="7"/>
      <c r="S13" s="75" t="s">
        <v>30</v>
      </c>
      <c r="T13" s="76">
        <v>3.5</v>
      </c>
      <c r="U13" s="76">
        <v>3.4666666666666628</v>
      </c>
      <c r="V13" s="77"/>
    </row>
    <row r="14" spans="7:22" x14ac:dyDescent="0.3">
      <c r="G14" s="74"/>
      <c r="H14" s="89">
        <v>6</v>
      </c>
      <c r="I14" s="90">
        <v>5</v>
      </c>
      <c r="J14" s="7"/>
      <c r="K14" s="91">
        <f t="shared" si="0"/>
        <v>6</v>
      </c>
      <c r="L14" s="92">
        <f t="shared" si="1"/>
        <v>5</v>
      </c>
      <c r="M14" s="92">
        <f t="shared" si="2"/>
        <v>36</v>
      </c>
      <c r="N14" s="93">
        <f t="shared" si="2"/>
        <v>25</v>
      </c>
      <c r="O14" s="7"/>
      <c r="P14" s="7"/>
      <c r="Q14" s="7"/>
      <c r="R14" s="7"/>
      <c r="S14" s="75" t="s">
        <v>31</v>
      </c>
      <c r="T14" s="76">
        <v>6</v>
      </c>
      <c r="U14" s="76">
        <v>6</v>
      </c>
      <c r="V14" s="77"/>
    </row>
    <row r="15" spans="7:22" ht="15" thickBot="1" x14ac:dyDescent="0.35">
      <c r="G15" s="74"/>
      <c r="H15" s="96">
        <v>5</v>
      </c>
      <c r="I15" s="97">
        <v>7</v>
      </c>
      <c r="J15" s="7"/>
      <c r="K15" s="98">
        <f t="shared" si="0"/>
        <v>5</v>
      </c>
      <c r="L15" s="99">
        <f t="shared" si="1"/>
        <v>7</v>
      </c>
      <c r="M15" s="99">
        <f t="shared" si="2"/>
        <v>25</v>
      </c>
      <c r="N15" s="100">
        <f t="shared" si="2"/>
        <v>49</v>
      </c>
      <c r="O15" s="7"/>
      <c r="P15" s="7"/>
      <c r="Q15" s="7"/>
      <c r="R15" s="7"/>
      <c r="S15" s="75" t="s">
        <v>32</v>
      </c>
      <c r="T15" s="76">
        <v>0.68900310211585747</v>
      </c>
      <c r="U15" s="76"/>
      <c r="V15" s="77"/>
    </row>
    <row r="16" spans="7:22" ht="15" thickBot="1" x14ac:dyDescent="0.35">
      <c r="G16" s="74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5" t="s">
        <v>33</v>
      </c>
      <c r="T16" s="76">
        <v>0</v>
      </c>
      <c r="U16" s="76"/>
      <c r="V16" s="77"/>
    </row>
    <row r="17" spans="7:22" ht="15" thickBot="1" x14ac:dyDescent="0.35">
      <c r="G17" s="101" t="s">
        <v>1</v>
      </c>
      <c r="H17" s="102">
        <f>AVERAGE(H10:H15)</f>
        <v>6.5</v>
      </c>
      <c r="I17" s="30">
        <f>AVERAGE(I10:I15)</f>
        <v>6.666666666666667</v>
      </c>
      <c r="J17" s="7"/>
      <c r="K17" s="7"/>
      <c r="L17" s="103" t="s">
        <v>12</v>
      </c>
      <c r="M17" s="72">
        <f>SUM(M10:M15)</f>
        <v>271</v>
      </c>
      <c r="N17" s="20">
        <f>SUM(N10:N15)</f>
        <v>284</v>
      </c>
      <c r="O17" s="7"/>
      <c r="P17" s="7"/>
      <c r="Q17" s="7"/>
      <c r="R17" s="7"/>
      <c r="S17" s="75" t="s">
        <v>34</v>
      </c>
      <c r="T17" s="76">
        <v>5</v>
      </c>
      <c r="U17" s="76"/>
      <c r="V17" s="77"/>
    </row>
    <row r="18" spans="7:22" ht="15" thickBot="1" x14ac:dyDescent="0.35">
      <c r="G18" s="74"/>
      <c r="H18" s="7"/>
      <c r="I18" s="7"/>
      <c r="J18" s="7"/>
      <c r="K18" s="7"/>
      <c r="L18" s="104" t="s">
        <v>22</v>
      </c>
      <c r="M18" s="76">
        <f>_xlfn.VAR.S(H10:H15)</f>
        <v>3.5</v>
      </c>
      <c r="N18" s="22">
        <f>_xlfn.VAR.S(I10:I15)</f>
        <v>3.4666666666666628</v>
      </c>
      <c r="O18" s="7"/>
      <c r="P18" s="7"/>
      <c r="Q18" s="7"/>
      <c r="R18" s="7"/>
      <c r="S18" s="75" t="s">
        <v>35</v>
      </c>
      <c r="T18" s="76">
        <v>-0.27735009811261446</v>
      </c>
      <c r="U18" s="76"/>
      <c r="V18" s="77"/>
    </row>
    <row r="19" spans="7:22" ht="15" thickBot="1" x14ac:dyDescent="0.35">
      <c r="G19" s="74"/>
      <c r="H19" s="105">
        <f>H17-I17</f>
        <v>-0.16666666666666696</v>
      </c>
      <c r="I19" s="7"/>
      <c r="J19" s="7"/>
      <c r="K19" s="7"/>
      <c r="L19" s="106" t="s">
        <v>36</v>
      </c>
      <c r="M19" s="107">
        <f>SQRT(M18)</f>
        <v>1.8708286933869707</v>
      </c>
      <c r="N19" s="25">
        <f>SQRT(N18)</f>
        <v>1.8618986725025244</v>
      </c>
      <c r="O19" s="7"/>
      <c r="P19" s="7"/>
      <c r="Q19" s="7"/>
      <c r="R19" s="7"/>
      <c r="S19" s="75" t="s">
        <v>37</v>
      </c>
      <c r="T19" s="76">
        <v>0.39630643533362597</v>
      </c>
      <c r="U19" s="76"/>
      <c r="V19" s="77"/>
    </row>
    <row r="20" spans="7:22" ht="15" thickBot="1" x14ac:dyDescent="0.35">
      <c r="G20" s="74"/>
      <c r="H20" s="7"/>
      <c r="I20" s="7"/>
      <c r="J20" s="7"/>
      <c r="K20" s="7"/>
      <c r="L20" s="80"/>
      <c r="M20" s="7"/>
      <c r="N20" s="7"/>
      <c r="O20" s="7"/>
      <c r="P20" s="103" t="s">
        <v>12</v>
      </c>
      <c r="Q20" s="108" t="s">
        <v>38</v>
      </c>
      <c r="R20" s="7"/>
      <c r="S20" s="75" t="s">
        <v>39</v>
      </c>
      <c r="T20" s="76">
        <v>2.0150483733330233</v>
      </c>
      <c r="U20" s="76"/>
      <c r="V20" s="77"/>
    </row>
    <row r="21" spans="7:22" ht="15" thickBot="1" x14ac:dyDescent="0.35">
      <c r="G21" s="74"/>
      <c r="H21" s="7"/>
      <c r="I21" s="7"/>
      <c r="J21" s="7"/>
      <c r="K21" s="7"/>
      <c r="L21" s="103" t="s">
        <v>40</v>
      </c>
      <c r="M21" s="20">
        <f>M17/5</f>
        <v>54.2</v>
      </c>
      <c r="N21" s="7"/>
      <c r="O21" s="109">
        <f>M21/6</f>
        <v>9.0333333333333332</v>
      </c>
      <c r="P21" s="110">
        <f>O21+O22</f>
        <v>18.5</v>
      </c>
      <c r="Q21" s="25">
        <f>SQRT(P21)</f>
        <v>4.3011626335213133</v>
      </c>
      <c r="R21" s="7"/>
      <c r="S21" s="75" t="s">
        <v>41</v>
      </c>
      <c r="T21" s="76">
        <v>0.79261287066725195</v>
      </c>
      <c r="U21" s="76"/>
      <c r="V21" s="77"/>
    </row>
    <row r="22" spans="7:22" ht="15" thickBot="1" x14ac:dyDescent="0.35">
      <c r="G22" s="74"/>
      <c r="H22" s="105">
        <f>H19/Q21</f>
        <v>-3.8749212914606493E-2</v>
      </c>
      <c r="I22" s="7"/>
      <c r="J22" s="7"/>
      <c r="K22" s="7"/>
      <c r="L22" s="106" t="s">
        <v>42</v>
      </c>
      <c r="M22" s="25">
        <f>N17/5</f>
        <v>56.8</v>
      </c>
      <c r="N22" s="7"/>
      <c r="O22" s="111">
        <f>M22/6</f>
        <v>9.4666666666666668</v>
      </c>
      <c r="P22" s="7"/>
      <c r="Q22" s="7"/>
      <c r="R22" s="7"/>
      <c r="S22" s="112" t="s">
        <v>43</v>
      </c>
      <c r="T22" s="107">
        <v>2.570581835636315</v>
      </c>
      <c r="U22" s="107"/>
      <c r="V22" s="77"/>
    </row>
    <row r="23" spans="7:22" x14ac:dyDescent="0.3">
      <c r="G23" s="74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5"/>
      <c r="T23" s="76"/>
      <c r="U23" s="76"/>
      <c r="V23" s="77"/>
    </row>
    <row r="24" spans="7:22" ht="15" thickBot="1" x14ac:dyDescent="0.35">
      <c r="G24" s="113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112"/>
      <c r="T24" s="107"/>
      <c r="U24" s="107"/>
      <c r="V24" s="114"/>
    </row>
  </sheetData>
  <mergeCells count="1">
    <mergeCell ref="S9:U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</dc:creator>
  <cp:lastModifiedBy>Mihir</cp:lastModifiedBy>
  <dcterms:created xsi:type="dcterms:W3CDTF">2023-06-02T03:12:21Z</dcterms:created>
  <dcterms:modified xsi:type="dcterms:W3CDTF">2023-06-02T04:09:46Z</dcterms:modified>
</cp:coreProperties>
</file>