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C:\Users\andb7\source\repos\RectTracker\"/>
    </mc:Choice>
  </mc:AlternateContent>
  <xr:revisionPtr revIDLastSave="0" documentId="13_ncr:1_{752E45F4-657E-4519-B0D2-DE47C357A057}" xr6:coauthVersionLast="43" xr6:coauthVersionMax="43" xr10:uidLastSave="{00000000-0000-0000-0000-000000000000}"/>
  <bookViews>
    <workbookView xWindow="-120" yWindow="-120" windowWidth="29040" windowHeight="16440" xr2:uid="{B780A16B-7B58-40DA-B550-D1779547CBDD}"/>
  </bookViews>
  <sheets>
    <sheet name="Mappa (2)" sheetId="4" r:id="rId1"/>
    <sheet name="Foglio3" sheetId="7" r:id="rId2"/>
    <sheet name="Foglio2" sheetId="6" r:id="rId3"/>
    <sheet name="Foglio1" sheetId="3" r:id="rId4"/>
    <sheet name="Mappa (3)" sheetId="5" r:id="rId5"/>
  </sheets>
  <functionGroups builtInGroupCount="19"/>
  <definedNames>
    <definedName name="C_A" localSheetId="0">'Mappa (2)'!$CL$19</definedName>
    <definedName name="C_A" localSheetId="4">'Mappa (3)'!$T$45</definedName>
    <definedName name="C_DA" localSheetId="0">'Mappa (2)'!$CK$19</definedName>
    <definedName name="C_DA" localSheetId="4">'Mappa (3)'!$Q$45</definedName>
    <definedName name="H" localSheetId="0">'Mappa (2)'!$CQ$2</definedName>
    <definedName name="H" localSheetId="4">'Mappa (3)'!$P$32</definedName>
    <definedName name="pyRECT" localSheetId="0">'Mappa (2)'!$CH$6</definedName>
    <definedName name="pyRECT" localSheetId="4">'Mappa (3)'!$G$36</definedName>
    <definedName name="RECT" localSheetId="0">'Mappa (2)'!$CH$5</definedName>
    <definedName name="RECT" localSheetId="4">'Mappa (3)'!$G$35</definedName>
    <definedName name="sH" localSheetId="0">'Mappa (2)'!$CR$3</definedName>
    <definedName name="sH" localSheetId="4">'Mappa (3)'!$T$32</definedName>
    <definedName name="sW" localSheetId="0">'Mappa (2)'!$CP$3</definedName>
    <definedName name="sW" localSheetId="4">'Mappa (3)'!$S$32</definedName>
    <definedName name="W" localSheetId="0">'Mappa (2)'!$CO$2</definedName>
    <definedName name="W" localSheetId="4">'Mappa (3)'!$N$32</definedName>
    <definedName name="Z_A" localSheetId="0">'Mappa (2)'!$CL$18</definedName>
    <definedName name="Z_A" localSheetId="4">'Mappa (3)'!$T$44</definedName>
    <definedName name="Z_DA" localSheetId="0">'Mappa (2)'!$CK$18</definedName>
    <definedName name="Z_DA" localSheetId="4">'Mappa (3)'!$Q$44</definedName>
    <definedName name="ZONE">'Mappa (2)'!$CH$7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M175" i="4" l="1"/>
  <c r="J58" i="4"/>
  <c r="CJ43" i="4"/>
  <c r="CK43" i="4"/>
  <c r="CL43" i="4"/>
  <c r="CW43" i="4" s="1"/>
  <c r="CM43" i="4"/>
  <c r="CN43" i="4"/>
  <c r="CY43" i="4" s="1"/>
  <c r="CO43" i="4"/>
  <c r="CZ43" i="4" s="1"/>
  <c r="CJ44" i="4"/>
  <c r="CK44" i="4"/>
  <c r="CL44" i="4"/>
  <c r="CW44" i="4" s="1"/>
  <c r="CM44" i="4"/>
  <c r="CX44" i="4" s="1"/>
  <c r="CN44" i="4"/>
  <c r="CY44" i="4" s="1"/>
  <c r="CO44" i="4"/>
  <c r="CZ44" i="4" s="1"/>
  <c r="CJ45" i="4"/>
  <c r="CK45" i="4"/>
  <c r="CL45" i="4"/>
  <c r="CW45" i="4" s="1"/>
  <c r="CM45" i="4"/>
  <c r="CN45" i="4"/>
  <c r="CY45" i="4" s="1"/>
  <c r="CO45" i="4"/>
  <c r="CZ45" i="4" s="1"/>
  <c r="CJ46" i="4"/>
  <c r="CK46" i="4"/>
  <c r="CL46" i="4"/>
  <c r="CW46" i="4" s="1"/>
  <c r="CM46" i="4"/>
  <c r="CX46" i="4" s="1"/>
  <c r="CN46" i="4"/>
  <c r="CY46" i="4" s="1"/>
  <c r="CO46" i="4"/>
  <c r="CZ46" i="4" s="1"/>
  <c r="CJ47" i="4"/>
  <c r="CK47" i="4"/>
  <c r="CL47" i="4"/>
  <c r="CW47" i="4" s="1"/>
  <c r="CM47" i="4"/>
  <c r="CN47" i="4"/>
  <c r="CY47" i="4" s="1"/>
  <c r="CO47" i="4"/>
  <c r="CZ47" i="4" s="1"/>
  <c r="CJ48" i="4"/>
  <c r="CK48" i="4"/>
  <c r="CL48" i="4"/>
  <c r="CW48" i="4" s="1"/>
  <c r="CM48" i="4"/>
  <c r="CX48" i="4" s="1"/>
  <c r="CN48" i="4"/>
  <c r="CY48" i="4" s="1"/>
  <c r="CO48" i="4"/>
  <c r="CZ48" i="4" s="1"/>
  <c r="CJ49" i="4"/>
  <c r="CK49" i="4"/>
  <c r="CL49" i="4"/>
  <c r="CW49" i="4" s="1"/>
  <c r="CM49" i="4"/>
  <c r="CN49" i="4"/>
  <c r="CY49" i="4" s="1"/>
  <c r="CO49" i="4"/>
  <c r="CZ49" i="4" s="1"/>
  <c r="CJ50" i="4"/>
  <c r="CK50" i="4"/>
  <c r="CL50" i="4"/>
  <c r="CW50" i="4" s="1"/>
  <c r="CM50" i="4"/>
  <c r="CX50" i="4" s="1"/>
  <c r="CN50" i="4"/>
  <c r="CY50" i="4" s="1"/>
  <c r="CO50" i="4"/>
  <c r="CZ50" i="4" s="1"/>
  <c r="CJ51" i="4"/>
  <c r="CK51" i="4"/>
  <c r="CL51" i="4"/>
  <c r="CW51" i="4" s="1"/>
  <c r="CM51" i="4"/>
  <c r="CN51" i="4"/>
  <c r="CY51" i="4" s="1"/>
  <c r="CO51" i="4"/>
  <c r="CZ51" i="4" s="1"/>
  <c r="CJ52" i="4"/>
  <c r="CK52" i="4"/>
  <c r="CL52" i="4"/>
  <c r="CW52" i="4" s="1"/>
  <c r="CM52" i="4"/>
  <c r="CX52" i="4" s="1"/>
  <c r="CN52" i="4"/>
  <c r="CY52" i="4" s="1"/>
  <c r="CO52" i="4"/>
  <c r="CZ52" i="4" s="1"/>
  <c r="CJ53" i="4"/>
  <c r="CK53" i="4"/>
  <c r="CL53" i="4"/>
  <c r="CW53" i="4" s="1"/>
  <c r="CM53" i="4"/>
  <c r="CN53" i="4"/>
  <c r="CY53" i="4" s="1"/>
  <c r="CO53" i="4"/>
  <c r="CZ53" i="4" s="1"/>
  <c r="CJ54" i="4"/>
  <c r="CK54" i="4"/>
  <c r="CL54" i="4"/>
  <c r="CW54" i="4" s="1"/>
  <c r="CM54" i="4"/>
  <c r="CX54" i="4" s="1"/>
  <c r="CN54" i="4"/>
  <c r="CY54" i="4" s="1"/>
  <c r="CO54" i="4"/>
  <c r="CZ54" i="4" s="1"/>
  <c r="CJ55" i="4"/>
  <c r="CK55" i="4"/>
  <c r="CL55" i="4"/>
  <c r="CW55" i="4" s="1"/>
  <c r="CM55" i="4"/>
  <c r="CN55" i="4"/>
  <c r="CY55" i="4" s="1"/>
  <c r="CO55" i="4"/>
  <c r="CZ55" i="4" s="1"/>
  <c r="CJ56" i="4"/>
  <c r="CK56" i="4"/>
  <c r="CL56" i="4"/>
  <c r="CW56" i="4" s="1"/>
  <c r="CM56" i="4"/>
  <c r="CX56" i="4" s="1"/>
  <c r="CN56" i="4"/>
  <c r="CY56" i="4" s="1"/>
  <c r="CO56" i="4"/>
  <c r="CZ56" i="4" s="1"/>
  <c r="CJ57" i="4"/>
  <c r="CK57" i="4"/>
  <c r="CL57" i="4"/>
  <c r="CW57" i="4" s="1"/>
  <c r="CM57" i="4"/>
  <c r="CN57" i="4"/>
  <c r="CY57" i="4" s="1"/>
  <c r="CO57" i="4"/>
  <c r="CZ57" i="4" s="1"/>
  <c r="CJ58" i="4"/>
  <c r="CK58" i="4"/>
  <c r="CL58" i="4"/>
  <c r="CW58" i="4" s="1"/>
  <c r="CM58" i="4"/>
  <c r="CX58" i="4" s="1"/>
  <c r="CN58" i="4"/>
  <c r="CY58" i="4" s="1"/>
  <c r="CO58" i="4"/>
  <c r="CZ58" i="4" s="1"/>
  <c r="CJ59" i="4"/>
  <c r="CK59" i="4"/>
  <c r="CL59" i="4"/>
  <c r="CW59" i="4" s="1"/>
  <c r="CM59" i="4"/>
  <c r="CN59" i="4"/>
  <c r="CY59" i="4" s="1"/>
  <c r="CO59" i="4"/>
  <c r="CZ59" i="4" s="1"/>
  <c r="CJ60" i="4"/>
  <c r="CK60" i="4"/>
  <c r="CL60" i="4"/>
  <c r="CW60" i="4" s="1"/>
  <c r="CM60" i="4"/>
  <c r="CX60" i="4" s="1"/>
  <c r="CN60" i="4"/>
  <c r="CY60" i="4" s="1"/>
  <c r="CO60" i="4"/>
  <c r="CZ60" i="4" s="1"/>
  <c r="CJ61" i="4"/>
  <c r="CK61" i="4"/>
  <c r="CL61" i="4"/>
  <c r="CM61" i="4"/>
  <c r="CN61" i="4"/>
  <c r="CY61" i="4" s="1"/>
  <c r="CO61" i="4"/>
  <c r="CZ61" i="4" s="1"/>
  <c r="CW61" i="4"/>
  <c r="K193" i="4"/>
  <c r="H198" i="4"/>
  <c r="K202" i="4"/>
  <c r="K207" i="4"/>
  <c r="K217" i="4"/>
  <c r="H186" i="4"/>
  <c r="K194" i="4"/>
  <c r="K196" i="4"/>
  <c r="K205" i="4"/>
  <c r="K213" i="4"/>
  <c r="H216" i="4"/>
  <c r="K223" i="4"/>
  <c r="H228" i="4"/>
  <c r="K232" i="4"/>
  <c r="K237" i="4"/>
  <c r="K242" i="4"/>
  <c r="K247" i="4"/>
  <c r="H252" i="4"/>
  <c r="K256" i="4"/>
  <c r="K261" i="4"/>
  <c r="K266" i="4"/>
  <c r="K271" i="4"/>
  <c r="H276" i="4"/>
  <c r="K280" i="4"/>
  <c r="K285" i="4"/>
  <c r="K190" i="4"/>
  <c r="K199" i="4"/>
  <c r="K201" i="4"/>
  <c r="H210" i="4"/>
  <c r="K218" i="4"/>
  <c r="H222" i="4"/>
  <c r="K226" i="4"/>
  <c r="K231" i="4"/>
  <c r="K241" i="4"/>
  <c r="H246" i="4"/>
  <c r="K250" i="4"/>
  <c r="K255" i="4"/>
  <c r="K265" i="4"/>
  <c r="K187" i="4"/>
  <c r="K195" i="4"/>
  <c r="H204" i="4"/>
  <c r="K206" i="4"/>
  <c r="K214" i="4"/>
  <c r="K220" i="4"/>
  <c r="K225" i="4"/>
  <c r="K230" i="4"/>
  <c r="K235" i="4"/>
  <c r="H240" i="4"/>
  <c r="K244" i="4"/>
  <c r="K249" i="4"/>
  <c r="K254" i="4"/>
  <c r="K259" i="4"/>
  <c r="H264" i="4"/>
  <c r="K268" i="4"/>
  <c r="K273" i="4"/>
  <c r="K278" i="4"/>
  <c r="K283" i="4"/>
  <c r="H288" i="4"/>
  <c r="K211" i="4"/>
  <c r="K219" i="4"/>
  <c r="K238" i="4"/>
  <c r="H258" i="4"/>
  <c r="H270" i="4"/>
  <c r="K279" i="4"/>
  <c r="K290" i="4"/>
  <c r="K295" i="4"/>
  <c r="H300" i="4"/>
  <c r="K304" i="4"/>
  <c r="K309" i="4"/>
  <c r="K314" i="4"/>
  <c r="K319" i="4"/>
  <c r="H324" i="4"/>
  <c r="K328" i="4"/>
  <c r="K333" i="4"/>
  <c r="K338" i="4"/>
  <c r="K343" i="4"/>
  <c r="H348" i="4"/>
  <c r="K352" i="4"/>
  <c r="K357" i="4"/>
  <c r="K362" i="4"/>
  <c r="K367" i="4"/>
  <c r="H372" i="4"/>
  <c r="K376" i="4"/>
  <c r="K381" i="4"/>
  <c r="K380" i="4"/>
  <c r="K243" i="4"/>
  <c r="H282" i="4"/>
  <c r="K301" i="4"/>
  <c r="K320" i="4"/>
  <c r="H330" i="4"/>
  <c r="H234" i="4"/>
  <c r="K253" i="4"/>
  <c r="K277" i="4"/>
  <c r="K286" i="4"/>
  <c r="K289" i="4"/>
  <c r="H294" i="4"/>
  <c r="K298" i="4"/>
  <c r="K303" i="4"/>
  <c r="K308" i="4"/>
  <c r="K313" i="4"/>
  <c r="H318" i="4"/>
  <c r="K322" i="4"/>
  <c r="K327" i="4"/>
  <c r="K332" i="4"/>
  <c r="K337" i="4"/>
  <c r="H342" i="4"/>
  <c r="K346" i="4"/>
  <c r="K351" i="4"/>
  <c r="K356" i="4"/>
  <c r="K361" i="4"/>
  <c r="H366" i="4"/>
  <c r="K370" i="4"/>
  <c r="K375" i="4"/>
  <c r="K310" i="4"/>
  <c r="K189" i="4"/>
  <c r="K229" i="4"/>
  <c r="K267" i="4"/>
  <c r="K274" i="4"/>
  <c r="K292" i="4"/>
  <c r="K297" i="4"/>
  <c r="K302" i="4"/>
  <c r="K307" i="4"/>
  <c r="H312" i="4"/>
  <c r="K316" i="4"/>
  <c r="K321" i="4"/>
  <c r="K326" i="4"/>
  <c r="K331" i="4"/>
  <c r="H336" i="4"/>
  <c r="K340" i="4"/>
  <c r="K345" i="4"/>
  <c r="K350" i="4"/>
  <c r="K355" i="4"/>
  <c r="H360" i="4"/>
  <c r="K364" i="4"/>
  <c r="K369" i="4"/>
  <c r="K374" i="4"/>
  <c r="K379" i="4"/>
  <c r="H192" i="4"/>
  <c r="K208" i="4"/>
  <c r="K262" i="4"/>
  <c r="K291" i="4"/>
  <c r="H306" i="4"/>
  <c r="K315" i="4"/>
  <c r="K325" i="4"/>
  <c r="K344" i="4"/>
  <c r="K363" i="4"/>
  <c r="K382" i="4"/>
  <c r="K349" i="4"/>
  <c r="K339" i="4"/>
  <c r="K358" i="4"/>
  <c r="H378" i="4"/>
  <c r="K334" i="4"/>
  <c r="H354" i="4"/>
  <c r="K373" i="4"/>
  <c r="K368" i="4"/>
  <c r="E187" i="4"/>
  <c r="E193" i="4"/>
  <c r="E199" i="4"/>
  <c r="E205" i="4"/>
  <c r="E211" i="4"/>
  <c r="E217" i="4"/>
  <c r="E223" i="4"/>
  <c r="E229" i="4"/>
  <c r="E235" i="4"/>
  <c r="E241" i="4"/>
  <c r="E247" i="4"/>
  <c r="E253" i="4"/>
  <c r="E259" i="4"/>
  <c r="E265" i="4"/>
  <c r="E271" i="4"/>
  <c r="E277" i="4"/>
  <c r="E283" i="4"/>
  <c r="E289" i="4"/>
  <c r="E295" i="4"/>
  <c r="E301" i="4"/>
  <c r="E307" i="4"/>
  <c r="E313" i="4"/>
  <c r="E319" i="4"/>
  <c r="E325" i="4"/>
  <c r="E331" i="4"/>
  <c r="E337" i="4"/>
  <c r="E343" i="4"/>
  <c r="E349" i="4"/>
  <c r="E355" i="4"/>
  <c r="E361" i="4"/>
  <c r="E367" i="4"/>
  <c r="E373" i="4"/>
  <c r="E379" i="4"/>
  <c r="E380" i="4"/>
  <c r="E202" i="4"/>
  <c r="E214" i="4"/>
  <c r="E232" i="4"/>
  <c r="E250" i="4"/>
  <c r="E268" i="4"/>
  <c r="E286" i="4"/>
  <c r="E304" i="4"/>
  <c r="E322" i="4"/>
  <c r="E334" i="4"/>
  <c r="E352" i="4"/>
  <c r="E370" i="4"/>
  <c r="E188" i="4"/>
  <c r="E194" i="4"/>
  <c r="E200" i="4"/>
  <c r="E206" i="4"/>
  <c r="E212" i="4"/>
  <c r="E218" i="4"/>
  <c r="E224" i="4"/>
  <c r="E230" i="4"/>
  <c r="E236" i="4"/>
  <c r="E242" i="4"/>
  <c r="E248" i="4"/>
  <c r="E254" i="4"/>
  <c r="E260" i="4"/>
  <c r="E266" i="4"/>
  <c r="E272" i="4"/>
  <c r="E278" i="4"/>
  <c r="E284" i="4"/>
  <c r="E290" i="4"/>
  <c r="E296" i="4"/>
  <c r="E302" i="4"/>
  <c r="E308" i="4"/>
  <c r="E314" i="4"/>
  <c r="E320" i="4"/>
  <c r="E326" i="4"/>
  <c r="E332" i="4"/>
  <c r="E338" i="4"/>
  <c r="E344" i="4"/>
  <c r="E350" i="4"/>
  <c r="E356" i="4"/>
  <c r="E362" i="4"/>
  <c r="E368" i="4"/>
  <c r="E374" i="4"/>
  <c r="E196" i="4"/>
  <c r="E220" i="4"/>
  <c r="E244" i="4"/>
  <c r="E262" i="4"/>
  <c r="E280" i="4"/>
  <c r="E298" i="4"/>
  <c r="E316" i="4"/>
  <c r="E340" i="4"/>
  <c r="E358" i="4"/>
  <c r="E382" i="4"/>
  <c r="E189" i="4"/>
  <c r="E195" i="4"/>
  <c r="E201" i="4"/>
  <c r="E207" i="4"/>
  <c r="E213" i="4"/>
  <c r="E219" i="4"/>
  <c r="E225" i="4"/>
  <c r="E231" i="4"/>
  <c r="E237" i="4"/>
  <c r="E243" i="4"/>
  <c r="E249" i="4"/>
  <c r="E255" i="4"/>
  <c r="E261" i="4"/>
  <c r="E267" i="4"/>
  <c r="E273" i="4"/>
  <c r="E279" i="4"/>
  <c r="E285" i="4"/>
  <c r="E291" i="4"/>
  <c r="E297" i="4"/>
  <c r="E303" i="4"/>
  <c r="E309" i="4"/>
  <c r="E315" i="4"/>
  <c r="E321" i="4"/>
  <c r="E327" i="4"/>
  <c r="E333" i="4"/>
  <c r="E339" i="4"/>
  <c r="E345" i="4"/>
  <c r="E351" i="4"/>
  <c r="E357" i="4"/>
  <c r="E363" i="4"/>
  <c r="E369" i="4"/>
  <c r="E375" i="4"/>
  <c r="E381" i="4"/>
  <c r="E190" i="4"/>
  <c r="E208" i="4"/>
  <c r="E226" i="4"/>
  <c r="E238" i="4"/>
  <c r="E256" i="4"/>
  <c r="E274" i="4"/>
  <c r="E292" i="4"/>
  <c r="E310" i="4"/>
  <c r="E328" i="4"/>
  <c r="E346" i="4"/>
  <c r="E364" i="4"/>
  <c r="E376" i="4"/>
  <c r="CT43" i="4" l="1"/>
  <c r="I369" i="4"/>
  <c r="I370" i="4" s="1"/>
  <c r="I367" i="4"/>
  <c r="H374" i="4"/>
  <c r="H375" i="4" s="1"/>
  <c r="H373" i="4"/>
  <c r="H376" i="4" s="1"/>
  <c r="H377" i="4" s="1"/>
  <c r="H350" i="4"/>
  <c r="H351" i="4" s="1"/>
  <c r="H349" i="4"/>
  <c r="H352" i="4" s="1"/>
  <c r="H353" i="4" s="1"/>
  <c r="I345" i="4"/>
  <c r="I346" i="4" s="1"/>
  <c r="I343" i="4"/>
  <c r="H326" i="4"/>
  <c r="H327" i="4" s="1"/>
  <c r="H325" i="4"/>
  <c r="H328" i="4" s="1"/>
  <c r="H329" i="4" s="1"/>
  <c r="H379" i="4"/>
  <c r="H382" i="4" s="1"/>
  <c r="H383" i="4" s="1"/>
  <c r="H380" i="4"/>
  <c r="H381" i="4" s="1"/>
  <c r="I375" i="4"/>
  <c r="I376" i="4" s="1"/>
  <c r="I373" i="4"/>
  <c r="H355" i="4"/>
  <c r="H358" i="4" s="1"/>
  <c r="H359" i="4" s="1"/>
  <c r="H356" i="4"/>
  <c r="H357" i="4" s="1"/>
  <c r="I351" i="4"/>
  <c r="I352" i="4" s="1"/>
  <c r="I349" i="4"/>
  <c r="H331" i="4"/>
  <c r="H334" i="4" s="1"/>
  <c r="H335" i="4" s="1"/>
  <c r="H332" i="4"/>
  <c r="H333" i="4" s="1"/>
  <c r="I327" i="4"/>
  <c r="I328" i="4" s="1"/>
  <c r="I325" i="4"/>
  <c r="H307" i="4"/>
  <c r="H310" i="4" s="1"/>
  <c r="H311" i="4" s="1"/>
  <c r="H308" i="4"/>
  <c r="H309" i="4" s="1"/>
  <c r="I303" i="4"/>
  <c r="I304" i="4" s="1"/>
  <c r="I301" i="4"/>
  <c r="H230" i="4"/>
  <c r="H231" i="4" s="1"/>
  <c r="H229" i="4"/>
  <c r="H232" i="4" s="1"/>
  <c r="H233" i="4" s="1"/>
  <c r="H362" i="4"/>
  <c r="H363" i="4" s="1"/>
  <c r="H361" i="4"/>
  <c r="H364" i="4" s="1"/>
  <c r="H365" i="4" s="1"/>
  <c r="I355" i="4"/>
  <c r="I357" i="4"/>
  <c r="I358" i="4" s="1"/>
  <c r="H338" i="4"/>
  <c r="H339" i="4" s="1"/>
  <c r="H337" i="4"/>
  <c r="H340" i="4" s="1"/>
  <c r="H341" i="4" s="1"/>
  <c r="I331" i="4"/>
  <c r="I333" i="4"/>
  <c r="I334" i="4" s="1"/>
  <c r="H314" i="4"/>
  <c r="H315" i="4" s="1"/>
  <c r="H313" i="4"/>
  <c r="H316" i="4" s="1"/>
  <c r="H317" i="4" s="1"/>
  <c r="I309" i="4"/>
  <c r="I310" i="4" s="1"/>
  <c r="I307" i="4"/>
  <c r="H290" i="4"/>
  <c r="H291" i="4" s="1"/>
  <c r="H289" i="4"/>
  <c r="H292" i="4" s="1"/>
  <c r="H293" i="4" s="1"/>
  <c r="H278" i="4"/>
  <c r="H279" i="4" s="1"/>
  <c r="H277" i="4"/>
  <c r="H280" i="4" s="1"/>
  <c r="H281" i="4" s="1"/>
  <c r="H254" i="4"/>
  <c r="H255" i="4" s="1"/>
  <c r="H253" i="4"/>
  <c r="H256" i="4" s="1"/>
  <c r="H257" i="4" s="1"/>
  <c r="I319" i="4"/>
  <c r="I321" i="4"/>
  <c r="I322" i="4" s="1"/>
  <c r="H302" i="4"/>
  <c r="H303" i="4" s="1"/>
  <c r="H301" i="4"/>
  <c r="H304" i="4" s="1"/>
  <c r="H305" i="4" s="1"/>
  <c r="I379" i="4"/>
  <c r="I381" i="4"/>
  <c r="I382" i="4" s="1"/>
  <c r="H368" i="4"/>
  <c r="H369" i="4" s="1"/>
  <c r="H367" i="4"/>
  <c r="H370" i="4" s="1"/>
  <c r="H371" i="4" s="1"/>
  <c r="I361" i="4"/>
  <c r="I363" i="4"/>
  <c r="I364" i="4" s="1"/>
  <c r="H344" i="4"/>
  <c r="H345" i="4" s="1"/>
  <c r="H343" i="4"/>
  <c r="H346" i="4" s="1"/>
  <c r="H347" i="4" s="1"/>
  <c r="I337" i="4"/>
  <c r="I339" i="4"/>
  <c r="I340" i="4" s="1"/>
  <c r="H320" i="4"/>
  <c r="H321" i="4" s="1"/>
  <c r="H319" i="4"/>
  <c r="H322" i="4" s="1"/>
  <c r="H323" i="4" s="1"/>
  <c r="I313" i="4"/>
  <c r="I315" i="4"/>
  <c r="I316" i="4" s="1"/>
  <c r="H296" i="4"/>
  <c r="H297" i="4" s="1"/>
  <c r="H295" i="4"/>
  <c r="H298" i="4" s="1"/>
  <c r="H299" i="4" s="1"/>
  <c r="I289" i="4"/>
  <c r="I291" i="4"/>
  <c r="I292" i="4" s="1"/>
  <c r="H212" i="4"/>
  <c r="H213" i="4" s="1"/>
  <c r="H211" i="4"/>
  <c r="H214" i="4" s="1"/>
  <c r="H215" i="4" s="1"/>
  <c r="H283" i="4"/>
  <c r="H286" i="4" s="1"/>
  <c r="H287" i="4" s="1"/>
  <c r="H284" i="4"/>
  <c r="H285" i="4" s="1"/>
  <c r="I279" i="4"/>
  <c r="I280" i="4" s="1"/>
  <c r="I277" i="4"/>
  <c r="H259" i="4"/>
  <c r="H262" i="4" s="1"/>
  <c r="H263" i="4" s="1"/>
  <c r="H260" i="4"/>
  <c r="H261" i="4" s="1"/>
  <c r="I255" i="4"/>
  <c r="I256" i="4" s="1"/>
  <c r="I253" i="4"/>
  <c r="H235" i="4"/>
  <c r="H238" i="4" s="1"/>
  <c r="H239" i="4" s="1"/>
  <c r="H236" i="4"/>
  <c r="H237" i="4" s="1"/>
  <c r="I231" i="4"/>
  <c r="I232" i="4" s="1"/>
  <c r="I229" i="4"/>
  <c r="I207" i="4"/>
  <c r="I208" i="4" s="1"/>
  <c r="I205" i="4"/>
  <c r="H187" i="4"/>
  <c r="H190" i="4" s="1"/>
  <c r="H191" i="4" s="1"/>
  <c r="H188" i="4"/>
  <c r="H189" i="4" s="1"/>
  <c r="H266" i="4"/>
  <c r="H267" i="4" s="1"/>
  <c r="H265" i="4"/>
  <c r="H268" i="4" s="1"/>
  <c r="H269" i="4" s="1"/>
  <c r="H242" i="4"/>
  <c r="H243" i="4" s="1"/>
  <c r="H241" i="4"/>
  <c r="H244" i="4" s="1"/>
  <c r="H245" i="4" s="1"/>
  <c r="I217" i="4"/>
  <c r="I219" i="4"/>
  <c r="I220" i="4" s="1"/>
  <c r="H200" i="4"/>
  <c r="H201" i="4" s="1"/>
  <c r="H199" i="4"/>
  <c r="H202" i="4" s="1"/>
  <c r="H203" i="4" s="1"/>
  <c r="H271" i="4"/>
  <c r="H274" i="4" s="1"/>
  <c r="H275" i="4" s="1"/>
  <c r="H272" i="4"/>
  <c r="H273" i="4" s="1"/>
  <c r="I265" i="4"/>
  <c r="I267" i="4"/>
  <c r="I268" i="4" s="1"/>
  <c r="H248" i="4"/>
  <c r="H249" i="4" s="1"/>
  <c r="H247" i="4"/>
  <c r="H250" i="4" s="1"/>
  <c r="H251" i="4" s="1"/>
  <c r="I241" i="4"/>
  <c r="I243" i="4"/>
  <c r="I244" i="4" s="1"/>
  <c r="H224" i="4"/>
  <c r="H225" i="4" s="1"/>
  <c r="H223" i="4"/>
  <c r="H226" i="4" s="1"/>
  <c r="H227" i="4" s="1"/>
  <c r="H205" i="4"/>
  <c r="H208" i="4" s="1"/>
  <c r="H209" i="4" s="1"/>
  <c r="H206" i="4"/>
  <c r="H207" i="4" s="1"/>
  <c r="I193" i="4"/>
  <c r="I195" i="4"/>
  <c r="I196" i="4" s="1"/>
  <c r="H217" i="4"/>
  <c r="H220" i="4" s="1"/>
  <c r="H221" i="4" s="1"/>
  <c r="H218" i="4"/>
  <c r="H219" i="4" s="1"/>
  <c r="H193" i="4"/>
  <c r="H196" i="4" s="1"/>
  <c r="H197" i="4" s="1"/>
  <c r="H194" i="4"/>
  <c r="H195" i="4" s="1"/>
  <c r="CR57" i="4"/>
  <c r="CR61" i="4"/>
  <c r="CR59" i="4"/>
  <c r="CP44" i="4"/>
  <c r="CR45" i="4"/>
  <c r="CR51" i="4"/>
  <c r="CT61" i="4"/>
  <c r="DB52" i="4"/>
  <c r="CR47" i="4"/>
  <c r="CR46" i="4"/>
  <c r="CP46" i="4"/>
  <c r="DB58" i="4"/>
  <c r="CP58" i="4"/>
  <c r="CP56" i="4"/>
  <c r="CP52" i="4"/>
  <c r="DB56" i="4"/>
  <c r="CT55" i="4"/>
  <c r="CT51" i="4"/>
  <c r="CP50" i="4"/>
  <c r="CR49" i="4"/>
  <c r="DB48" i="4"/>
  <c r="DB44" i="4"/>
  <c r="CR44" i="4"/>
  <c r="CT49" i="4"/>
  <c r="CT47" i="4"/>
  <c r="CT57" i="4"/>
  <c r="CT53" i="4"/>
  <c r="DB60" i="4"/>
  <c r="CP60" i="4"/>
  <c r="CT59" i="4"/>
  <c r="DB54" i="4"/>
  <c r="CP54" i="4"/>
  <c r="CP48" i="4"/>
  <c r="CT45" i="4"/>
  <c r="DB46" i="4"/>
  <c r="DB50" i="4"/>
  <c r="CX61" i="4"/>
  <c r="CP61" i="4"/>
  <c r="CT60" i="4"/>
  <c r="CX59" i="4"/>
  <c r="CP59" i="4"/>
  <c r="CT58" i="4"/>
  <c r="CX57" i="4"/>
  <c r="CP57" i="4"/>
  <c r="CT56" i="4"/>
  <c r="CX55" i="4"/>
  <c r="CP55" i="4"/>
  <c r="CT54" i="4"/>
  <c r="CX53" i="4"/>
  <c r="CP53" i="4"/>
  <c r="CT52" i="4"/>
  <c r="CX51" i="4"/>
  <c r="CP51" i="4"/>
  <c r="CT50" i="4"/>
  <c r="CX49" i="4"/>
  <c r="CP49" i="4"/>
  <c r="CT48" i="4"/>
  <c r="CX47" i="4"/>
  <c r="CP47" i="4"/>
  <c r="CT46" i="4"/>
  <c r="CX45" i="4"/>
  <c r="CP45" i="4"/>
  <c r="CT44" i="4"/>
  <c r="CX43" i="4"/>
  <c r="CP43" i="4"/>
  <c r="CR55" i="4"/>
  <c r="CR53" i="4"/>
  <c r="CR43" i="4"/>
  <c r="CR60" i="4"/>
  <c r="CR58" i="4"/>
  <c r="CR56" i="4"/>
  <c r="CR54" i="4"/>
  <c r="CR52" i="4"/>
  <c r="CR50" i="4"/>
  <c r="CR48" i="4"/>
  <c r="CJ23" i="4"/>
  <c r="CJ24" i="4"/>
  <c r="CJ25" i="4"/>
  <c r="CJ26" i="4"/>
  <c r="CJ27" i="4"/>
  <c r="CJ28" i="4"/>
  <c r="CJ29" i="4"/>
  <c r="CJ30" i="4"/>
  <c r="CJ31" i="4"/>
  <c r="CJ32" i="4"/>
  <c r="CJ33" i="4"/>
  <c r="CJ34" i="4"/>
  <c r="CJ35" i="4"/>
  <c r="CJ36" i="4"/>
  <c r="CJ37" i="4"/>
  <c r="CJ38" i="4"/>
  <c r="CJ39" i="4"/>
  <c r="CJ40" i="4"/>
  <c r="CJ41" i="4"/>
  <c r="CJ42" i="4"/>
  <c r="CK23" i="4"/>
  <c r="CL23" i="4"/>
  <c r="CM23" i="4"/>
  <c r="CN23" i="4"/>
  <c r="CO23" i="4"/>
  <c r="CK24" i="4"/>
  <c r="CL24" i="4"/>
  <c r="CM24" i="4"/>
  <c r="CN24" i="4"/>
  <c r="CO24" i="4"/>
  <c r="CK25" i="4"/>
  <c r="CL25" i="4"/>
  <c r="CM25" i="4"/>
  <c r="CN25" i="4"/>
  <c r="CO25" i="4"/>
  <c r="CK26" i="4"/>
  <c r="CL26" i="4"/>
  <c r="CM26" i="4"/>
  <c r="CN26" i="4"/>
  <c r="CO26" i="4"/>
  <c r="CK27" i="4"/>
  <c r="CL27" i="4"/>
  <c r="CM27" i="4"/>
  <c r="CN27" i="4"/>
  <c r="CO27" i="4"/>
  <c r="CK28" i="4"/>
  <c r="CL28" i="4"/>
  <c r="CM28" i="4"/>
  <c r="CN28" i="4"/>
  <c r="CO28" i="4"/>
  <c r="CK29" i="4"/>
  <c r="CL29" i="4"/>
  <c r="CM29" i="4"/>
  <c r="CN29" i="4"/>
  <c r="CO29" i="4"/>
  <c r="CK30" i="4"/>
  <c r="CL30" i="4"/>
  <c r="CM30" i="4"/>
  <c r="CN30" i="4"/>
  <c r="CO30" i="4"/>
  <c r="CK31" i="4"/>
  <c r="CL31" i="4"/>
  <c r="CM31" i="4"/>
  <c r="CN31" i="4"/>
  <c r="CO31" i="4"/>
  <c r="CK32" i="4"/>
  <c r="CL32" i="4"/>
  <c r="CM32" i="4"/>
  <c r="CN32" i="4"/>
  <c r="CO32" i="4"/>
  <c r="CK33" i="4"/>
  <c r="CL33" i="4"/>
  <c r="CM33" i="4"/>
  <c r="CN33" i="4"/>
  <c r="CO33" i="4"/>
  <c r="CK34" i="4"/>
  <c r="CL34" i="4"/>
  <c r="CM34" i="4"/>
  <c r="CN34" i="4"/>
  <c r="CO34" i="4"/>
  <c r="CK35" i="4"/>
  <c r="CL35" i="4"/>
  <c r="CM35" i="4"/>
  <c r="CN35" i="4"/>
  <c r="CO35" i="4"/>
  <c r="CK36" i="4"/>
  <c r="CL36" i="4"/>
  <c r="CM36" i="4"/>
  <c r="CN36" i="4"/>
  <c r="CO36" i="4"/>
  <c r="CK37" i="4"/>
  <c r="CL37" i="4"/>
  <c r="CM37" i="4"/>
  <c r="CN37" i="4"/>
  <c r="CO37" i="4"/>
  <c r="CK38" i="4"/>
  <c r="CL38" i="4"/>
  <c r="CM38" i="4"/>
  <c r="CN38" i="4"/>
  <c r="CO38" i="4"/>
  <c r="CK39" i="4"/>
  <c r="CL39" i="4"/>
  <c r="CM39" i="4"/>
  <c r="CN39" i="4"/>
  <c r="CO39" i="4"/>
  <c r="CK40" i="4"/>
  <c r="CL40" i="4"/>
  <c r="CM40" i="4"/>
  <c r="CN40" i="4"/>
  <c r="CO40" i="4"/>
  <c r="CK41" i="4"/>
  <c r="CL41" i="4"/>
  <c r="CM41" i="4"/>
  <c r="CN41" i="4"/>
  <c r="CO41" i="4"/>
  <c r="CK42" i="4"/>
  <c r="CL42" i="4"/>
  <c r="CM42" i="4"/>
  <c r="CN42" i="4"/>
  <c r="CO42" i="4"/>
  <c r="C2" i="7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1" i="7"/>
  <c r="I2" i="7"/>
  <c r="I3" i="7"/>
  <c r="I4" i="7"/>
  <c r="I5" i="7"/>
  <c r="I6" i="7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20" i="7"/>
  <c r="I21" i="7"/>
  <c r="I22" i="7"/>
  <c r="I23" i="7"/>
  <c r="I24" i="7"/>
  <c r="I25" i="7"/>
  <c r="I1" i="7"/>
  <c r="H2" i="7"/>
  <c r="H3" i="7" s="1"/>
  <c r="H4" i="7" s="1"/>
  <c r="H5" i="7" s="1"/>
  <c r="H6" i="7" s="1"/>
  <c r="H7" i="7" s="1"/>
  <c r="H8" i="7" s="1"/>
  <c r="H9" i="7" s="1"/>
  <c r="H10" i="7" s="1"/>
  <c r="H11" i="7" s="1"/>
  <c r="H12" i="7" s="1"/>
  <c r="H13" i="7" s="1"/>
  <c r="H14" i="7" s="1"/>
  <c r="H15" i="7" s="1"/>
  <c r="H16" i="7" s="1"/>
  <c r="H17" i="7" s="1"/>
  <c r="H18" i="7" s="1"/>
  <c r="H19" i="7" s="1"/>
  <c r="H20" i="7" s="1"/>
  <c r="H21" i="7" s="1"/>
  <c r="H22" i="7" s="1"/>
  <c r="H23" i="7" s="1"/>
  <c r="H24" i="7" s="1"/>
  <c r="H25" i="7" s="1"/>
  <c r="H26" i="7" s="1"/>
  <c r="H27" i="7" s="1"/>
  <c r="H28" i="7" s="1"/>
  <c r="H29" i="7" s="1"/>
  <c r="H30" i="7" s="1"/>
  <c r="H31" i="7" s="1"/>
  <c r="H32" i="7" s="1"/>
  <c r="H33" i="7" s="1"/>
  <c r="H34" i="7" s="1"/>
  <c r="H35" i="7" s="1"/>
  <c r="H36" i="7" s="1"/>
  <c r="D2" i="7"/>
  <c r="D3" i="7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1" i="7"/>
  <c r="B1" i="7"/>
  <c r="F1" i="7" s="1"/>
  <c r="A2" i="7"/>
  <c r="A3" i="7"/>
  <c r="A5" i="7" s="1"/>
  <c r="H180" i="4"/>
  <c r="H174" i="4"/>
  <c r="H168" i="4"/>
  <c r="H162" i="4"/>
  <c r="H156" i="4"/>
  <c r="H150" i="4"/>
  <c r="H144" i="4"/>
  <c r="H138" i="4"/>
  <c r="H132" i="4"/>
  <c r="H126" i="4"/>
  <c r="H120" i="4"/>
  <c r="H114" i="4"/>
  <c r="H108" i="4"/>
  <c r="H102" i="4"/>
  <c r="H96" i="4"/>
  <c r="H90" i="4"/>
  <c r="H84" i="4"/>
  <c r="H78" i="4"/>
  <c r="H72" i="4"/>
  <c r="H66" i="4"/>
  <c r="K260" i="4"/>
  <c r="K212" i="4"/>
  <c r="K236" i="4"/>
  <c r="K188" i="4"/>
  <c r="K248" i="4"/>
  <c r="K272" i="4"/>
  <c r="K224" i="4"/>
  <c r="K200" i="4"/>
  <c r="K284" i="4"/>
  <c r="K296" i="4"/>
  <c r="E70" i="4"/>
  <c r="E75" i="4"/>
  <c r="E80" i="4"/>
  <c r="E85" i="4"/>
  <c r="E94" i="4"/>
  <c r="E99" i="4"/>
  <c r="E104" i="4"/>
  <c r="E109" i="4"/>
  <c r="E118" i="4"/>
  <c r="E123" i="4"/>
  <c r="E128" i="4"/>
  <c r="E133" i="4"/>
  <c r="E142" i="4"/>
  <c r="E147" i="4"/>
  <c r="E152" i="4"/>
  <c r="E157" i="4"/>
  <c r="E166" i="4"/>
  <c r="E171" i="4"/>
  <c r="E176" i="4"/>
  <c r="E181" i="4"/>
  <c r="E68" i="4"/>
  <c r="E73" i="4"/>
  <c r="E82" i="4"/>
  <c r="E87" i="4"/>
  <c r="E92" i="4"/>
  <c r="E97" i="4"/>
  <c r="E106" i="4"/>
  <c r="E111" i="4"/>
  <c r="E121" i="4"/>
  <c r="E130" i="4"/>
  <c r="E135" i="4"/>
  <c r="E145" i="4"/>
  <c r="E159" i="4"/>
  <c r="E169" i="4"/>
  <c r="E183" i="4"/>
  <c r="E69" i="4"/>
  <c r="E74" i="4"/>
  <c r="E79" i="4"/>
  <c r="E93" i="4"/>
  <c r="E98" i="4"/>
  <c r="E112" i="4"/>
  <c r="E122" i="4"/>
  <c r="E136" i="4"/>
  <c r="E146" i="4"/>
  <c r="E160" i="4"/>
  <c r="E175" i="4"/>
  <c r="E67" i="4"/>
  <c r="E76" i="4"/>
  <c r="E81" i="4"/>
  <c r="E86" i="4"/>
  <c r="E91" i="4"/>
  <c r="E100" i="4"/>
  <c r="E105" i="4"/>
  <c r="E110" i="4"/>
  <c r="E115" i="4"/>
  <c r="E124" i="4"/>
  <c r="E129" i="4"/>
  <c r="E134" i="4"/>
  <c r="E139" i="4"/>
  <c r="E148" i="4"/>
  <c r="E153" i="4"/>
  <c r="E158" i="4"/>
  <c r="E163" i="4"/>
  <c r="E172" i="4"/>
  <c r="E177" i="4"/>
  <c r="E182" i="4"/>
  <c r="E116" i="4"/>
  <c r="E140" i="4"/>
  <c r="E154" i="4"/>
  <c r="E164" i="4"/>
  <c r="E178" i="4"/>
  <c r="E88" i="4"/>
  <c r="E103" i="4"/>
  <c r="E117" i="4"/>
  <c r="E127" i="4"/>
  <c r="E141" i="4"/>
  <c r="E151" i="4"/>
  <c r="E165" i="4"/>
  <c r="E170" i="4"/>
  <c r="E184" i="4"/>
  <c r="B72" i="4"/>
  <c r="B96" i="4"/>
  <c r="B120" i="4"/>
  <c r="B144" i="4"/>
  <c r="B168" i="4"/>
  <c r="B192" i="4"/>
  <c r="B90" i="4"/>
  <c r="B114" i="4"/>
  <c r="B138" i="4"/>
  <c r="B162" i="4"/>
  <c r="B186" i="4"/>
  <c r="B210" i="4"/>
  <c r="B84" i="4"/>
  <c r="B108" i="4"/>
  <c r="B132" i="4"/>
  <c r="B156" i="4"/>
  <c r="B180" i="4"/>
  <c r="B204" i="4"/>
  <c r="B150" i="4"/>
  <c r="B216" i="4"/>
  <c r="B228" i="4"/>
  <c r="B252" i="4"/>
  <c r="B276" i="4"/>
  <c r="B300" i="4"/>
  <c r="B324" i="4"/>
  <c r="B126" i="4"/>
  <c r="B258" i="4"/>
  <c r="B288" i="4"/>
  <c r="B318" i="4"/>
  <c r="B348" i="4"/>
  <c r="B372" i="4"/>
  <c r="B102" i="4"/>
  <c r="B246" i="4"/>
  <c r="B282" i="4"/>
  <c r="B312" i="4"/>
  <c r="B342" i="4"/>
  <c r="B78" i="4"/>
  <c r="B198" i="4"/>
  <c r="B222" i="4"/>
  <c r="B240" i="4"/>
  <c r="B270" i="4"/>
  <c r="B360" i="4"/>
  <c r="B306" i="4"/>
  <c r="B336" i="4"/>
  <c r="B366" i="4"/>
  <c r="B330" i="4"/>
  <c r="B354" i="4"/>
  <c r="B378" i="4"/>
  <c r="B174" i="4"/>
  <c r="B234" i="4"/>
  <c r="B264" i="4"/>
  <c r="B294" i="4"/>
  <c r="I297" i="4" l="1"/>
  <c r="I298" i="4" s="1"/>
  <c r="I295" i="4"/>
  <c r="I299" i="4" s="1"/>
  <c r="I283" i="4"/>
  <c r="I287" i="4" s="1"/>
  <c r="I285" i="4"/>
  <c r="I286" i="4" s="1"/>
  <c r="I201" i="4"/>
  <c r="I202" i="4" s="1"/>
  <c r="I199" i="4"/>
  <c r="I203" i="4" s="1"/>
  <c r="I223" i="4"/>
  <c r="I224" i="4" s="1"/>
  <c r="I225" i="4"/>
  <c r="I226" i="4" s="1"/>
  <c r="I273" i="4"/>
  <c r="I274" i="4" s="1"/>
  <c r="I271" i="4"/>
  <c r="I272" i="4" s="1"/>
  <c r="I247" i="4"/>
  <c r="I251" i="4" s="1"/>
  <c r="I249" i="4"/>
  <c r="I250" i="4" s="1"/>
  <c r="I189" i="4"/>
  <c r="I190" i="4" s="1"/>
  <c r="I187" i="4"/>
  <c r="I191" i="4" s="1"/>
  <c r="I237" i="4"/>
  <c r="I238" i="4" s="1"/>
  <c r="I235" i="4"/>
  <c r="I236" i="4" s="1"/>
  <c r="I213" i="4"/>
  <c r="I214" i="4" s="1"/>
  <c r="I211" i="4"/>
  <c r="I212" i="4" s="1"/>
  <c r="I261" i="4"/>
  <c r="I262" i="4" s="1"/>
  <c r="I259" i="4"/>
  <c r="I260" i="4" s="1"/>
  <c r="DB59" i="4"/>
  <c r="DB45" i="4"/>
  <c r="DB49" i="4"/>
  <c r="DB57" i="4"/>
  <c r="DB61" i="4"/>
  <c r="DB53" i="4"/>
  <c r="DB43" i="4"/>
  <c r="DB51" i="4"/>
  <c r="DB47" i="4"/>
  <c r="DB55" i="4"/>
  <c r="I248" i="4"/>
  <c r="I302" i="4"/>
  <c r="I305" i="4"/>
  <c r="I326" i="4"/>
  <c r="I329" i="4"/>
  <c r="I350" i="4"/>
  <c r="I353" i="4"/>
  <c r="I374" i="4"/>
  <c r="I377" i="4"/>
  <c r="I344" i="4"/>
  <c r="I347" i="4"/>
  <c r="I215" i="4"/>
  <c r="I197" i="4"/>
  <c r="I194" i="4"/>
  <c r="I218" i="4"/>
  <c r="I221" i="4"/>
  <c r="I293" i="4"/>
  <c r="I290" i="4"/>
  <c r="I317" i="4"/>
  <c r="I314" i="4"/>
  <c r="I341" i="4"/>
  <c r="I338" i="4"/>
  <c r="I365" i="4"/>
  <c r="I362" i="4"/>
  <c r="I380" i="4"/>
  <c r="I383" i="4"/>
  <c r="I320" i="4"/>
  <c r="I323" i="4"/>
  <c r="I206" i="4"/>
  <c r="I209" i="4"/>
  <c r="I230" i="4"/>
  <c r="I233" i="4"/>
  <c r="I254" i="4"/>
  <c r="I257" i="4"/>
  <c r="I281" i="4"/>
  <c r="I278" i="4"/>
  <c r="I308" i="4"/>
  <c r="I311" i="4"/>
  <c r="I368" i="4"/>
  <c r="I371" i="4"/>
  <c r="I245" i="4"/>
  <c r="I242" i="4"/>
  <c r="I269" i="4"/>
  <c r="I266" i="4"/>
  <c r="I332" i="4"/>
  <c r="I335" i="4"/>
  <c r="I356" i="4"/>
  <c r="I359" i="4"/>
  <c r="CZ42" i="4"/>
  <c r="CX40" i="4"/>
  <c r="CY39" i="4"/>
  <c r="CW37" i="4"/>
  <c r="CY35" i="4"/>
  <c r="CW33" i="4"/>
  <c r="CY31" i="4"/>
  <c r="CW29" i="4"/>
  <c r="CZ26" i="4"/>
  <c r="CZ41" i="4"/>
  <c r="CX39" i="4"/>
  <c r="CZ37" i="4"/>
  <c r="CX35" i="4"/>
  <c r="CX31" i="4"/>
  <c r="CX42" i="4"/>
  <c r="CY41" i="4"/>
  <c r="CZ40" i="4"/>
  <c r="CW39" i="4"/>
  <c r="CX38" i="4"/>
  <c r="CY37" i="4"/>
  <c r="CZ36" i="4"/>
  <c r="CW35" i="4"/>
  <c r="CX34" i="4"/>
  <c r="CY33" i="4"/>
  <c r="CZ32" i="4"/>
  <c r="CW31" i="4"/>
  <c r="CX30" i="4"/>
  <c r="CY29" i="4"/>
  <c r="CZ28" i="4"/>
  <c r="CW27" i="4"/>
  <c r="CX26" i="4"/>
  <c r="CY25" i="4"/>
  <c r="CZ24" i="4"/>
  <c r="CW23" i="4"/>
  <c r="CW41" i="4"/>
  <c r="CZ38" i="4"/>
  <c r="CX36" i="4"/>
  <c r="CZ34" i="4"/>
  <c r="CX32" i="4"/>
  <c r="CZ30" i="4"/>
  <c r="CX28" i="4"/>
  <c r="CY27" i="4"/>
  <c r="CW25" i="4"/>
  <c r="CX24" i="4"/>
  <c r="CY23" i="4"/>
  <c r="CY42" i="4"/>
  <c r="CW40" i="4"/>
  <c r="CY38" i="4"/>
  <c r="CW36" i="4"/>
  <c r="CY34" i="4"/>
  <c r="CZ33" i="4"/>
  <c r="CW32" i="4"/>
  <c r="CY30" i="4"/>
  <c r="CZ29" i="4"/>
  <c r="CW28" i="4"/>
  <c r="CY26" i="4"/>
  <c r="CZ25" i="4"/>
  <c r="CW24" i="4"/>
  <c r="CW42" i="4"/>
  <c r="CX41" i="4"/>
  <c r="CY40" i="4"/>
  <c r="CZ39" i="4"/>
  <c r="CW38" i="4"/>
  <c r="CX37" i="4"/>
  <c r="CY36" i="4"/>
  <c r="CZ35" i="4"/>
  <c r="CW34" i="4"/>
  <c r="CX33" i="4"/>
  <c r="CY32" i="4"/>
  <c r="CZ31" i="4"/>
  <c r="CW30" i="4"/>
  <c r="CX29" i="4"/>
  <c r="CY28" i="4"/>
  <c r="CZ27" i="4"/>
  <c r="CW26" i="4"/>
  <c r="CY24" i="4"/>
  <c r="CZ23" i="4"/>
  <c r="CR37" i="4"/>
  <c r="CR31" i="4"/>
  <c r="CR23" i="4"/>
  <c r="CR41" i="4"/>
  <c r="CP28" i="4"/>
  <c r="CP30" i="4"/>
  <c r="CP42" i="4"/>
  <c r="CP35" i="4"/>
  <c r="CP29" i="4"/>
  <c r="CT23" i="4"/>
  <c r="CP31" i="4"/>
  <c r="CP24" i="4"/>
  <c r="CR40" i="4"/>
  <c r="CT37" i="4"/>
  <c r="CR29" i="4"/>
  <c r="C331" i="4"/>
  <c r="C333" i="4"/>
  <c r="C334" i="4" s="1"/>
  <c r="C141" i="4"/>
  <c r="C142" i="4" s="1"/>
  <c r="C139" i="4"/>
  <c r="B289" i="4"/>
  <c r="B292" i="4" s="1"/>
  <c r="B293" i="4" s="1"/>
  <c r="B290" i="4"/>
  <c r="B291" i="4" s="1"/>
  <c r="B259" i="4"/>
  <c r="B262" i="4" s="1"/>
  <c r="B263" i="4" s="1"/>
  <c r="B260" i="4"/>
  <c r="B261" i="4" s="1"/>
  <c r="B230" i="4"/>
  <c r="B231" i="4" s="1"/>
  <c r="B229" i="4"/>
  <c r="B232" i="4" s="1"/>
  <c r="B233" i="4" s="1"/>
  <c r="B122" i="4"/>
  <c r="B123" i="4" s="1"/>
  <c r="B121" i="4"/>
  <c r="B124" i="4" s="1"/>
  <c r="B125" i="4" s="1"/>
  <c r="C379" i="4"/>
  <c r="C381" i="4"/>
  <c r="C382" i="4" s="1"/>
  <c r="C345" i="4"/>
  <c r="C346" i="4" s="1"/>
  <c r="C343" i="4"/>
  <c r="B314" i="4"/>
  <c r="B315" i="4" s="1"/>
  <c r="B313" i="4"/>
  <c r="B316" i="4" s="1"/>
  <c r="B317" i="4" s="1"/>
  <c r="B283" i="4"/>
  <c r="B286" i="4" s="1"/>
  <c r="B287" i="4" s="1"/>
  <c r="B284" i="4"/>
  <c r="B285" i="4" s="1"/>
  <c r="B254" i="4"/>
  <c r="B255" i="4" s="1"/>
  <c r="B253" i="4"/>
  <c r="B256" i="4" s="1"/>
  <c r="B257" i="4" s="1"/>
  <c r="C235" i="4"/>
  <c r="C237" i="4"/>
  <c r="C238" i="4" s="1"/>
  <c r="B98" i="4"/>
  <c r="B99" i="4" s="1"/>
  <c r="B97" i="4"/>
  <c r="B100" i="4" s="1"/>
  <c r="B101" i="4" s="1"/>
  <c r="B379" i="4"/>
  <c r="B382" i="4" s="1"/>
  <c r="B383" i="4" s="1"/>
  <c r="B380" i="4"/>
  <c r="B381" i="4" s="1"/>
  <c r="C367" i="4"/>
  <c r="C369" i="4"/>
  <c r="C370" i="4" s="1"/>
  <c r="B350" i="4"/>
  <c r="B351" i="4" s="1"/>
  <c r="B349" i="4"/>
  <c r="B352" i="4" s="1"/>
  <c r="B353" i="4" s="1"/>
  <c r="C303" i="4"/>
  <c r="C304" i="4" s="1"/>
  <c r="C301" i="4"/>
  <c r="C271" i="4"/>
  <c r="C273" i="4"/>
  <c r="C274" i="4" s="1"/>
  <c r="C375" i="4"/>
  <c r="C376" i="4" s="1"/>
  <c r="C373" i="4"/>
  <c r="B355" i="4"/>
  <c r="B358" i="4" s="1"/>
  <c r="B359" i="4" s="1"/>
  <c r="B356" i="4"/>
  <c r="B357" i="4" s="1"/>
  <c r="B374" i="4"/>
  <c r="B375" i="4" s="1"/>
  <c r="B373" i="4"/>
  <c r="B376" i="4" s="1"/>
  <c r="B377" i="4" s="1"/>
  <c r="C351" i="4"/>
  <c r="C352" i="4" s="1"/>
  <c r="C349" i="4"/>
  <c r="B326" i="4"/>
  <c r="B327" i="4" s="1"/>
  <c r="B325" i="4"/>
  <c r="B328" i="4" s="1"/>
  <c r="B329" i="4" s="1"/>
  <c r="C309" i="4"/>
  <c r="C310" i="4" s="1"/>
  <c r="C307" i="4"/>
  <c r="C279" i="4"/>
  <c r="C280" i="4" s="1"/>
  <c r="C277" i="4"/>
  <c r="C247" i="4"/>
  <c r="C249" i="4"/>
  <c r="C250" i="4" s="1"/>
  <c r="C165" i="4"/>
  <c r="C166" i="4" s="1"/>
  <c r="C163" i="4"/>
  <c r="B361" i="4"/>
  <c r="B364" i="4" s="1"/>
  <c r="B365" i="4" s="1"/>
  <c r="B362" i="4"/>
  <c r="B363" i="4" s="1"/>
  <c r="C355" i="4"/>
  <c r="C357" i="4"/>
  <c r="C358" i="4" s="1"/>
  <c r="B338" i="4"/>
  <c r="B339" i="4" s="1"/>
  <c r="B337" i="4"/>
  <c r="B340" i="4" s="1"/>
  <c r="B341" i="4" s="1"/>
  <c r="B331" i="4"/>
  <c r="B334" i="4" s="1"/>
  <c r="B335" i="4" s="1"/>
  <c r="B332" i="4"/>
  <c r="B333" i="4" s="1"/>
  <c r="C321" i="4"/>
  <c r="C322" i="4" s="1"/>
  <c r="C319" i="4"/>
  <c r="B302" i="4"/>
  <c r="B303" i="4" s="1"/>
  <c r="B301" i="4"/>
  <c r="B304" i="4" s="1"/>
  <c r="B305" i="4" s="1"/>
  <c r="C283" i="4"/>
  <c r="C285" i="4"/>
  <c r="C286" i="4" s="1"/>
  <c r="B265" i="4"/>
  <c r="B268" i="4" s="1"/>
  <c r="B269" i="4" s="1"/>
  <c r="B266" i="4"/>
  <c r="B267" i="4" s="1"/>
  <c r="C255" i="4"/>
  <c r="C256" i="4" s="1"/>
  <c r="C253" i="4"/>
  <c r="B235" i="4"/>
  <c r="B238" i="4" s="1"/>
  <c r="B239" i="4" s="1"/>
  <c r="B236" i="4"/>
  <c r="B237" i="4" s="1"/>
  <c r="C223" i="4"/>
  <c r="C225" i="4"/>
  <c r="C226" i="4" s="1"/>
  <c r="B217" i="4"/>
  <c r="B220" i="4" s="1"/>
  <c r="B221" i="4" s="1"/>
  <c r="B218" i="4"/>
  <c r="B219" i="4" s="1"/>
  <c r="C213" i="4"/>
  <c r="C214" i="4" s="1"/>
  <c r="C211" i="4"/>
  <c r="B146" i="4"/>
  <c r="B147" i="4" s="1"/>
  <c r="B145" i="4"/>
  <c r="B148" i="4" s="1"/>
  <c r="B149" i="4" s="1"/>
  <c r="B368" i="4"/>
  <c r="B369" i="4" s="1"/>
  <c r="B367" i="4"/>
  <c r="B370" i="4" s="1"/>
  <c r="B371" i="4" s="1"/>
  <c r="C361" i="4"/>
  <c r="C363" i="4"/>
  <c r="C364" i="4" s="1"/>
  <c r="B344" i="4"/>
  <c r="B345" i="4" s="1"/>
  <c r="B343" i="4"/>
  <c r="B346" i="4" s="1"/>
  <c r="B347" i="4" s="1"/>
  <c r="C337" i="4"/>
  <c r="C339" i="4"/>
  <c r="C340" i="4" s="1"/>
  <c r="C327" i="4"/>
  <c r="C328" i="4" s="1"/>
  <c r="C325" i="4"/>
  <c r="B307" i="4"/>
  <c r="B310" i="4" s="1"/>
  <c r="B311" i="4" s="1"/>
  <c r="B308" i="4"/>
  <c r="B309" i="4" s="1"/>
  <c r="C295" i="4"/>
  <c r="C297" i="4"/>
  <c r="C298" i="4" s="1"/>
  <c r="B278" i="4"/>
  <c r="B279" i="4" s="1"/>
  <c r="B277" i="4"/>
  <c r="B280" i="4" s="1"/>
  <c r="B281" i="4" s="1"/>
  <c r="C259" i="4"/>
  <c r="C261" i="4"/>
  <c r="C262" i="4" s="1"/>
  <c r="B242" i="4"/>
  <c r="B243" i="4" s="1"/>
  <c r="B241" i="4"/>
  <c r="B244" i="4" s="1"/>
  <c r="B245" i="4" s="1"/>
  <c r="C231" i="4"/>
  <c r="C232" i="4" s="1"/>
  <c r="C229" i="4"/>
  <c r="B194" i="4"/>
  <c r="B195" i="4" s="1"/>
  <c r="B193" i="4"/>
  <c r="B196" i="4" s="1"/>
  <c r="B197" i="4" s="1"/>
  <c r="C117" i="4"/>
  <c r="C118" i="4" s="1"/>
  <c r="C115" i="4"/>
  <c r="B319" i="4"/>
  <c r="B322" i="4" s="1"/>
  <c r="B323" i="4" s="1"/>
  <c r="B320" i="4"/>
  <c r="B321" i="4" s="1"/>
  <c r="C313" i="4"/>
  <c r="C315" i="4"/>
  <c r="C316" i="4" s="1"/>
  <c r="B295" i="4"/>
  <c r="B298" i="4" s="1"/>
  <c r="B299" i="4" s="1"/>
  <c r="B296" i="4"/>
  <c r="B297" i="4" s="1"/>
  <c r="C289" i="4"/>
  <c r="C291" i="4"/>
  <c r="C292" i="4" s="1"/>
  <c r="B272" i="4"/>
  <c r="B273" i="4" s="1"/>
  <c r="B271" i="4"/>
  <c r="B274" i="4" s="1"/>
  <c r="B275" i="4" s="1"/>
  <c r="C265" i="4"/>
  <c r="C267" i="4"/>
  <c r="C268" i="4" s="1"/>
  <c r="B248" i="4"/>
  <c r="B249" i="4" s="1"/>
  <c r="B247" i="4"/>
  <c r="B250" i="4" s="1"/>
  <c r="B251" i="4" s="1"/>
  <c r="C241" i="4"/>
  <c r="C243" i="4"/>
  <c r="C244" i="4" s="1"/>
  <c r="C189" i="4"/>
  <c r="C190" i="4" s="1"/>
  <c r="C187" i="4"/>
  <c r="B170" i="4"/>
  <c r="B171" i="4" s="1"/>
  <c r="B169" i="4"/>
  <c r="B172" i="4" s="1"/>
  <c r="B173" i="4" s="1"/>
  <c r="C93" i="4"/>
  <c r="C94" i="4" s="1"/>
  <c r="C91" i="4"/>
  <c r="B74" i="4"/>
  <c r="B75" i="4" s="1"/>
  <c r="B73" i="4"/>
  <c r="B76" i="4" s="1"/>
  <c r="B77" i="4" s="1"/>
  <c r="B223" i="4"/>
  <c r="B226" i="4" s="1"/>
  <c r="B227" i="4" s="1"/>
  <c r="B224" i="4"/>
  <c r="B225" i="4" s="1"/>
  <c r="C217" i="4"/>
  <c r="C219" i="4"/>
  <c r="C220" i="4" s="1"/>
  <c r="B199" i="4"/>
  <c r="B202" i="4" s="1"/>
  <c r="B203" i="4" s="1"/>
  <c r="B200" i="4"/>
  <c r="B201" i="4" s="1"/>
  <c r="C195" i="4"/>
  <c r="C196" i="4" s="1"/>
  <c r="C193" i="4"/>
  <c r="B175" i="4"/>
  <c r="B178" i="4" s="1"/>
  <c r="B179" i="4" s="1"/>
  <c r="B176" i="4"/>
  <c r="B177" i="4" s="1"/>
  <c r="C171" i="4"/>
  <c r="C172" i="4" s="1"/>
  <c r="C169" i="4"/>
  <c r="B151" i="4"/>
  <c r="B154" i="4" s="1"/>
  <c r="B155" i="4" s="1"/>
  <c r="B152" i="4"/>
  <c r="B153" i="4" s="1"/>
  <c r="C147" i="4"/>
  <c r="C148" i="4" s="1"/>
  <c r="C145" i="4"/>
  <c r="B127" i="4"/>
  <c r="B130" i="4" s="1"/>
  <c r="B131" i="4" s="1"/>
  <c r="B128" i="4"/>
  <c r="B129" i="4" s="1"/>
  <c r="C123" i="4"/>
  <c r="C124" i="4" s="1"/>
  <c r="C121" i="4"/>
  <c r="B103" i="4"/>
  <c r="B106" i="4" s="1"/>
  <c r="B107" i="4" s="1"/>
  <c r="B104" i="4"/>
  <c r="B105" i="4" s="1"/>
  <c r="C99" i="4"/>
  <c r="C100" i="4" s="1"/>
  <c r="C97" i="4"/>
  <c r="B79" i="4"/>
  <c r="B82" i="4" s="1"/>
  <c r="B83" i="4" s="1"/>
  <c r="B80" i="4"/>
  <c r="B81" i="4" s="1"/>
  <c r="C75" i="4"/>
  <c r="C76" i="4" s="1"/>
  <c r="C73" i="4"/>
  <c r="B206" i="4"/>
  <c r="B207" i="4" s="1"/>
  <c r="B205" i="4"/>
  <c r="B208" i="4" s="1"/>
  <c r="B209" i="4" s="1"/>
  <c r="C199" i="4"/>
  <c r="C201" i="4"/>
  <c r="C202" i="4" s="1"/>
  <c r="B182" i="4"/>
  <c r="B183" i="4" s="1"/>
  <c r="B181" i="4"/>
  <c r="B184" i="4" s="1"/>
  <c r="B185" i="4" s="1"/>
  <c r="C175" i="4"/>
  <c r="C177" i="4"/>
  <c r="C178" i="4" s="1"/>
  <c r="B158" i="4"/>
  <c r="B159" i="4" s="1"/>
  <c r="B157" i="4"/>
  <c r="B160" i="4" s="1"/>
  <c r="B161" i="4" s="1"/>
  <c r="C151" i="4"/>
  <c r="C153" i="4"/>
  <c r="C154" i="4" s="1"/>
  <c r="B134" i="4"/>
  <c r="B135" i="4" s="1"/>
  <c r="B133" i="4"/>
  <c r="B136" i="4" s="1"/>
  <c r="B137" i="4" s="1"/>
  <c r="C127" i="4"/>
  <c r="C129" i="4"/>
  <c r="C130" i="4" s="1"/>
  <c r="B110" i="4"/>
  <c r="B111" i="4" s="1"/>
  <c r="B109" i="4"/>
  <c r="B112" i="4" s="1"/>
  <c r="B113" i="4" s="1"/>
  <c r="C103" i="4"/>
  <c r="C105" i="4"/>
  <c r="C106" i="4" s="1"/>
  <c r="B86" i="4"/>
  <c r="B87" i="4" s="1"/>
  <c r="B85" i="4"/>
  <c r="B88" i="4" s="1"/>
  <c r="B89" i="4" s="1"/>
  <c r="C79" i="4"/>
  <c r="C81" i="4"/>
  <c r="C82" i="4" s="1"/>
  <c r="B212" i="4"/>
  <c r="B213" i="4" s="1"/>
  <c r="B211" i="4"/>
  <c r="B214" i="4" s="1"/>
  <c r="B215" i="4" s="1"/>
  <c r="C205" i="4"/>
  <c r="C207" i="4"/>
  <c r="C208" i="4" s="1"/>
  <c r="B188" i="4"/>
  <c r="B189" i="4" s="1"/>
  <c r="B187" i="4"/>
  <c r="B190" i="4" s="1"/>
  <c r="B191" i="4" s="1"/>
  <c r="C181" i="4"/>
  <c r="C183" i="4"/>
  <c r="C184" i="4" s="1"/>
  <c r="B164" i="4"/>
  <c r="B165" i="4" s="1"/>
  <c r="B163" i="4"/>
  <c r="B166" i="4" s="1"/>
  <c r="B167" i="4" s="1"/>
  <c r="C157" i="4"/>
  <c r="C159" i="4"/>
  <c r="C160" i="4" s="1"/>
  <c r="B140" i="4"/>
  <c r="B141" i="4" s="1"/>
  <c r="B139" i="4"/>
  <c r="B142" i="4" s="1"/>
  <c r="B143" i="4" s="1"/>
  <c r="C133" i="4"/>
  <c r="C135" i="4"/>
  <c r="C136" i="4" s="1"/>
  <c r="B116" i="4"/>
  <c r="B117" i="4" s="1"/>
  <c r="B115" i="4"/>
  <c r="B118" i="4" s="1"/>
  <c r="B119" i="4" s="1"/>
  <c r="C109" i="4"/>
  <c r="C111" i="4"/>
  <c r="C112" i="4" s="1"/>
  <c r="B92" i="4"/>
  <c r="B93" i="4" s="1"/>
  <c r="B91" i="4"/>
  <c r="B94" i="4" s="1"/>
  <c r="B95" i="4" s="1"/>
  <c r="C85" i="4"/>
  <c r="C87" i="4"/>
  <c r="C88" i="4" s="1"/>
  <c r="CP38" i="4"/>
  <c r="CT41" i="4"/>
  <c r="CP40" i="4"/>
  <c r="CT39" i="4"/>
  <c r="CR39" i="4"/>
  <c r="DB36" i="4"/>
  <c r="CP36" i="4"/>
  <c r="CP33" i="4"/>
  <c r="CT33" i="4"/>
  <c r="CP32" i="4"/>
  <c r="CT31" i="4"/>
  <c r="CT29" i="4"/>
  <c r="CP27" i="4"/>
  <c r="CP26" i="4"/>
  <c r="CP25" i="4"/>
  <c r="CT25" i="4"/>
  <c r="CR35" i="4"/>
  <c r="CT27" i="4"/>
  <c r="CR25" i="4"/>
  <c r="CR42" i="4"/>
  <c r="CT35" i="4"/>
  <c r="CP34" i="4"/>
  <c r="CR33" i="4"/>
  <c r="CR27" i="4"/>
  <c r="DB32" i="4"/>
  <c r="CT42" i="4"/>
  <c r="CP41" i="4"/>
  <c r="CT40" i="4"/>
  <c r="CP39" i="4"/>
  <c r="CT38" i="4"/>
  <c r="CP37" i="4"/>
  <c r="CT36" i="4"/>
  <c r="CT34" i="4"/>
  <c r="CT32" i="4"/>
  <c r="CT30" i="4"/>
  <c r="CT28" i="4"/>
  <c r="CX27" i="4"/>
  <c r="CT26" i="4"/>
  <c r="CX25" i="4"/>
  <c r="CT24" i="4"/>
  <c r="CX23" i="4"/>
  <c r="CP23" i="4"/>
  <c r="CR38" i="4"/>
  <c r="CR36" i="4"/>
  <c r="CR34" i="4"/>
  <c r="CR32" i="4"/>
  <c r="CR30" i="4"/>
  <c r="CR28" i="4"/>
  <c r="CR26" i="4"/>
  <c r="CR24" i="4"/>
  <c r="B5" i="7"/>
  <c r="F5" i="7" s="1"/>
  <c r="B3" i="7"/>
  <c r="F3" i="7" s="1"/>
  <c r="B2" i="7"/>
  <c r="F2" i="7" s="1"/>
  <c r="A4" i="7"/>
  <c r="A7" i="7"/>
  <c r="D58" i="4"/>
  <c r="CX21" i="4"/>
  <c r="CW21" i="4"/>
  <c r="CZ21" i="4"/>
  <c r="CY21" i="4"/>
  <c r="DA21" i="4"/>
  <c r="DB21" i="4"/>
  <c r="F7" i="6"/>
  <c r="H5" i="6"/>
  <c r="E5" i="6"/>
  <c r="F5" i="6"/>
  <c r="K165" i="4"/>
  <c r="K117" i="4"/>
  <c r="K164" i="4"/>
  <c r="K182" i="4"/>
  <c r="K158" i="4"/>
  <c r="K134" i="4"/>
  <c r="K110" i="4"/>
  <c r="K86" i="4"/>
  <c r="K175" i="4"/>
  <c r="K122" i="4"/>
  <c r="K79" i="4"/>
  <c r="K169" i="4"/>
  <c r="K130" i="4"/>
  <c r="K97" i="4"/>
  <c r="K181" i="4"/>
  <c r="K157" i="4"/>
  <c r="K133" i="4"/>
  <c r="K109" i="4"/>
  <c r="K85" i="4"/>
  <c r="K92" i="4"/>
  <c r="K68" i="4"/>
  <c r="K151" i="4"/>
  <c r="K103" i="4"/>
  <c r="K154" i="4"/>
  <c r="K177" i="4"/>
  <c r="K153" i="4"/>
  <c r="K129" i="4"/>
  <c r="K105" i="4"/>
  <c r="K81" i="4"/>
  <c r="K160" i="4"/>
  <c r="K112" i="4"/>
  <c r="K74" i="4"/>
  <c r="K159" i="4"/>
  <c r="K121" i="4"/>
  <c r="K87" i="4"/>
  <c r="K176" i="4"/>
  <c r="K152" i="4"/>
  <c r="K128" i="4"/>
  <c r="K104" i="4"/>
  <c r="K75" i="4"/>
  <c r="K80" i="4"/>
  <c r="K116" i="4"/>
  <c r="K93" i="4"/>
  <c r="K135" i="4"/>
  <c r="K73" i="4"/>
  <c r="K142" i="4"/>
  <c r="K94" i="4"/>
  <c r="K184" i="4"/>
  <c r="K141" i="4"/>
  <c r="K88" i="4"/>
  <c r="K140" i="4"/>
  <c r="K172" i="4"/>
  <c r="K148" i="4"/>
  <c r="K124" i="4"/>
  <c r="K100" i="4"/>
  <c r="K76" i="4"/>
  <c r="K146" i="4"/>
  <c r="K98" i="4"/>
  <c r="K69" i="4"/>
  <c r="K145" i="4"/>
  <c r="K111" i="4"/>
  <c r="K82" i="4"/>
  <c r="K171" i="4"/>
  <c r="K147" i="4"/>
  <c r="K123" i="4"/>
  <c r="K99" i="4"/>
  <c r="K70" i="4"/>
  <c r="K170" i="4"/>
  <c r="K127" i="4"/>
  <c r="K178" i="4"/>
  <c r="K163" i="4"/>
  <c r="K139" i="4"/>
  <c r="K115" i="4"/>
  <c r="K91" i="4"/>
  <c r="K67" i="4"/>
  <c r="K136" i="4"/>
  <c r="K183" i="4"/>
  <c r="K106" i="4"/>
  <c r="K166" i="4"/>
  <c r="K118" i="4"/>
  <c r="DB34" i="4" l="1"/>
  <c r="DB31" i="4"/>
  <c r="DB30" i="4"/>
  <c r="DB28" i="4"/>
  <c r="DB37" i="4"/>
  <c r="I275" i="4"/>
  <c r="I200" i="4"/>
  <c r="I284" i="4"/>
  <c r="I227" i="4"/>
  <c r="I296" i="4"/>
  <c r="I188" i="4"/>
  <c r="I239" i="4"/>
  <c r="H67" i="4"/>
  <c r="H70" i="4" s="1"/>
  <c r="H71" i="4" s="1"/>
  <c r="H68" i="4"/>
  <c r="H69" i="4" s="1"/>
  <c r="H91" i="4"/>
  <c r="H94" i="4" s="1"/>
  <c r="H95" i="4" s="1"/>
  <c r="H92" i="4"/>
  <c r="H93" i="4" s="1"/>
  <c r="H115" i="4"/>
  <c r="H118" i="4" s="1"/>
  <c r="H119" i="4" s="1"/>
  <c r="H116" i="4"/>
  <c r="H117" i="4" s="1"/>
  <c r="H139" i="4"/>
  <c r="H142" i="4" s="1"/>
  <c r="H143" i="4" s="1"/>
  <c r="H140" i="4"/>
  <c r="H141" i="4" s="1"/>
  <c r="H164" i="4"/>
  <c r="H165" i="4" s="1"/>
  <c r="H163" i="4"/>
  <c r="H166" i="4" s="1"/>
  <c r="H167" i="4" s="1"/>
  <c r="H128" i="4"/>
  <c r="H129" i="4" s="1"/>
  <c r="H127" i="4"/>
  <c r="H130" i="4" s="1"/>
  <c r="H131" i="4" s="1"/>
  <c r="I169" i="4"/>
  <c r="I171" i="4"/>
  <c r="I172" i="4" s="1"/>
  <c r="H145" i="4"/>
  <c r="H148" i="4" s="1"/>
  <c r="H149" i="4" s="1"/>
  <c r="H146" i="4"/>
  <c r="H147" i="4" s="1"/>
  <c r="I99" i="4"/>
  <c r="I100" i="4" s="1"/>
  <c r="I97" i="4"/>
  <c r="I147" i="4"/>
  <c r="I148" i="4" s="1"/>
  <c r="I145" i="4"/>
  <c r="I141" i="4"/>
  <c r="I142" i="4" s="1"/>
  <c r="I139" i="4"/>
  <c r="H74" i="4"/>
  <c r="H75" i="4" s="1"/>
  <c r="H73" i="4"/>
  <c r="H76" i="4" s="1"/>
  <c r="H77" i="4" s="1"/>
  <c r="I115" i="4"/>
  <c r="I117" i="4"/>
  <c r="I118" i="4" s="1"/>
  <c r="I81" i="4"/>
  <c r="I82" i="4" s="1"/>
  <c r="I79" i="4"/>
  <c r="I105" i="4"/>
  <c r="I106" i="4" s="1"/>
  <c r="I103" i="4"/>
  <c r="I127" i="4"/>
  <c r="I129" i="4"/>
  <c r="I130" i="4" s="1"/>
  <c r="I151" i="4"/>
  <c r="I153" i="4"/>
  <c r="I154" i="4" s="1"/>
  <c r="I175" i="4"/>
  <c r="I177" i="4"/>
  <c r="I178" i="4" s="1"/>
  <c r="H122" i="4"/>
  <c r="H123" i="4" s="1"/>
  <c r="H121" i="4"/>
  <c r="H124" i="4" s="1"/>
  <c r="H125" i="4" s="1"/>
  <c r="I75" i="4"/>
  <c r="I76" i="4" s="1"/>
  <c r="I73" i="4"/>
  <c r="H103" i="4"/>
  <c r="H106" i="4" s="1"/>
  <c r="H107" i="4" s="1"/>
  <c r="H104" i="4"/>
  <c r="H105" i="4" s="1"/>
  <c r="H151" i="4"/>
  <c r="H154" i="4" s="1"/>
  <c r="H155" i="4" s="1"/>
  <c r="H152" i="4"/>
  <c r="H153" i="4" s="1"/>
  <c r="I67" i="4"/>
  <c r="I69" i="4"/>
  <c r="I70" i="4" s="1"/>
  <c r="I91" i="4"/>
  <c r="I93" i="4"/>
  <c r="I94" i="4" s="1"/>
  <c r="H86" i="4"/>
  <c r="H87" i="4" s="1"/>
  <c r="H85" i="4"/>
  <c r="H88" i="4" s="1"/>
  <c r="H89" i="4" s="1"/>
  <c r="H109" i="4"/>
  <c r="H112" i="4" s="1"/>
  <c r="H113" i="4" s="1"/>
  <c r="H110" i="4"/>
  <c r="H111" i="4" s="1"/>
  <c r="H134" i="4"/>
  <c r="H135" i="4" s="1"/>
  <c r="H133" i="4"/>
  <c r="H136" i="4" s="1"/>
  <c r="H137" i="4" s="1"/>
  <c r="H157" i="4"/>
  <c r="H160" i="4" s="1"/>
  <c r="H161" i="4" s="1"/>
  <c r="H158" i="4"/>
  <c r="H159" i="4" s="1"/>
  <c r="H182" i="4"/>
  <c r="H183" i="4" s="1"/>
  <c r="H181" i="4"/>
  <c r="H184" i="4" s="1"/>
  <c r="H185" i="4" s="1"/>
  <c r="H97" i="4"/>
  <c r="H100" i="4" s="1"/>
  <c r="H101" i="4" s="1"/>
  <c r="H98" i="4"/>
  <c r="H99" i="4" s="1"/>
  <c r="H170" i="4"/>
  <c r="H171" i="4" s="1"/>
  <c r="H169" i="4"/>
  <c r="H172" i="4" s="1"/>
  <c r="H173" i="4" s="1"/>
  <c r="H80" i="4"/>
  <c r="H81" i="4" s="1"/>
  <c r="H79" i="4"/>
  <c r="H82" i="4" s="1"/>
  <c r="H83" i="4" s="1"/>
  <c r="I123" i="4"/>
  <c r="I124" i="4" s="1"/>
  <c r="I121" i="4"/>
  <c r="H176" i="4"/>
  <c r="H177" i="4" s="1"/>
  <c r="H175" i="4"/>
  <c r="H178" i="4" s="1"/>
  <c r="H179" i="4" s="1"/>
  <c r="I85" i="4"/>
  <c r="I87" i="4"/>
  <c r="I88" i="4" s="1"/>
  <c r="I111" i="4"/>
  <c r="I112" i="4" s="1"/>
  <c r="I109" i="4"/>
  <c r="I133" i="4"/>
  <c r="I135" i="4"/>
  <c r="I136" i="4" s="1"/>
  <c r="I159" i="4"/>
  <c r="I160" i="4" s="1"/>
  <c r="I157" i="4"/>
  <c r="I183" i="4"/>
  <c r="I184" i="4" s="1"/>
  <c r="I181" i="4"/>
  <c r="I165" i="4"/>
  <c r="I166" i="4" s="1"/>
  <c r="I163" i="4"/>
  <c r="DB39" i="4"/>
  <c r="DB35" i="4"/>
  <c r="DB33" i="4"/>
  <c r="DB41" i="4"/>
  <c r="DB26" i="4"/>
  <c r="DB38" i="4"/>
  <c r="DB24" i="4"/>
  <c r="I263" i="4"/>
  <c r="DB23" i="4"/>
  <c r="DB27" i="4"/>
  <c r="DB40" i="4"/>
  <c r="DB42" i="4"/>
  <c r="DB29" i="4"/>
  <c r="DB25" i="4"/>
  <c r="C98" i="4"/>
  <c r="C101" i="4"/>
  <c r="C146" i="4"/>
  <c r="C149" i="4"/>
  <c r="C170" i="4"/>
  <c r="C173" i="4"/>
  <c r="C194" i="4"/>
  <c r="C197" i="4"/>
  <c r="C233" i="4"/>
  <c r="C230" i="4"/>
  <c r="C377" i="4"/>
  <c r="C374" i="4"/>
  <c r="C140" i="4"/>
  <c r="C143" i="4"/>
  <c r="C89" i="4"/>
  <c r="C86" i="4"/>
  <c r="C137" i="4"/>
  <c r="C134" i="4"/>
  <c r="C185" i="4"/>
  <c r="C182" i="4"/>
  <c r="C80" i="4"/>
  <c r="C83" i="4"/>
  <c r="C128" i="4"/>
  <c r="C131" i="4"/>
  <c r="C176" i="4"/>
  <c r="C179" i="4"/>
  <c r="C218" i="4"/>
  <c r="C221" i="4"/>
  <c r="C245" i="4"/>
  <c r="C242" i="4"/>
  <c r="C293" i="4"/>
  <c r="C290" i="4"/>
  <c r="C299" i="4"/>
  <c r="C296" i="4"/>
  <c r="C356" i="4"/>
  <c r="C359" i="4"/>
  <c r="C275" i="4"/>
  <c r="C272" i="4"/>
  <c r="C236" i="4"/>
  <c r="C239" i="4"/>
  <c r="C92" i="4"/>
  <c r="C95" i="4"/>
  <c r="C188" i="4"/>
  <c r="C191" i="4"/>
  <c r="C212" i="4"/>
  <c r="C215" i="4"/>
  <c r="C254" i="4"/>
  <c r="C257" i="4"/>
  <c r="C320" i="4"/>
  <c r="C323" i="4"/>
  <c r="C308" i="4"/>
  <c r="C311" i="4"/>
  <c r="C350" i="4"/>
  <c r="C353" i="4"/>
  <c r="C305" i="4"/>
  <c r="C302" i="4"/>
  <c r="C74" i="4"/>
  <c r="C77" i="4"/>
  <c r="C122" i="4"/>
  <c r="C125" i="4"/>
  <c r="C116" i="4"/>
  <c r="C119" i="4"/>
  <c r="C329" i="4"/>
  <c r="C326" i="4"/>
  <c r="C164" i="4"/>
  <c r="C167" i="4"/>
  <c r="C281" i="4"/>
  <c r="C278" i="4"/>
  <c r="C344" i="4"/>
  <c r="C347" i="4"/>
  <c r="C113" i="4"/>
  <c r="C110" i="4"/>
  <c r="C161" i="4"/>
  <c r="C158" i="4"/>
  <c r="C209" i="4"/>
  <c r="C206" i="4"/>
  <c r="C104" i="4"/>
  <c r="C107" i="4"/>
  <c r="C152" i="4"/>
  <c r="C155" i="4"/>
  <c r="C200" i="4"/>
  <c r="C203" i="4"/>
  <c r="C269" i="4"/>
  <c r="C266" i="4"/>
  <c r="C317" i="4"/>
  <c r="C314" i="4"/>
  <c r="C260" i="4"/>
  <c r="C263" i="4"/>
  <c r="C341" i="4"/>
  <c r="C338" i="4"/>
  <c r="C365" i="4"/>
  <c r="C362" i="4"/>
  <c r="C224" i="4"/>
  <c r="C227" i="4"/>
  <c r="C284" i="4"/>
  <c r="C287" i="4"/>
  <c r="C251" i="4"/>
  <c r="C248" i="4"/>
  <c r="C371" i="4"/>
  <c r="C368" i="4"/>
  <c r="C380" i="4"/>
  <c r="C383" i="4"/>
  <c r="C332" i="4"/>
  <c r="C335" i="4"/>
  <c r="B7" i="7"/>
  <c r="F7" i="7" s="1"/>
  <c r="B4" i="7"/>
  <c r="F4" i="7" s="1"/>
  <c r="A6" i="7"/>
  <c r="A9" i="7"/>
  <c r="CJ22" i="4"/>
  <c r="BA43" i="5"/>
  <c r="AZ43" i="5"/>
  <c r="AY43" i="5"/>
  <c r="AX43" i="5"/>
  <c r="AW43" i="5"/>
  <c r="AV43" i="5"/>
  <c r="BD43" i="5" s="1"/>
  <c r="BA42" i="5"/>
  <c r="AZ42" i="5"/>
  <c r="AY42" i="5"/>
  <c r="AX42" i="5"/>
  <c r="AW42" i="5"/>
  <c r="AV42" i="5"/>
  <c r="BD42" i="5" s="1"/>
  <c r="BA41" i="5"/>
  <c r="AZ41" i="5"/>
  <c r="AY41" i="5"/>
  <c r="AX41" i="5"/>
  <c r="AW41" i="5"/>
  <c r="AV41" i="5"/>
  <c r="BD41" i="5" s="1"/>
  <c r="BA40" i="5"/>
  <c r="AZ40" i="5"/>
  <c r="AY40" i="5"/>
  <c r="AX40" i="5"/>
  <c r="AW40" i="5"/>
  <c r="AV40" i="5"/>
  <c r="BD40" i="5" s="1"/>
  <c r="BA39" i="5"/>
  <c r="AZ39" i="5"/>
  <c r="AY39" i="5"/>
  <c r="AX39" i="5"/>
  <c r="AW39" i="5"/>
  <c r="AV39" i="5"/>
  <c r="BD39" i="5" s="1"/>
  <c r="BA38" i="5"/>
  <c r="AZ38" i="5"/>
  <c r="AY38" i="5"/>
  <c r="AX38" i="5"/>
  <c r="AW38" i="5"/>
  <c r="AV38" i="5"/>
  <c r="BD38" i="5" s="1"/>
  <c r="BA37" i="5"/>
  <c r="AZ37" i="5"/>
  <c r="AY37" i="5"/>
  <c r="AX37" i="5"/>
  <c r="AW37" i="5"/>
  <c r="AV37" i="5"/>
  <c r="BD37" i="5" s="1"/>
  <c r="BA36" i="5"/>
  <c r="AZ36" i="5"/>
  <c r="AY36" i="5"/>
  <c r="AX36" i="5"/>
  <c r="AW36" i="5"/>
  <c r="AV36" i="5"/>
  <c r="BD36" i="5" s="1"/>
  <c r="BA35" i="5"/>
  <c r="AZ35" i="5"/>
  <c r="AY35" i="5"/>
  <c r="AX35" i="5"/>
  <c r="AW35" i="5"/>
  <c r="AV35" i="5"/>
  <c r="BD35" i="5" s="1"/>
  <c r="BA34" i="5"/>
  <c r="AZ34" i="5"/>
  <c r="AY34" i="5"/>
  <c r="AX34" i="5"/>
  <c r="AW34" i="5"/>
  <c r="AV34" i="5"/>
  <c r="BD34" i="5" s="1"/>
  <c r="BA33" i="5"/>
  <c r="AZ33" i="5"/>
  <c r="AY33" i="5"/>
  <c r="AX33" i="5"/>
  <c r="AW33" i="5"/>
  <c r="AV33" i="5"/>
  <c r="BD33" i="5" s="1"/>
  <c r="BA32" i="5"/>
  <c r="AZ32" i="5"/>
  <c r="AY32" i="5"/>
  <c r="AX32" i="5"/>
  <c r="AW32" i="5"/>
  <c r="AV32" i="5"/>
  <c r="BD32" i="5" s="1"/>
  <c r="AA32" i="5"/>
  <c r="X32" i="5"/>
  <c r="BA31" i="5"/>
  <c r="AZ31" i="5"/>
  <c r="AY31" i="5"/>
  <c r="BD31" i="5" s="1"/>
  <c r="AX31" i="5"/>
  <c r="BB31" i="5" s="1"/>
  <c r="AW31" i="5"/>
  <c r="AV31" i="5"/>
  <c r="BA30" i="5"/>
  <c r="AZ30" i="5"/>
  <c r="AY30" i="5"/>
  <c r="BD30" i="5" s="1"/>
  <c r="AX30" i="5"/>
  <c r="BB30" i="5" s="1"/>
  <c r="AW30" i="5"/>
  <c r="AV30" i="5"/>
  <c r="BA29" i="5"/>
  <c r="AZ29" i="5"/>
  <c r="AY29" i="5"/>
  <c r="BD29" i="5" s="1"/>
  <c r="AX29" i="5"/>
  <c r="BB29" i="5" s="1"/>
  <c r="AW29" i="5"/>
  <c r="AV29" i="5"/>
  <c r="BA28" i="5"/>
  <c r="AZ28" i="5"/>
  <c r="AY28" i="5"/>
  <c r="BD28" i="5" s="1"/>
  <c r="AX28" i="5"/>
  <c r="BB28" i="5" s="1"/>
  <c r="AW28" i="5"/>
  <c r="AV28" i="5"/>
  <c r="BA27" i="5"/>
  <c r="AZ27" i="5"/>
  <c r="AY27" i="5"/>
  <c r="BD27" i="5" s="1"/>
  <c r="AX27" i="5"/>
  <c r="BB27" i="5" s="1"/>
  <c r="AW27" i="5"/>
  <c r="AV27" i="5"/>
  <c r="BA26" i="5"/>
  <c r="AZ26" i="5"/>
  <c r="AY26" i="5"/>
  <c r="BD26" i="5" s="1"/>
  <c r="AX26" i="5"/>
  <c r="BB26" i="5" s="1"/>
  <c r="AW26" i="5"/>
  <c r="AV26" i="5"/>
  <c r="BA25" i="5"/>
  <c r="AZ25" i="5"/>
  <c r="AY25" i="5"/>
  <c r="BD25" i="5" s="1"/>
  <c r="AX25" i="5"/>
  <c r="BB25" i="5" s="1"/>
  <c r="AW25" i="5"/>
  <c r="AV25" i="5"/>
  <c r="BA24" i="5"/>
  <c r="AZ24" i="5"/>
  <c r="AY24" i="5"/>
  <c r="BD24" i="5" s="1"/>
  <c r="AX24" i="5"/>
  <c r="BB24" i="5" s="1"/>
  <c r="AW24" i="5"/>
  <c r="AV24" i="5"/>
  <c r="BA23" i="5"/>
  <c r="AZ23" i="5"/>
  <c r="AY23" i="5"/>
  <c r="AX23" i="5"/>
  <c r="BB23" i="5" s="1"/>
  <c r="AW23" i="5"/>
  <c r="AV23" i="5"/>
  <c r="BA22" i="5"/>
  <c r="AZ22" i="5"/>
  <c r="AY22" i="5"/>
  <c r="BD22" i="5" s="1"/>
  <c r="AX22" i="5"/>
  <c r="BB22" i="5" s="1"/>
  <c r="AW22" i="5"/>
  <c r="AV22" i="5"/>
  <c r="BA21" i="5"/>
  <c r="AZ21" i="5"/>
  <c r="AY21" i="5"/>
  <c r="AX21" i="5"/>
  <c r="BB21" i="5" s="1"/>
  <c r="AW21" i="5"/>
  <c r="AV21" i="5"/>
  <c r="BA20" i="5"/>
  <c r="AZ20" i="5"/>
  <c r="AY20" i="5"/>
  <c r="BD20" i="5" s="1"/>
  <c r="AX20" i="5"/>
  <c r="BB20" i="5" s="1"/>
  <c r="AW20" i="5"/>
  <c r="AV20" i="5"/>
  <c r="BA19" i="5"/>
  <c r="AZ19" i="5"/>
  <c r="AY19" i="5"/>
  <c r="AX19" i="5"/>
  <c r="BB19" i="5" s="1"/>
  <c r="AW19" i="5"/>
  <c r="AV19" i="5"/>
  <c r="BA18" i="5"/>
  <c r="AZ18" i="5"/>
  <c r="AY18" i="5"/>
  <c r="BD18" i="5" s="1"/>
  <c r="AX18" i="5"/>
  <c r="BB18" i="5" s="1"/>
  <c r="AW18" i="5"/>
  <c r="AV18" i="5"/>
  <c r="BA17" i="5"/>
  <c r="AZ17" i="5"/>
  <c r="AY17" i="5"/>
  <c r="AX17" i="5"/>
  <c r="BB17" i="5" s="1"/>
  <c r="AW17" i="5"/>
  <c r="AV17" i="5"/>
  <c r="BA16" i="5"/>
  <c r="AZ16" i="5"/>
  <c r="AY16" i="5"/>
  <c r="BD16" i="5" s="1"/>
  <c r="AX16" i="5"/>
  <c r="BB16" i="5" s="1"/>
  <c r="AW16" i="5"/>
  <c r="AV16" i="5"/>
  <c r="BA15" i="5"/>
  <c r="AZ15" i="5"/>
  <c r="AY15" i="5"/>
  <c r="AX15" i="5"/>
  <c r="BB15" i="5" s="1"/>
  <c r="AW15" i="5"/>
  <c r="AV15" i="5"/>
  <c r="BA14" i="5"/>
  <c r="AZ14" i="5"/>
  <c r="AY14" i="5"/>
  <c r="BD14" i="5" s="1"/>
  <c r="AX14" i="5"/>
  <c r="BB14" i="5" s="1"/>
  <c r="AW14" i="5"/>
  <c r="AV14" i="5"/>
  <c r="BA13" i="5"/>
  <c r="AZ13" i="5"/>
  <c r="AY13" i="5"/>
  <c r="AX13" i="5"/>
  <c r="BB13" i="5" s="1"/>
  <c r="AW13" i="5"/>
  <c r="AV13" i="5"/>
  <c r="BA12" i="5"/>
  <c r="AZ12" i="5"/>
  <c r="AY12" i="5"/>
  <c r="BD12" i="5" s="1"/>
  <c r="AX12" i="5"/>
  <c r="BB12" i="5" s="1"/>
  <c r="AW12" i="5"/>
  <c r="AV12" i="5"/>
  <c r="BA11" i="5"/>
  <c r="AZ11" i="5"/>
  <c r="AY11" i="5"/>
  <c r="AX11" i="5"/>
  <c r="BB11" i="5" s="1"/>
  <c r="AW11" i="5"/>
  <c r="AV11" i="5"/>
  <c r="BA10" i="5"/>
  <c r="AZ10" i="5"/>
  <c r="AY10" i="5"/>
  <c r="BD10" i="5" s="1"/>
  <c r="AX10" i="5"/>
  <c r="BB10" i="5" s="1"/>
  <c r="AW10" i="5"/>
  <c r="AV10" i="5"/>
  <c r="BA9" i="5"/>
  <c r="AZ9" i="5"/>
  <c r="AY9" i="5"/>
  <c r="AX9" i="5"/>
  <c r="BB9" i="5" s="1"/>
  <c r="AW9" i="5"/>
  <c r="AV9" i="5"/>
  <c r="BA8" i="5"/>
  <c r="AZ8" i="5"/>
  <c r="AY8" i="5"/>
  <c r="BD8" i="5" s="1"/>
  <c r="AX8" i="5"/>
  <c r="BB8" i="5" s="1"/>
  <c r="AW8" i="5"/>
  <c r="AV8" i="5"/>
  <c r="BA7" i="5"/>
  <c r="AZ7" i="5"/>
  <c r="AY7" i="5"/>
  <c r="AX7" i="5"/>
  <c r="BB7" i="5" s="1"/>
  <c r="AW7" i="5"/>
  <c r="AV7" i="5"/>
  <c r="BA6" i="5"/>
  <c r="AZ6" i="5"/>
  <c r="AY6" i="5"/>
  <c r="BD6" i="5" s="1"/>
  <c r="AX6" i="5"/>
  <c r="BB6" i="5" s="1"/>
  <c r="AW6" i="5"/>
  <c r="AV6" i="5"/>
  <c r="BA5" i="5"/>
  <c r="AZ5" i="5"/>
  <c r="AY5" i="5"/>
  <c r="AX5" i="5"/>
  <c r="BB5" i="5" s="1"/>
  <c r="AW5" i="5"/>
  <c r="AV5" i="5"/>
  <c r="BA4" i="5"/>
  <c r="AZ4" i="5"/>
  <c r="AY4" i="5"/>
  <c r="BD4" i="5" s="1"/>
  <c r="AX4" i="5"/>
  <c r="BB4" i="5" s="1"/>
  <c r="AW4" i="5"/>
  <c r="AV4" i="5"/>
  <c r="BA3" i="5"/>
  <c r="AZ3" i="5"/>
  <c r="AY3" i="5"/>
  <c r="AX3" i="5"/>
  <c r="BB3" i="5" s="1"/>
  <c r="AW3" i="5"/>
  <c r="AV3" i="5"/>
  <c r="BA2" i="5"/>
  <c r="AZ2" i="5"/>
  <c r="AY2" i="5"/>
  <c r="BD2" i="5" s="1"/>
  <c r="AX2" i="5"/>
  <c r="BB2" i="5" s="1"/>
  <c r="AW2" i="5"/>
  <c r="AV2" i="5"/>
  <c r="CR1" i="4"/>
  <c r="CP1" i="4"/>
  <c r="CN22" i="4"/>
  <c r="CO22" i="4"/>
  <c r="CL22" i="4"/>
  <c r="CM22" i="4"/>
  <c r="CK22" i="4"/>
  <c r="H60" i="4"/>
  <c r="E61" i="4"/>
  <c r="E62" i="4"/>
  <c r="E63" i="4"/>
  <c r="E64" i="4"/>
  <c r="B66" i="4"/>
  <c r="B60" i="4"/>
  <c r="I158" i="4" l="1"/>
  <c r="I161" i="4"/>
  <c r="I110" i="4"/>
  <c r="I113" i="4"/>
  <c r="I74" i="4"/>
  <c r="I77" i="4"/>
  <c r="I83" i="4"/>
  <c r="I80" i="4"/>
  <c r="I149" i="4"/>
  <c r="I146" i="4"/>
  <c r="I92" i="4"/>
  <c r="I95" i="4"/>
  <c r="I179" i="4"/>
  <c r="I176" i="4"/>
  <c r="I131" i="4"/>
  <c r="I128" i="4"/>
  <c r="I167" i="4"/>
  <c r="I164" i="4"/>
  <c r="I182" i="4"/>
  <c r="I185" i="4"/>
  <c r="I122" i="4"/>
  <c r="I125" i="4"/>
  <c r="I107" i="4"/>
  <c r="I104" i="4"/>
  <c r="I143" i="4"/>
  <c r="I140" i="4"/>
  <c r="I98" i="4"/>
  <c r="I101" i="4"/>
  <c r="I134" i="4"/>
  <c r="I137" i="4"/>
  <c r="I86" i="4"/>
  <c r="I89" i="4"/>
  <c r="I68" i="4"/>
  <c r="I71" i="4"/>
  <c r="I152" i="4"/>
  <c r="I155" i="4"/>
  <c r="I116" i="4"/>
  <c r="I119" i="4"/>
  <c r="I173" i="4"/>
  <c r="I170" i="4"/>
  <c r="B9" i="7"/>
  <c r="F9" i="7" s="1"/>
  <c r="B6" i="7"/>
  <c r="F6" i="7" s="1"/>
  <c r="A8" i="7"/>
  <c r="A11" i="7"/>
  <c r="B67" i="4"/>
  <c r="B70" i="4" s="1"/>
  <c r="B71" i="4" s="1"/>
  <c r="B68" i="4"/>
  <c r="B69" i="4" s="1"/>
  <c r="C67" i="4"/>
  <c r="C71" i="4" s="1"/>
  <c r="C69" i="4"/>
  <c r="C70" i="4" s="1"/>
  <c r="B62" i="4"/>
  <c r="B63" i="4" s="1"/>
  <c r="B61" i="4"/>
  <c r="B64" i="4" s="1"/>
  <c r="B65" i="4" s="1"/>
  <c r="C63" i="4"/>
  <c r="C64" i="4" s="1"/>
  <c r="C61" i="4"/>
  <c r="C62" i="4" s="1"/>
  <c r="CY22" i="4"/>
  <c r="CZ22" i="4"/>
  <c r="CW22" i="4"/>
  <c r="CX22" i="4"/>
  <c r="CT22" i="4"/>
  <c r="BD5" i="5"/>
  <c r="BD9" i="5"/>
  <c r="BD13" i="5"/>
  <c r="BD17" i="5"/>
  <c r="BD21" i="5"/>
  <c r="BD3" i="5"/>
  <c r="BD7" i="5"/>
  <c r="BD11" i="5"/>
  <c r="BD15" i="5"/>
  <c r="BD19" i="5"/>
  <c r="BD23" i="5"/>
  <c r="BB32" i="5"/>
  <c r="BB33" i="5"/>
  <c r="BB34" i="5"/>
  <c r="BB35" i="5"/>
  <c r="BB36" i="5"/>
  <c r="BB37" i="5"/>
  <c r="BB38" i="5"/>
  <c r="BB39" i="5"/>
  <c r="BB40" i="5"/>
  <c r="BB41" i="5"/>
  <c r="BB42" i="5"/>
  <c r="BB43" i="5"/>
  <c r="CR22" i="4"/>
  <c r="CP22" i="4"/>
  <c r="H4" i="3"/>
  <c r="I4" i="3"/>
  <c r="J4" i="3"/>
  <c r="K4" i="3"/>
  <c r="A5" i="3"/>
  <c r="H5" i="3"/>
  <c r="I5" i="3"/>
  <c r="J5" i="3"/>
  <c r="K5" i="3"/>
  <c r="A6" i="3"/>
  <c r="H6" i="3"/>
  <c r="I6" i="3"/>
  <c r="J6" i="3"/>
  <c r="K6" i="3"/>
  <c r="A7" i="3"/>
  <c r="H7" i="3"/>
  <c r="I7" i="3"/>
  <c r="J7" i="3"/>
  <c r="K7" i="3"/>
  <c r="A8" i="3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H8" i="3"/>
  <c r="I8" i="3"/>
  <c r="J8" i="3"/>
  <c r="K8" i="3"/>
  <c r="H9" i="3"/>
  <c r="I9" i="3"/>
  <c r="J9" i="3"/>
  <c r="K9" i="3"/>
  <c r="H10" i="3"/>
  <c r="I10" i="3"/>
  <c r="J10" i="3"/>
  <c r="K10" i="3"/>
  <c r="H11" i="3"/>
  <c r="I11" i="3"/>
  <c r="J11" i="3"/>
  <c r="K11" i="3"/>
  <c r="H12" i="3"/>
  <c r="I12" i="3"/>
  <c r="J12" i="3"/>
  <c r="K12" i="3"/>
  <c r="H13" i="3"/>
  <c r="I13" i="3"/>
  <c r="J13" i="3"/>
  <c r="K13" i="3"/>
  <c r="H14" i="3"/>
  <c r="I14" i="3"/>
  <c r="J14" i="3"/>
  <c r="K14" i="3"/>
  <c r="H15" i="3"/>
  <c r="I15" i="3"/>
  <c r="J15" i="3"/>
  <c r="K15" i="3"/>
  <c r="H16" i="3"/>
  <c r="I16" i="3"/>
  <c r="J16" i="3"/>
  <c r="K16" i="3"/>
  <c r="H17" i="3"/>
  <c r="I17" i="3"/>
  <c r="J17" i="3"/>
  <c r="K17" i="3"/>
  <c r="H18" i="3"/>
  <c r="I18" i="3"/>
  <c r="J18" i="3"/>
  <c r="K18" i="3"/>
  <c r="H19" i="3"/>
  <c r="I19" i="3"/>
  <c r="J19" i="3"/>
  <c r="K19" i="3"/>
  <c r="H20" i="3"/>
  <c r="I20" i="3"/>
  <c r="J20" i="3"/>
  <c r="K20" i="3"/>
  <c r="H21" i="3"/>
  <c r="I21" i="3"/>
  <c r="J21" i="3"/>
  <c r="K21" i="3"/>
  <c r="H22" i="3"/>
  <c r="I22" i="3"/>
  <c r="J22" i="3"/>
  <c r="K22" i="3"/>
  <c r="H23" i="3"/>
  <c r="I23" i="3"/>
  <c r="J23" i="3"/>
  <c r="K23" i="3"/>
  <c r="H24" i="3"/>
  <c r="I24" i="3"/>
  <c r="J24" i="3"/>
  <c r="K24" i="3"/>
  <c r="H25" i="3"/>
  <c r="I25" i="3"/>
  <c r="J25" i="3"/>
  <c r="K25" i="3"/>
  <c r="H26" i="3"/>
  <c r="I26" i="3"/>
  <c r="J26" i="3"/>
  <c r="K26" i="3"/>
  <c r="H27" i="3"/>
  <c r="I27" i="3"/>
  <c r="J27" i="3"/>
  <c r="K27" i="3"/>
  <c r="K63" i="4"/>
  <c r="K64" i="4"/>
  <c r="K61" i="4"/>
  <c r="K62" i="4"/>
  <c r="I61" i="4" l="1"/>
  <c r="I63" i="4"/>
  <c r="I64" i="4" s="1"/>
  <c r="H62" i="4"/>
  <c r="H63" i="4" s="1"/>
  <c r="H61" i="4"/>
  <c r="H64" i="4" s="1"/>
  <c r="H65" i="4" s="1"/>
  <c r="B11" i="7"/>
  <c r="F11" i="7" s="1"/>
  <c r="B8" i="7"/>
  <c r="F8" i="7" s="1"/>
  <c r="A10" i="7"/>
  <c r="A13" i="7"/>
  <c r="C68" i="4"/>
  <c r="C65" i="4"/>
  <c r="DB22" i="4"/>
  <c r="I65" i="4" l="1"/>
  <c r="I62" i="4"/>
  <c r="B13" i="7"/>
  <c r="F13" i="7" s="1"/>
  <c r="B10" i="7"/>
  <c r="F10" i="7" s="1"/>
  <c r="A12" i="7"/>
  <c r="A15" i="7"/>
  <c r="B15" i="7" l="1"/>
  <c r="F15" i="7" s="1"/>
  <c r="B12" i="7"/>
  <c r="F12" i="7" s="1"/>
  <c r="A14" i="7"/>
  <c r="A17" i="7"/>
  <c r="B17" i="7" l="1"/>
  <c r="F17" i="7" s="1"/>
  <c r="B14" i="7"/>
  <c r="F14" i="7" s="1"/>
  <c r="A16" i="7"/>
  <c r="A19" i="7"/>
  <c r="B19" i="7" l="1"/>
  <c r="F19" i="7" s="1"/>
  <c r="B16" i="7"/>
  <c r="F16" i="7" s="1"/>
  <c r="A18" i="7"/>
  <c r="B18" i="7" l="1"/>
  <c r="F18" i="7" s="1"/>
  <c r="A20" i="7"/>
  <c r="B20" i="7" l="1"/>
  <c r="F20" i="7" s="1"/>
</calcChain>
</file>

<file path=xl/sharedStrings.xml><?xml version="1.0" encoding="utf-8"?>
<sst xmlns="http://schemas.openxmlformats.org/spreadsheetml/2006/main" count="208" uniqueCount="110">
  <si>
    <t>galleria</t>
  </si>
  <si>
    <t>cassa</t>
  </si>
  <si>
    <t>ingresso</t>
  </si>
  <si>
    <t>corsia 1</t>
  </si>
  <si>
    <t>corsia 2</t>
  </si>
  <si>
    <t>corsia 3</t>
  </si>
  <si>
    <t>corsia 4</t>
  </si>
  <si>
    <t>corsia 5</t>
  </si>
  <si>
    <t>corsia 6</t>
  </si>
  <si>
    <t>promo 1</t>
  </si>
  <si>
    <t>corisa 7</t>
  </si>
  <si>
    <t>corisa 8</t>
  </si>
  <si>
    <t>promo 2</t>
  </si>
  <si>
    <t>acque</t>
  </si>
  <si>
    <t>vini</t>
  </si>
  <si>
    <t>birre</t>
  </si>
  <si>
    <t>snacs</t>
  </si>
  <si>
    <t>pet</t>
  </si>
  <si>
    <t>servito 1</t>
  </si>
  <si>
    <t>servito 2</t>
  </si>
  <si>
    <t>servito 3</t>
  </si>
  <si>
    <t>corridoio 1</t>
  </si>
  <si>
    <t>corridoio 2</t>
  </si>
  <si>
    <t>corridoio3</t>
  </si>
  <si>
    <t>corridoio 4</t>
  </si>
  <si>
    <t>e</t>
  </si>
  <si>
    <t>name</t>
  </si>
  <si>
    <t>color</t>
  </si>
  <si>
    <t>top</t>
  </si>
  <si>
    <t>left</t>
  </si>
  <si>
    <t>height</t>
  </si>
  <si>
    <t>width</t>
  </si>
  <si>
    <t>Id</t>
  </si>
  <si>
    <t>Name</t>
  </si>
  <si>
    <t>new Zone { Id = %i, Name = "%n", Rect = new Rect { Left = %L, Top = %T, Width = %W, Height = %H } }</t>
  </si>
  <si>
    <t>Colora dei rettangoli e assegnare un nome alla cella in alto a sinistra di ognuno</t>
  </si>
  <si>
    <t>cancella il contnuto delle colonne AO:AT</t>
  </si>
  <si>
    <t>resolution constraint</t>
  </si>
  <si>
    <t>code pattern</t>
  </si>
  <si>
    <t>Premi "Genera codice"</t>
  </si>
  <si>
    <t>Elimina le celle in più nelle colonne AV:BB o aggiungine (trascinando) se necessario</t>
  </si>
  <si>
    <t>CODE C#</t>
  </si>
  <si>
    <t>C#</t>
  </si>
  <si>
    <t>py</t>
  </si>
  <si>
    <t>Zone(id = %i, name = "%n", rect = Rect(left = %L, top = %T, width = %W, height = %H))</t>
  </si>
  <si>
    <t>CODE Python</t>
  </si>
  <si>
    <t>ingresso 2</t>
  </si>
  <si>
    <t>ingresso 1</t>
  </si>
  <si>
    <t>cassa 2</t>
  </si>
  <si>
    <t>cassa 1</t>
  </si>
  <si>
    <t>corridoio</t>
  </si>
  <si>
    <t>banco carni 2</t>
  </si>
  <si>
    <t>banco carni 1</t>
  </si>
  <si>
    <t>promo</t>
  </si>
  <si>
    <t>prodotti da  forno</t>
  </si>
  <si>
    <t>formaggi 2</t>
  </si>
  <si>
    <t>formaggi 1</t>
  </si>
  <si>
    <t>parete 4</t>
  </si>
  <si>
    <t>parete 3</t>
  </si>
  <si>
    <t>parete 2</t>
  </si>
  <si>
    <t>parete 1</t>
  </si>
  <si>
    <t>scaffale 2</t>
  </si>
  <si>
    <t>scaffale 1</t>
  </si>
  <si>
    <t>Banco carni</t>
  </si>
  <si>
    <t>Banco Formaggi</t>
  </si>
  <si>
    <t>perimetro</t>
  </si>
  <si>
    <t>H</t>
  </si>
  <si>
    <t>W</t>
  </si>
  <si>
    <t>Y</t>
  </si>
  <si>
    <t>X</t>
  </si>
  <si>
    <t>Zona</t>
  </si>
  <si>
    <t>id</t>
  </si>
  <si>
    <t>finestra</t>
  </si>
  <si>
    <t>cancella il contnuto delle colonne CD:CH</t>
  </si>
  <si>
    <t>Elimina le celle in più nelle colonne CJ:CR o aggiungine (trascinando) se necessario</t>
  </si>
  <si>
    <t>PARAMETRI</t>
  </si>
  <si>
    <t>ZONE</t>
  </si>
  <si>
    <t>CODICE</t>
  </si>
  <si>
    <t>DA</t>
  </si>
  <si>
    <t>A</t>
  </si>
  <si>
    <t>A1</t>
  </si>
  <si>
    <t>CB58</t>
  </si>
  <si>
    <t>CC21</t>
  </si>
  <si>
    <t>CR21</t>
  </si>
  <si>
    <t>BANCO FORMAGGI</t>
  </si>
  <si>
    <t>Alimentari</t>
  </si>
  <si>
    <t>Detersivi</t>
  </si>
  <si>
    <t>Bibite</t>
  </si>
  <si>
    <t>Prodotti da frigo</t>
  </si>
  <si>
    <t>Servizio Carni 1</t>
  </si>
  <si>
    <t>Servizio Formaggi 1</t>
  </si>
  <si>
    <t>Servizio Formaggi 2</t>
  </si>
  <si>
    <t>Prodotti da forno</t>
  </si>
  <si>
    <t>Promo</t>
  </si>
  <si>
    <t>BANCO CARNI</t>
  </si>
  <si>
    <t>Verdure</t>
  </si>
  <si>
    <t>Zone</t>
  </si>
  <si>
    <t>C# zone</t>
  </si>
  <si>
    <t>new Zone{Name="%n", ZoneId = %i}</t>
  </si>
  <si>
    <t>Servizio Carni 2</t>
  </si>
  <si>
    <t>Cassa 1</t>
  </si>
  <si>
    <t>Cassa 2</t>
  </si>
  <si>
    <t>Ingresso 1</t>
  </si>
  <si>
    <t>Ingresso 2</t>
  </si>
  <si>
    <t>Scaffale 1</t>
  </si>
  <si>
    <t>Scaffale 2</t>
  </si>
  <si>
    <t>Zone(id = %i, name = "%n", rect = Rect(top = %L, left = %T, width = %W, height = %H))</t>
  </si>
  <si>
    <t>origin in left bottom</t>
  </si>
  <si>
    <t>origin in left top</t>
  </si>
  <si>
    <t>CB56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</si>
</sst>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sz val="11"/>
      <color theme="9" tint="-0.249977111117893"/>
      <name val="Calibri"/>
      <family val="2"/>
      <scheme val="minor"/>
    </font>
    <font>
      <sz val="11"/>
      <color theme="8" tint="0.59999389629810485"/>
      <name val="Calibri"/>
      <family val="2"/>
      <scheme val="minor"/>
    </font>
    <font>
      <b/>
      <sz val="11"/>
      <color theme="1"/>
      <name val="Courier New"/>
      <family val="3"/>
    </font>
  </fonts>
  <fills count="2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7030A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3" borderId="0" xfId="0" applyFill="1"/>
    <xf numFmtId="2" fontId="2" fillId="3" borderId="0" xfId="0" applyNumberFormat="1" applyFont="1" applyFill="1"/>
    <xf numFmtId="0" fontId="3" fillId="0" borderId="0" xfId="0" applyFont="1"/>
    <xf numFmtId="0" fontId="4" fillId="3" borderId="0" xfId="0" applyFont="1" applyFill="1"/>
    <xf numFmtId="0" fontId="1" fillId="0" borderId="0" xfId="0" applyFont="1"/>
    <xf numFmtId="0" fontId="6" fillId="0" borderId="0" xfId="0" applyFont="1"/>
    <xf numFmtId="1" fontId="4" fillId="3" borderId="0" xfId="0" applyNumberFormat="1" applyFont="1" applyFill="1"/>
    <xf numFmtId="1" fontId="1" fillId="0" borderId="0" xfId="0" applyNumberFormat="1" applyFont="1"/>
    <xf numFmtId="1" fontId="0" fillId="0" borderId="0" xfId="0" applyNumberFormat="1"/>
    <xf numFmtId="0" fontId="0" fillId="2" borderId="0" xfId="0" applyFill="1"/>
    <xf numFmtId="0" fontId="0" fillId="0" borderId="0" xfId="0" applyAlignment="1">
      <alignment horizontal="right" indent="3"/>
    </xf>
    <xf numFmtId="0" fontId="2" fillId="0" borderId="0" xfId="0" applyFont="1" applyAlignment="1">
      <alignment horizontal="center"/>
    </xf>
    <xf numFmtId="0" fontId="2" fillId="0" borderId="0" xfId="0" applyFont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7" fillId="23" borderId="0" xfId="0" applyFont="1" applyFill="1"/>
    <xf numFmtId="0" fontId="8" fillId="0" borderId="0" xfId="0" applyFont="1"/>
    <xf numFmtId="1" fontId="8" fillId="0" borderId="0" xfId="0" applyNumberFormat="1" applyFont="1"/>
    <xf numFmtId="0" fontId="0" fillId="0" borderId="0" xfId="0" applyFill="1"/>
    <xf numFmtId="0" fontId="0" fillId="2" borderId="0" xfId="0" applyFill="1"/>
    <xf numFmtId="0" fontId="0" fillId="0" borderId="0" xfId="0" applyAlignment="1">
      <alignment horizontal="center"/>
    </xf>
    <xf numFmtId="0" fontId="2" fillId="3" borderId="0" xfId="0" applyFont="1" applyFill="1"/>
    <xf numFmtId="1" fontId="0" fillId="0" borderId="0" xfId="0" applyNumberFormat="1" applyFill="1"/>
    <xf numFmtId="1" fontId="0" fillId="0" borderId="0" xfId="0" applyNumberFormat="1" applyFill="1" applyAlignment="1">
      <alignment horizontal="left"/>
    </xf>
    <xf numFmtId="1" fontId="0" fillId="3" borderId="0" xfId="0" applyNumberFormat="1" applyFill="1"/>
    <xf numFmtId="0" fontId="0" fillId="0" borderId="0" xfId="0" applyAlignment="1">
      <alignment horizontal="left"/>
    </xf>
  </cellXfs>
  <cellStyles count="1">
    <cellStyle name="Normale" xfId="0" builtinId="0"/>
  </cellStyles>
  <dxfs count="0"/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'Mappa (2)'!$B$60</c:f>
              <c:strCache>
                <c:ptCount val="1"/>
                <c:pt idx="0">
                  <c:v>Alimentari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'Mappa (2)'!$B$61:$B$65</c:f>
              <c:numCache>
                <c:formatCode>0</c:formatCode>
                <c:ptCount val="5"/>
                <c:pt idx="0">
                  <c:v>248</c:v>
                </c:pt>
                <c:pt idx="1">
                  <c:v>632</c:v>
                </c:pt>
                <c:pt idx="2">
                  <c:v>632</c:v>
                </c:pt>
                <c:pt idx="3">
                  <c:v>248</c:v>
                </c:pt>
                <c:pt idx="4">
                  <c:v>248</c:v>
                </c:pt>
              </c:numCache>
            </c:numRef>
          </c:xVal>
          <c:yVal>
            <c:numRef>
              <c:f>'Mappa (2)'!$C$61:$C$65</c:f>
              <c:numCache>
                <c:formatCode>0</c:formatCode>
                <c:ptCount val="5"/>
                <c:pt idx="0">
                  <c:v>25.714285714285715</c:v>
                </c:pt>
                <c:pt idx="1">
                  <c:v>25.714285714285715</c:v>
                </c:pt>
                <c:pt idx="2">
                  <c:v>85.714285714285722</c:v>
                </c:pt>
                <c:pt idx="3">
                  <c:v>85.714285714285722</c:v>
                </c:pt>
                <c:pt idx="4">
                  <c:v>25.714285714285715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9-06B4-4488-A411-AF5B097DED21}"/>
            </c:ext>
          </c:extLst>
        </c:ser>
        <c:ser>
          <c:idx val="1"/>
          <c:order val="1"/>
          <c:tx>
            <c:strRef>
              <c:f>'Mappa (2)'!$B$66</c:f>
              <c:strCache>
                <c:ptCount val="1"/>
                <c:pt idx="0">
                  <c:v>BANCO CARNI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'Mappa (2)'!$B$67:$B$71</c:f>
              <c:numCache>
                <c:formatCode>0</c:formatCode>
                <c:ptCount val="5"/>
                <c:pt idx="0">
                  <c:v>248</c:v>
                </c:pt>
                <c:pt idx="1">
                  <c:v>376</c:v>
                </c:pt>
                <c:pt idx="2">
                  <c:v>376</c:v>
                </c:pt>
                <c:pt idx="3">
                  <c:v>248</c:v>
                </c:pt>
                <c:pt idx="4">
                  <c:v>248</c:v>
                </c:pt>
              </c:numCache>
            </c:numRef>
          </c:xVal>
          <c:yVal>
            <c:numRef>
              <c:f>'Mappa (2)'!$C$67:$C$71</c:f>
              <c:numCache>
                <c:formatCode>0</c:formatCode>
                <c:ptCount val="5"/>
                <c:pt idx="0">
                  <c:v>162.85714285714286</c:v>
                </c:pt>
                <c:pt idx="1">
                  <c:v>162.85714285714286</c:v>
                </c:pt>
                <c:pt idx="2">
                  <c:v>265.71428571428572</c:v>
                </c:pt>
                <c:pt idx="3">
                  <c:v>265.71428571428572</c:v>
                </c:pt>
                <c:pt idx="4">
                  <c:v>162.85714285714286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A-06B4-4488-A411-AF5B097DED21}"/>
            </c:ext>
          </c:extLst>
        </c:ser>
        <c:ser>
          <c:idx val="2"/>
          <c:order val="2"/>
          <c:tx>
            <c:strRef>
              <c:f>'Mappa (2)'!$B$72</c:f>
              <c:strCache>
                <c:ptCount val="1"/>
                <c:pt idx="0">
                  <c:v>BANCO FORMAGGI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'Mappa (2)'!$B$73:$B$77</c:f>
              <c:numCache>
                <c:formatCode>0</c:formatCode>
                <c:ptCount val="5"/>
                <c:pt idx="0">
                  <c:v>0</c:v>
                </c:pt>
                <c:pt idx="1">
                  <c:v>168</c:v>
                </c:pt>
                <c:pt idx="2">
                  <c:v>168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'Mappa (2)'!$C$73:$C$77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162.85714285714286</c:v>
                </c:pt>
                <c:pt idx="3">
                  <c:v>162.85714285714286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B-06B4-4488-A411-AF5B097DED21}"/>
            </c:ext>
          </c:extLst>
        </c:ser>
        <c:ser>
          <c:idx val="3"/>
          <c:order val="3"/>
          <c:tx>
            <c:strRef>
              <c:f>'Mappa (2)'!$B$78</c:f>
              <c:strCache>
                <c:ptCount val="1"/>
                <c:pt idx="0">
                  <c:v>Bibite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'Mappa (2)'!$B$79:$B$83</c:f>
              <c:numCache>
                <c:formatCode>0</c:formatCode>
                <c:ptCount val="5"/>
                <c:pt idx="0">
                  <c:v>552</c:v>
                </c:pt>
                <c:pt idx="1">
                  <c:v>632</c:v>
                </c:pt>
                <c:pt idx="2">
                  <c:v>632</c:v>
                </c:pt>
                <c:pt idx="3">
                  <c:v>552</c:v>
                </c:pt>
                <c:pt idx="4">
                  <c:v>552</c:v>
                </c:pt>
              </c:numCache>
            </c:numRef>
          </c:xVal>
          <c:yVal>
            <c:numRef>
              <c:f>'Mappa (2)'!$C$79:$C$83</c:f>
              <c:numCache>
                <c:formatCode>0</c:formatCode>
                <c:ptCount val="5"/>
                <c:pt idx="0">
                  <c:v>85.714285714285708</c:v>
                </c:pt>
                <c:pt idx="1">
                  <c:v>85.714285714285708</c:v>
                </c:pt>
                <c:pt idx="2">
                  <c:v>385.71428571428572</c:v>
                </c:pt>
                <c:pt idx="3">
                  <c:v>385.71428571428572</c:v>
                </c:pt>
                <c:pt idx="4">
                  <c:v>85.714285714285708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C-06B4-4488-A411-AF5B097DED21}"/>
            </c:ext>
          </c:extLst>
        </c:ser>
        <c:ser>
          <c:idx val="4"/>
          <c:order val="4"/>
          <c:tx>
            <c:strRef>
              <c:f>'Mappa (2)'!$B$84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'Mappa (2)'!$B$85:$B$89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'Mappa (2)'!$C$85:$C$89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D-06B4-4488-A411-AF5B097DED21}"/>
            </c:ext>
          </c:extLst>
        </c:ser>
        <c:ser>
          <c:idx val="5"/>
          <c:order val="5"/>
          <c:tx>
            <c:strRef>
              <c:f>'Mappa (2)'!$B$90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'Mappa (2)'!$B$91:$B$95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'Mappa (2)'!$C$91:$C$95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E-06B4-4488-A411-AF5B097DED21}"/>
            </c:ext>
          </c:extLst>
        </c:ser>
        <c:ser>
          <c:idx val="6"/>
          <c:order val="6"/>
          <c:tx>
            <c:strRef>
              <c:f>'Mappa (2)'!$B$96</c:f>
              <c:strCache>
                <c:ptCount val="1"/>
                <c:pt idx="0">
                  <c:v>Cassa 1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'Mappa (2)'!$B$97:$B$101</c:f>
              <c:numCache>
                <c:formatCode>0</c:formatCode>
                <c:ptCount val="5"/>
                <c:pt idx="0">
                  <c:v>112</c:v>
                </c:pt>
                <c:pt idx="1">
                  <c:v>168</c:v>
                </c:pt>
                <c:pt idx="2">
                  <c:v>168</c:v>
                </c:pt>
                <c:pt idx="3">
                  <c:v>112</c:v>
                </c:pt>
                <c:pt idx="4">
                  <c:v>112</c:v>
                </c:pt>
              </c:numCache>
            </c:numRef>
          </c:xVal>
          <c:yVal>
            <c:numRef>
              <c:f>'Mappa (2)'!$C$97:$C$101</c:f>
              <c:numCache>
                <c:formatCode>0</c:formatCode>
                <c:ptCount val="5"/>
                <c:pt idx="0">
                  <c:v>385.71428571428572</c:v>
                </c:pt>
                <c:pt idx="1">
                  <c:v>385.71428571428572</c:v>
                </c:pt>
                <c:pt idx="2">
                  <c:v>480</c:v>
                </c:pt>
                <c:pt idx="3">
                  <c:v>480</c:v>
                </c:pt>
                <c:pt idx="4">
                  <c:v>385.71428571428572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F-06B4-4488-A411-AF5B097DED21}"/>
            </c:ext>
          </c:extLst>
        </c:ser>
        <c:ser>
          <c:idx val="7"/>
          <c:order val="7"/>
          <c:tx>
            <c:strRef>
              <c:f>'Mappa (2)'!$B$102</c:f>
              <c:strCache>
                <c:ptCount val="1"/>
                <c:pt idx="0">
                  <c:v>Cassa 2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'Mappa (2)'!$B$103:$B$107</c:f>
              <c:numCache>
                <c:formatCode>0</c:formatCode>
                <c:ptCount val="5"/>
                <c:pt idx="0">
                  <c:v>208</c:v>
                </c:pt>
                <c:pt idx="1">
                  <c:v>264</c:v>
                </c:pt>
                <c:pt idx="2">
                  <c:v>264</c:v>
                </c:pt>
                <c:pt idx="3">
                  <c:v>208</c:v>
                </c:pt>
                <c:pt idx="4">
                  <c:v>208</c:v>
                </c:pt>
              </c:numCache>
            </c:numRef>
          </c:xVal>
          <c:yVal>
            <c:numRef>
              <c:f>'Mappa (2)'!$C$103:$C$107</c:f>
              <c:numCache>
                <c:formatCode>0</c:formatCode>
                <c:ptCount val="5"/>
                <c:pt idx="0">
                  <c:v>385.71428571428572</c:v>
                </c:pt>
                <c:pt idx="1">
                  <c:v>385.71428571428572</c:v>
                </c:pt>
                <c:pt idx="2">
                  <c:v>480</c:v>
                </c:pt>
                <c:pt idx="3">
                  <c:v>480</c:v>
                </c:pt>
                <c:pt idx="4">
                  <c:v>385.71428571428572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0-06B4-4488-A411-AF5B097DED21}"/>
            </c:ext>
          </c:extLst>
        </c:ser>
        <c:ser>
          <c:idx val="8"/>
          <c:order val="8"/>
          <c:tx>
            <c:strRef>
              <c:f>'Mappa (2)'!$B$108</c:f>
              <c:strCache>
                <c:ptCount val="1"/>
                <c:pt idx="0">
                  <c:v>Detersivi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'Mappa (2)'!$B$109:$B$113</c:f>
              <c:numCache>
                <c:formatCode>0</c:formatCode>
                <c:ptCount val="5"/>
                <c:pt idx="0">
                  <c:v>456</c:v>
                </c:pt>
                <c:pt idx="1">
                  <c:v>552</c:v>
                </c:pt>
                <c:pt idx="2">
                  <c:v>552</c:v>
                </c:pt>
                <c:pt idx="3">
                  <c:v>456</c:v>
                </c:pt>
                <c:pt idx="4">
                  <c:v>456</c:v>
                </c:pt>
              </c:numCache>
            </c:numRef>
          </c:xVal>
          <c:yVal>
            <c:numRef>
              <c:f>'Mappa (2)'!$C$109:$C$113</c:f>
              <c:numCache>
                <c:formatCode>0</c:formatCode>
                <c:ptCount val="5"/>
                <c:pt idx="0">
                  <c:v>85.714285714285708</c:v>
                </c:pt>
                <c:pt idx="1">
                  <c:v>85.714285714285708</c:v>
                </c:pt>
                <c:pt idx="2">
                  <c:v>385.71428571428572</c:v>
                </c:pt>
                <c:pt idx="3">
                  <c:v>385.71428571428572</c:v>
                </c:pt>
                <c:pt idx="4">
                  <c:v>85.714285714285708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1-06B4-4488-A411-AF5B097DED21}"/>
            </c:ext>
          </c:extLst>
        </c:ser>
        <c:ser>
          <c:idx val="9"/>
          <c:order val="9"/>
          <c:tx>
            <c:strRef>
              <c:f>'Mappa (2)'!$B$114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'Mappa (2)'!$B$115:$B$119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'Mappa (2)'!$C$115:$C$119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2-06B4-4488-A411-AF5B097DED21}"/>
            </c:ext>
          </c:extLst>
        </c:ser>
        <c:ser>
          <c:idx val="10"/>
          <c:order val="10"/>
          <c:tx>
            <c:strRef>
              <c:f>'Mappa (2)'!$B$120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'Mappa (2)'!$B$121:$B$125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'Mappa (2)'!$C$121:$C$125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3-06B4-4488-A411-AF5B097DED21}"/>
            </c:ext>
          </c:extLst>
        </c:ser>
        <c:ser>
          <c:idx val="11"/>
          <c:order val="11"/>
          <c:tx>
            <c:strRef>
              <c:f>'Mappa (2)'!$B$126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'Mappa (2)'!$B$127:$B$131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'Mappa (2)'!$C$127:$C$131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4-06B4-4488-A411-AF5B097DED21}"/>
            </c:ext>
          </c:extLst>
        </c:ser>
        <c:ser>
          <c:idx val="12"/>
          <c:order val="12"/>
          <c:tx>
            <c:strRef>
              <c:f>'Mappa (2)'!$B$132</c:f>
              <c:strCache>
                <c:ptCount val="1"/>
                <c:pt idx="0">
                  <c:v>e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'Mappa (2)'!$B$133:$B$137</c:f>
              <c:numCache>
                <c:formatCode>0</c:formatCode>
                <c:ptCount val="5"/>
                <c:pt idx="0">
                  <c:v>168</c:v>
                </c:pt>
                <c:pt idx="1">
                  <c:v>640</c:v>
                </c:pt>
                <c:pt idx="2">
                  <c:v>640</c:v>
                </c:pt>
                <c:pt idx="3">
                  <c:v>168</c:v>
                </c:pt>
                <c:pt idx="4">
                  <c:v>168</c:v>
                </c:pt>
              </c:numCache>
            </c:numRef>
          </c:xVal>
          <c:yVal>
            <c:numRef>
              <c:f>'Mappa (2)'!$C$133:$C$137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25.714285714285715</c:v>
                </c:pt>
                <c:pt idx="3">
                  <c:v>25.714285714285715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5-06B4-4488-A411-AF5B097DED21}"/>
            </c:ext>
          </c:extLst>
        </c:ser>
        <c:ser>
          <c:idx val="13"/>
          <c:order val="13"/>
          <c:tx>
            <c:strRef>
              <c:f>'Mappa (2)'!$B$138</c:f>
              <c:strCache>
                <c:ptCount val="1"/>
                <c:pt idx="0">
                  <c:v>e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'Mappa (2)'!$B$139:$B$143</c:f>
              <c:numCache>
                <c:formatCode>0</c:formatCode>
                <c:ptCount val="5"/>
                <c:pt idx="0">
                  <c:v>632</c:v>
                </c:pt>
                <c:pt idx="1">
                  <c:v>640</c:v>
                </c:pt>
                <c:pt idx="2">
                  <c:v>640</c:v>
                </c:pt>
                <c:pt idx="3">
                  <c:v>632</c:v>
                </c:pt>
                <c:pt idx="4">
                  <c:v>632</c:v>
                </c:pt>
              </c:numCache>
            </c:numRef>
          </c:xVal>
          <c:yVal>
            <c:numRef>
              <c:f>'Mappa (2)'!$C$139:$C$143</c:f>
              <c:numCache>
                <c:formatCode>0</c:formatCode>
                <c:ptCount val="5"/>
                <c:pt idx="0">
                  <c:v>25.714285714285715</c:v>
                </c:pt>
                <c:pt idx="1">
                  <c:v>25.714285714285715</c:v>
                </c:pt>
                <c:pt idx="2">
                  <c:v>385.71428571428572</c:v>
                </c:pt>
                <c:pt idx="3">
                  <c:v>385.71428571428572</c:v>
                </c:pt>
                <c:pt idx="4">
                  <c:v>25.714285714285715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6-06B4-4488-A411-AF5B097DED21}"/>
            </c:ext>
          </c:extLst>
        </c:ser>
        <c:ser>
          <c:idx val="14"/>
          <c:order val="14"/>
          <c:tx>
            <c:strRef>
              <c:f>'Mappa (2)'!$B$144</c:f>
              <c:strCache>
                <c:ptCount val="1"/>
                <c:pt idx="0">
                  <c:v>e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'Mappa (2)'!$B$145:$B$149</c:f>
              <c:numCache>
                <c:formatCode>0</c:formatCode>
                <c:ptCount val="5"/>
                <c:pt idx="0">
                  <c:v>0</c:v>
                </c:pt>
                <c:pt idx="1">
                  <c:v>24</c:v>
                </c:pt>
                <c:pt idx="2">
                  <c:v>24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'Mappa (2)'!$C$145:$C$149</c:f>
              <c:numCache>
                <c:formatCode>0</c:formatCode>
                <c:ptCount val="5"/>
                <c:pt idx="0">
                  <c:v>162.85714285714286</c:v>
                </c:pt>
                <c:pt idx="1">
                  <c:v>162.85714285714286</c:v>
                </c:pt>
                <c:pt idx="2">
                  <c:v>385.71428571428572</c:v>
                </c:pt>
                <c:pt idx="3">
                  <c:v>385.71428571428572</c:v>
                </c:pt>
                <c:pt idx="4">
                  <c:v>162.85714285714286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7-06B4-4488-A411-AF5B097DED21}"/>
            </c:ext>
          </c:extLst>
        </c:ser>
        <c:ser>
          <c:idx val="15"/>
          <c:order val="15"/>
          <c:tx>
            <c:strRef>
              <c:f>'Mappa (2)'!$B$150</c:f>
              <c:strCache>
                <c:ptCount val="1"/>
                <c:pt idx="0">
                  <c:v>e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'Mappa (2)'!$B$151:$B$155</c:f>
              <c:numCache>
                <c:formatCode>0</c:formatCode>
                <c:ptCount val="5"/>
                <c:pt idx="0">
                  <c:v>0</c:v>
                </c:pt>
                <c:pt idx="1">
                  <c:v>112</c:v>
                </c:pt>
                <c:pt idx="2">
                  <c:v>112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'Mappa (2)'!$C$151:$C$155</c:f>
              <c:numCache>
                <c:formatCode>0</c:formatCode>
                <c:ptCount val="5"/>
                <c:pt idx="0">
                  <c:v>385.71428571428572</c:v>
                </c:pt>
                <c:pt idx="1">
                  <c:v>385.71428571428572</c:v>
                </c:pt>
                <c:pt idx="2">
                  <c:v>480</c:v>
                </c:pt>
                <c:pt idx="3">
                  <c:v>480</c:v>
                </c:pt>
                <c:pt idx="4">
                  <c:v>385.71428571428572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8-06B4-4488-A411-AF5B097DED21}"/>
            </c:ext>
          </c:extLst>
        </c:ser>
        <c:ser>
          <c:idx val="16"/>
          <c:order val="16"/>
          <c:tx>
            <c:strRef>
              <c:f>'Mappa (2)'!$B$156</c:f>
              <c:strCache>
                <c:ptCount val="1"/>
                <c:pt idx="0">
                  <c:v>e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'Mappa (2)'!$B$157:$B$161</c:f>
              <c:numCache>
                <c:formatCode>0</c:formatCode>
                <c:ptCount val="5"/>
                <c:pt idx="0">
                  <c:v>168</c:v>
                </c:pt>
                <c:pt idx="1">
                  <c:v>208</c:v>
                </c:pt>
                <c:pt idx="2">
                  <c:v>208</c:v>
                </c:pt>
                <c:pt idx="3">
                  <c:v>168</c:v>
                </c:pt>
                <c:pt idx="4">
                  <c:v>168</c:v>
                </c:pt>
              </c:numCache>
            </c:numRef>
          </c:xVal>
          <c:yVal>
            <c:numRef>
              <c:f>'Mappa (2)'!$C$157:$C$161</c:f>
              <c:numCache>
                <c:formatCode>0</c:formatCode>
                <c:ptCount val="5"/>
                <c:pt idx="0">
                  <c:v>385.71428571428572</c:v>
                </c:pt>
                <c:pt idx="1">
                  <c:v>385.71428571428572</c:v>
                </c:pt>
                <c:pt idx="2">
                  <c:v>480</c:v>
                </c:pt>
                <c:pt idx="3">
                  <c:v>480</c:v>
                </c:pt>
                <c:pt idx="4">
                  <c:v>385.71428571428572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9-06B4-4488-A411-AF5B097DED21}"/>
            </c:ext>
          </c:extLst>
        </c:ser>
        <c:ser>
          <c:idx val="17"/>
          <c:order val="17"/>
          <c:tx>
            <c:strRef>
              <c:f>'Mappa (2)'!$B$162</c:f>
              <c:strCache>
                <c:ptCount val="1"/>
                <c:pt idx="0">
                  <c:v>e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'Mappa (2)'!$B$163:$B$167</c:f>
              <c:numCache>
                <c:formatCode>0</c:formatCode>
                <c:ptCount val="5"/>
                <c:pt idx="0">
                  <c:v>264</c:v>
                </c:pt>
                <c:pt idx="1">
                  <c:v>384</c:v>
                </c:pt>
                <c:pt idx="2">
                  <c:v>384</c:v>
                </c:pt>
                <c:pt idx="3">
                  <c:v>264</c:v>
                </c:pt>
                <c:pt idx="4">
                  <c:v>264</c:v>
                </c:pt>
              </c:numCache>
            </c:numRef>
          </c:xVal>
          <c:yVal>
            <c:numRef>
              <c:f>'Mappa (2)'!$C$163:$C$167</c:f>
              <c:numCache>
                <c:formatCode>0</c:formatCode>
                <c:ptCount val="5"/>
                <c:pt idx="0">
                  <c:v>385.71428571428572</c:v>
                </c:pt>
                <c:pt idx="1">
                  <c:v>385.71428571428572</c:v>
                </c:pt>
                <c:pt idx="2">
                  <c:v>480</c:v>
                </c:pt>
                <c:pt idx="3">
                  <c:v>480</c:v>
                </c:pt>
                <c:pt idx="4">
                  <c:v>385.71428571428572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A-06B4-4488-A411-AF5B097DED21}"/>
            </c:ext>
          </c:extLst>
        </c:ser>
        <c:ser>
          <c:idx val="18"/>
          <c:order val="18"/>
          <c:tx>
            <c:strRef>
              <c:f>'Mappa (2)'!$B$168</c:f>
              <c:strCache>
                <c:ptCount val="1"/>
                <c:pt idx="0">
                  <c:v>e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'Mappa (2)'!$B$169:$B$173</c:f>
              <c:numCache>
                <c:formatCode>0</c:formatCode>
                <c:ptCount val="5"/>
                <c:pt idx="0">
                  <c:v>440</c:v>
                </c:pt>
                <c:pt idx="1">
                  <c:v>456</c:v>
                </c:pt>
                <c:pt idx="2">
                  <c:v>456</c:v>
                </c:pt>
                <c:pt idx="3">
                  <c:v>440</c:v>
                </c:pt>
                <c:pt idx="4">
                  <c:v>440</c:v>
                </c:pt>
              </c:numCache>
            </c:numRef>
          </c:xVal>
          <c:yVal>
            <c:numRef>
              <c:f>'Mappa (2)'!$C$169:$C$173</c:f>
              <c:numCache>
                <c:formatCode>0</c:formatCode>
                <c:ptCount val="5"/>
                <c:pt idx="0">
                  <c:v>385.71428571428572</c:v>
                </c:pt>
                <c:pt idx="1">
                  <c:v>385.71428571428572</c:v>
                </c:pt>
                <c:pt idx="2">
                  <c:v>480</c:v>
                </c:pt>
                <c:pt idx="3">
                  <c:v>480</c:v>
                </c:pt>
                <c:pt idx="4">
                  <c:v>385.71428571428572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B-06B4-4488-A411-AF5B097DED21}"/>
            </c:ext>
          </c:extLst>
        </c:ser>
        <c:ser>
          <c:idx val="19"/>
          <c:order val="19"/>
          <c:tx>
            <c:strRef>
              <c:f>'Mappa (2)'!$B$174</c:f>
              <c:strCache>
                <c:ptCount val="1"/>
                <c:pt idx="0">
                  <c:v>e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'Mappa (2)'!$B$175:$B$179</c:f>
              <c:numCache>
                <c:formatCode>0</c:formatCode>
                <c:ptCount val="5"/>
                <c:pt idx="0">
                  <c:v>512</c:v>
                </c:pt>
                <c:pt idx="1">
                  <c:v>640</c:v>
                </c:pt>
                <c:pt idx="2">
                  <c:v>640</c:v>
                </c:pt>
                <c:pt idx="3">
                  <c:v>512</c:v>
                </c:pt>
                <c:pt idx="4">
                  <c:v>512</c:v>
                </c:pt>
              </c:numCache>
            </c:numRef>
          </c:xVal>
          <c:yVal>
            <c:numRef>
              <c:f>'Mappa (2)'!$C$175:$C$179</c:f>
              <c:numCache>
                <c:formatCode>0</c:formatCode>
                <c:ptCount val="5"/>
                <c:pt idx="0">
                  <c:v>385.71428571428572</c:v>
                </c:pt>
                <c:pt idx="1">
                  <c:v>385.71428571428572</c:v>
                </c:pt>
                <c:pt idx="2">
                  <c:v>480</c:v>
                </c:pt>
                <c:pt idx="3">
                  <c:v>480</c:v>
                </c:pt>
                <c:pt idx="4">
                  <c:v>385.71428571428572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C-06B4-4488-A411-AF5B097DED21}"/>
            </c:ext>
          </c:extLst>
        </c:ser>
        <c:ser>
          <c:idx val="20"/>
          <c:order val="20"/>
          <c:tx>
            <c:strRef>
              <c:f>'Mappa (2)'!$B$180</c:f>
              <c:strCache>
                <c:ptCount val="1"/>
                <c:pt idx="0">
                  <c:v>Ingresso 1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'Mappa (2)'!$B$181:$B$185</c:f>
              <c:numCache>
                <c:formatCode>0</c:formatCode>
                <c:ptCount val="5"/>
                <c:pt idx="0">
                  <c:v>384</c:v>
                </c:pt>
                <c:pt idx="1">
                  <c:v>440</c:v>
                </c:pt>
                <c:pt idx="2">
                  <c:v>440</c:v>
                </c:pt>
                <c:pt idx="3">
                  <c:v>384</c:v>
                </c:pt>
                <c:pt idx="4">
                  <c:v>384</c:v>
                </c:pt>
              </c:numCache>
            </c:numRef>
          </c:xVal>
          <c:yVal>
            <c:numRef>
              <c:f>'Mappa (2)'!$C$181:$C$185</c:f>
              <c:numCache>
                <c:formatCode>0</c:formatCode>
                <c:ptCount val="5"/>
                <c:pt idx="0">
                  <c:v>385.71428571428572</c:v>
                </c:pt>
                <c:pt idx="1">
                  <c:v>385.71428571428572</c:v>
                </c:pt>
                <c:pt idx="2">
                  <c:v>480</c:v>
                </c:pt>
                <c:pt idx="3">
                  <c:v>480</c:v>
                </c:pt>
                <c:pt idx="4">
                  <c:v>385.71428571428572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D-06B4-4488-A411-AF5B097DED21}"/>
            </c:ext>
          </c:extLst>
        </c:ser>
        <c:ser>
          <c:idx val="21"/>
          <c:order val="21"/>
          <c:tx>
            <c:strRef>
              <c:f>'Mappa (2)'!$B$186</c:f>
              <c:strCache>
                <c:ptCount val="1"/>
                <c:pt idx="0">
                  <c:v>Ingresso 2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'Mappa (2)'!$B$187:$B$191</c:f>
              <c:numCache>
                <c:formatCode>0</c:formatCode>
                <c:ptCount val="5"/>
                <c:pt idx="0">
                  <c:v>456</c:v>
                </c:pt>
                <c:pt idx="1">
                  <c:v>512</c:v>
                </c:pt>
                <c:pt idx="2">
                  <c:v>512</c:v>
                </c:pt>
                <c:pt idx="3">
                  <c:v>456</c:v>
                </c:pt>
                <c:pt idx="4">
                  <c:v>456</c:v>
                </c:pt>
              </c:numCache>
            </c:numRef>
          </c:xVal>
          <c:yVal>
            <c:numRef>
              <c:f>'Mappa (2)'!$C$187:$C$191</c:f>
              <c:numCache>
                <c:formatCode>0</c:formatCode>
                <c:ptCount val="5"/>
                <c:pt idx="0">
                  <c:v>385.71428571428572</c:v>
                </c:pt>
                <c:pt idx="1">
                  <c:v>385.71428571428572</c:v>
                </c:pt>
                <c:pt idx="2">
                  <c:v>480</c:v>
                </c:pt>
                <c:pt idx="3">
                  <c:v>480</c:v>
                </c:pt>
                <c:pt idx="4">
                  <c:v>385.71428571428572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E-06B4-4488-A411-AF5B097DED21}"/>
            </c:ext>
          </c:extLst>
        </c:ser>
        <c:ser>
          <c:idx val="22"/>
          <c:order val="22"/>
          <c:tx>
            <c:strRef>
              <c:f>'Mappa (2)'!$B$192</c:f>
              <c:strCache>
                <c:ptCount val="1"/>
                <c:pt idx="0">
                  <c:v>Prodotti da forno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'Mappa (2)'!$B$193:$B$197</c:f>
              <c:numCache>
                <c:formatCode>0</c:formatCode>
                <c:ptCount val="5"/>
                <c:pt idx="0">
                  <c:v>24</c:v>
                </c:pt>
                <c:pt idx="1">
                  <c:v>120</c:v>
                </c:pt>
                <c:pt idx="2">
                  <c:v>120</c:v>
                </c:pt>
                <c:pt idx="3">
                  <c:v>24</c:v>
                </c:pt>
                <c:pt idx="4">
                  <c:v>24</c:v>
                </c:pt>
              </c:numCache>
            </c:numRef>
          </c:xVal>
          <c:yVal>
            <c:numRef>
              <c:f>'Mappa (2)'!$C$193:$C$197</c:f>
              <c:numCache>
                <c:formatCode>0</c:formatCode>
                <c:ptCount val="5"/>
                <c:pt idx="0">
                  <c:v>265.71428571428572</c:v>
                </c:pt>
                <c:pt idx="1">
                  <c:v>265.71428571428572</c:v>
                </c:pt>
                <c:pt idx="2">
                  <c:v>385.71428571428572</c:v>
                </c:pt>
                <c:pt idx="3">
                  <c:v>385.71428571428572</c:v>
                </c:pt>
                <c:pt idx="4">
                  <c:v>265.71428571428572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F-06B4-4488-A411-AF5B097DED21}"/>
            </c:ext>
          </c:extLst>
        </c:ser>
        <c:ser>
          <c:idx val="23"/>
          <c:order val="23"/>
          <c:tx>
            <c:strRef>
              <c:f>'Mappa (2)'!$B$198</c:f>
              <c:strCache>
                <c:ptCount val="1"/>
                <c:pt idx="0">
                  <c:v>Prodotti da frigo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'Mappa (2)'!$B$199:$B$203</c:f>
              <c:numCache>
                <c:formatCode>0</c:formatCode>
                <c:ptCount val="5"/>
                <c:pt idx="0">
                  <c:v>376</c:v>
                </c:pt>
                <c:pt idx="1">
                  <c:v>456</c:v>
                </c:pt>
                <c:pt idx="2">
                  <c:v>456</c:v>
                </c:pt>
                <c:pt idx="3">
                  <c:v>376</c:v>
                </c:pt>
                <c:pt idx="4">
                  <c:v>376</c:v>
                </c:pt>
              </c:numCache>
            </c:numRef>
          </c:xVal>
          <c:yVal>
            <c:numRef>
              <c:f>'Mappa (2)'!$C$199:$C$203</c:f>
              <c:numCache>
                <c:formatCode>0</c:formatCode>
                <c:ptCount val="5"/>
                <c:pt idx="0">
                  <c:v>85.714285714285708</c:v>
                </c:pt>
                <c:pt idx="1">
                  <c:v>85.714285714285708</c:v>
                </c:pt>
                <c:pt idx="2">
                  <c:v>385.71428571428572</c:v>
                </c:pt>
                <c:pt idx="3">
                  <c:v>385.71428571428572</c:v>
                </c:pt>
                <c:pt idx="4">
                  <c:v>85.714285714285708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0-06B4-4488-A411-AF5B097DED21}"/>
            </c:ext>
          </c:extLst>
        </c:ser>
        <c:ser>
          <c:idx val="24"/>
          <c:order val="24"/>
          <c:tx>
            <c:strRef>
              <c:f>'Mappa (2)'!$B$204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'Mappa (2)'!$B$205:$B$209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'Mappa (2)'!$C$205:$C$209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1-06B4-4488-A411-AF5B097DED21}"/>
            </c:ext>
          </c:extLst>
        </c:ser>
        <c:ser>
          <c:idx val="25"/>
          <c:order val="25"/>
          <c:tx>
            <c:strRef>
              <c:f>'Mappa (2)'!$B$210</c:f>
              <c:strCache>
                <c:ptCount val="1"/>
                <c:pt idx="0">
                  <c:v>Promo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'Mappa (2)'!$B$211:$B$215</c:f>
              <c:numCache>
                <c:formatCode>0</c:formatCode>
                <c:ptCount val="5"/>
                <c:pt idx="0">
                  <c:v>120</c:v>
                </c:pt>
                <c:pt idx="1">
                  <c:v>248</c:v>
                </c:pt>
                <c:pt idx="2">
                  <c:v>248</c:v>
                </c:pt>
                <c:pt idx="3">
                  <c:v>120</c:v>
                </c:pt>
                <c:pt idx="4">
                  <c:v>120</c:v>
                </c:pt>
              </c:numCache>
            </c:numRef>
          </c:xVal>
          <c:yVal>
            <c:numRef>
              <c:f>'Mappa (2)'!$C$211:$C$215</c:f>
              <c:numCache>
                <c:formatCode>0</c:formatCode>
                <c:ptCount val="5"/>
                <c:pt idx="0">
                  <c:v>265.71428571428572</c:v>
                </c:pt>
                <c:pt idx="1">
                  <c:v>265.71428571428572</c:v>
                </c:pt>
                <c:pt idx="2">
                  <c:v>385.71428571428572</c:v>
                </c:pt>
                <c:pt idx="3">
                  <c:v>385.71428571428572</c:v>
                </c:pt>
                <c:pt idx="4">
                  <c:v>265.71428571428572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2-06B4-4488-A411-AF5B097DED21}"/>
            </c:ext>
          </c:extLst>
        </c:ser>
        <c:ser>
          <c:idx val="26"/>
          <c:order val="26"/>
          <c:tx>
            <c:strRef>
              <c:f>'Mappa (2)'!$B$216</c:f>
              <c:strCache>
                <c:ptCount val="1"/>
                <c:pt idx="0">
                  <c:v>Scaffale 1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'Mappa (2)'!$B$217:$B$221</c:f>
              <c:numCache>
                <c:formatCode>0</c:formatCode>
                <c:ptCount val="5"/>
                <c:pt idx="0">
                  <c:v>448</c:v>
                </c:pt>
                <c:pt idx="1">
                  <c:v>464</c:v>
                </c:pt>
                <c:pt idx="2">
                  <c:v>464</c:v>
                </c:pt>
                <c:pt idx="3">
                  <c:v>448</c:v>
                </c:pt>
                <c:pt idx="4">
                  <c:v>448</c:v>
                </c:pt>
              </c:numCache>
            </c:numRef>
          </c:xVal>
          <c:yVal>
            <c:numRef>
              <c:f>'Mappa (2)'!$C$217:$C$221</c:f>
              <c:numCache>
                <c:formatCode>0</c:formatCode>
                <c:ptCount val="5"/>
                <c:pt idx="0">
                  <c:v>188.57142857142858</c:v>
                </c:pt>
                <c:pt idx="1">
                  <c:v>188.57142857142858</c:v>
                </c:pt>
                <c:pt idx="2">
                  <c:v>385.71428571428572</c:v>
                </c:pt>
                <c:pt idx="3">
                  <c:v>385.71428571428572</c:v>
                </c:pt>
                <c:pt idx="4">
                  <c:v>188.57142857142858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3-06B4-4488-A411-AF5B097DED21}"/>
            </c:ext>
          </c:extLst>
        </c:ser>
        <c:ser>
          <c:idx val="27"/>
          <c:order val="27"/>
          <c:tx>
            <c:strRef>
              <c:f>'Mappa (2)'!$B$222</c:f>
              <c:strCache>
                <c:ptCount val="1"/>
                <c:pt idx="0">
                  <c:v>Scaffale 2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'Mappa (2)'!$B$223:$B$227</c:f>
              <c:numCache>
                <c:formatCode>0</c:formatCode>
                <c:ptCount val="5"/>
                <c:pt idx="0">
                  <c:v>544</c:v>
                </c:pt>
                <c:pt idx="1">
                  <c:v>560</c:v>
                </c:pt>
                <c:pt idx="2">
                  <c:v>560</c:v>
                </c:pt>
                <c:pt idx="3">
                  <c:v>544</c:v>
                </c:pt>
                <c:pt idx="4">
                  <c:v>544</c:v>
                </c:pt>
              </c:numCache>
            </c:numRef>
          </c:xVal>
          <c:yVal>
            <c:numRef>
              <c:f>'Mappa (2)'!$C$223:$C$227</c:f>
              <c:numCache>
                <c:formatCode>0</c:formatCode>
                <c:ptCount val="5"/>
                <c:pt idx="0">
                  <c:v>137.14285714285714</c:v>
                </c:pt>
                <c:pt idx="1">
                  <c:v>137.14285714285714</c:v>
                </c:pt>
                <c:pt idx="2">
                  <c:v>342.85714285714289</c:v>
                </c:pt>
                <c:pt idx="3">
                  <c:v>342.85714285714289</c:v>
                </c:pt>
                <c:pt idx="4">
                  <c:v>137.14285714285714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4-06B4-4488-A411-AF5B097DED21}"/>
            </c:ext>
          </c:extLst>
        </c:ser>
        <c:ser>
          <c:idx val="28"/>
          <c:order val="28"/>
          <c:tx>
            <c:strRef>
              <c:f>'Mappa (2)'!$B$228</c:f>
              <c:strCache>
                <c:ptCount val="1"/>
                <c:pt idx="0">
                  <c:v>Servizio Carni 1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'Mappa (2)'!$B$229:$B$233</c:f>
              <c:numCache>
                <c:formatCode>0</c:formatCode>
                <c:ptCount val="5"/>
                <c:pt idx="0">
                  <c:v>248</c:v>
                </c:pt>
                <c:pt idx="1">
                  <c:v>376</c:v>
                </c:pt>
                <c:pt idx="2">
                  <c:v>376</c:v>
                </c:pt>
                <c:pt idx="3">
                  <c:v>248</c:v>
                </c:pt>
                <c:pt idx="4">
                  <c:v>248</c:v>
                </c:pt>
              </c:numCache>
            </c:numRef>
          </c:xVal>
          <c:yVal>
            <c:numRef>
              <c:f>'Mappa (2)'!$C$229:$C$233</c:f>
              <c:numCache>
                <c:formatCode>0</c:formatCode>
                <c:ptCount val="5"/>
                <c:pt idx="0">
                  <c:v>85.714285714285708</c:v>
                </c:pt>
                <c:pt idx="1">
                  <c:v>85.714285714285708</c:v>
                </c:pt>
                <c:pt idx="2">
                  <c:v>162.85714285714283</c:v>
                </c:pt>
                <c:pt idx="3">
                  <c:v>162.85714285714283</c:v>
                </c:pt>
                <c:pt idx="4">
                  <c:v>85.714285714285708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5-06B4-4488-A411-AF5B097DED21}"/>
            </c:ext>
          </c:extLst>
        </c:ser>
        <c:ser>
          <c:idx val="29"/>
          <c:order val="29"/>
          <c:tx>
            <c:strRef>
              <c:f>'Mappa (2)'!$B$234</c:f>
              <c:strCache>
                <c:ptCount val="1"/>
                <c:pt idx="0">
                  <c:v>Servizio Carni 2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'Mappa (2)'!$B$235:$B$239</c:f>
              <c:numCache>
                <c:formatCode>0</c:formatCode>
                <c:ptCount val="5"/>
                <c:pt idx="0">
                  <c:v>248</c:v>
                </c:pt>
                <c:pt idx="1">
                  <c:v>376</c:v>
                </c:pt>
                <c:pt idx="2">
                  <c:v>376</c:v>
                </c:pt>
                <c:pt idx="3">
                  <c:v>248</c:v>
                </c:pt>
                <c:pt idx="4">
                  <c:v>248</c:v>
                </c:pt>
              </c:numCache>
            </c:numRef>
          </c:xVal>
          <c:yVal>
            <c:numRef>
              <c:f>'Mappa (2)'!$C$235:$C$239</c:f>
              <c:numCache>
                <c:formatCode>0</c:formatCode>
                <c:ptCount val="5"/>
                <c:pt idx="0">
                  <c:v>265.71428571428572</c:v>
                </c:pt>
                <c:pt idx="1">
                  <c:v>265.71428571428572</c:v>
                </c:pt>
                <c:pt idx="2">
                  <c:v>325.71428571428572</c:v>
                </c:pt>
                <c:pt idx="3">
                  <c:v>325.71428571428572</c:v>
                </c:pt>
                <c:pt idx="4">
                  <c:v>265.71428571428572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6-06B4-4488-A411-AF5B097DED21}"/>
            </c:ext>
          </c:extLst>
        </c:ser>
        <c:ser>
          <c:idx val="30"/>
          <c:order val="30"/>
          <c:tx>
            <c:strRef>
              <c:f>'Mappa (2)'!$B$240</c:f>
              <c:strCache>
                <c:ptCount val="1"/>
                <c:pt idx="0">
                  <c:v>Servizio Formaggi 1</c:v>
                </c:pt>
              </c:strCache>
            </c:strRef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'Mappa (2)'!$B$241:$B$245</c:f>
              <c:numCache>
                <c:formatCode>0</c:formatCode>
                <c:ptCount val="5"/>
                <c:pt idx="0">
                  <c:v>168</c:v>
                </c:pt>
                <c:pt idx="1">
                  <c:v>248</c:v>
                </c:pt>
                <c:pt idx="2">
                  <c:v>248</c:v>
                </c:pt>
                <c:pt idx="3">
                  <c:v>168</c:v>
                </c:pt>
                <c:pt idx="4">
                  <c:v>168</c:v>
                </c:pt>
              </c:numCache>
            </c:numRef>
          </c:xVal>
          <c:yVal>
            <c:numRef>
              <c:f>'Mappa (2)'!$C$241:$C$245</c:f>
              <c:numCache>
                <c:formatCode>0</c:formatCode>
                <c:ptCount val="5"/>
                <c:pt idx="0">
                  <c:v>25.714285714285715</c:v>
                </c:pt>
                <c:pt idx="1">
                  <c:v>25.714285714285715</c:v>
                </c:pt>
                <c:pt idx="2">
                  <c:v>162.85714285714286</c:v>
                </c:pt>
                <c:pt idx="3">
                  <c:v>162.85714285714286</c:v>
                </c:pt>
                <c:pt idx="4">
                  <c:v>25.714285714285715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7-06B4-4488-A411-AF5B097DED21}"/>
            </c:ext>
          </c:extLst>
        </c:ser>
        <c:ser>
          <c:idx val="31"/>
          <c:order val="31"/>
          <c:tx>
            <c:strRef>
              <c:f>'Mappa (2)'!$B$246</c:f>
              <c:strCache>
                <c:ptCount val="1"/>
                <c:pt idx="0">
                  <c:v>Servizio Formaggi 2</c:v>
                </c:pt>
              </c:strCache>
            </c:strRef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'Mappa (2)'!$B$247:$B$251</c:f>
              <c:numCache>
                <c:formatCode>0</c:formatCode>
                <c:ptCount val="5"/>
                <c:pt idx="0">
                  <c:v>24</c:v>
                </c:pt>
                <c:pt idx="1">
                  <c:v>248</c:v>
                </c:pt>
                <c:pt idx="2">
                  <c:v>248</c:v>
                </c:pt>
                <c:pt idx="3">
                  <c:v>24</c:v>
                </c:pt>
                <c:pt idx="4">
                  <c:v>24</c:v>
                </c:pt>
              </c:numCache>
            </c:numRef>
          </c:xVal>
          <c:yVal>
            <c:numRef>
              <c:f>'Mappa (2)'!$C$247:$C$251</c:f>
              <c:numCache>
                <c:formatCode>0</c:formatCode>
                <c:ptCount val="5"/>
                <c:pt idx="0">
                  <c:v>162.85714285714286</c:v>
                </c:pt>
                <c:pt idx="1">
                  <c:v>162.85714285714286</c:v>
                </c:pt>
                <c:pt idx="2">
                  <c:v>265.71428571428572</c:v>
                </c:pt>
                <c:pt idx="3">
                  <c:v>265.71428571428572</c:v>
                </c:pt>
                <c:pt idx="4">
                  <c:v>162.85714285714286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8-06B4-4488-A411-AF5B097DED21}"/>
            </c:ext>
          </c:extLst>
        </c:ser>
        <c:ser>
          <c:idx val="32"/>
          <c:order val="32"/>
          <c:tx>
            <c:strRef>
              <c:f>'Mappa (2)'!$B$252</c:f>
              <c:strCache>
                <c:ptCount val="1"/>
                <c:pt idx="0">
                  <c:v>Verdure</c:v>
                </c:pt>
              </c:strCache>
            </c:strRef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'Mappa (2)'!$B$253:$B$257</c:f>
              <c:numCache>
                <c:formatCode>0</c:formatCode>
                <c:ptCount val="5"/>
                <c:pt idx="0">
                  <c:v>248</c:v>
                </c:pt>
                <c:pt idx="1">
                  <c:v>376</c:v>
                </c:pt>
                <c:pt idx="2">
                  <c:v>376</c:v>
                </c:pt>
                <c:pt idx="3">
                  <c:v>248</c:v>
                </c:pt>
                <c:pt idx="4">
                  <c:v>248</c:v>
                </c:pt>
              </c:numCache>
            </c:numRef>
          </c:xVal>
          <c:yVal>
            <c:numRef>
              <c:f>'Mappa (2)'!$C$253:$C$257</c:f>
              <c:numCache>
                <c:formatCode>0</c:formatCode>
                <c:ptCount val="5"/>
                <c:pt idx="0">
                  <c:v>325.71428571428572</c:v>
                </c:pt>
                <c:pt idx="1">
                  <c:v>325.71428571428572</c:v>
                </c:pt>
                <c:pt idx="2">
                  <c:v>385.71428571428572</c:v>
                </c:pt>
                <c:pt idx="3">
                  <c:v>385.71428571428572</c:v>
                </c:pt>
                <c:pt idx="4">
                  <c:v>325.71428571428572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9-06B4-4488-A411-AF5B097DED21}"/>
            </c:ext>
          </c:extLst>
        </c:ser>
        <c:ser>
          <c:idx val="33"/>
          <c:order val="33"/>
          <c:tx>
            <c:strRef>
              <c:f>'Mappa (2)'!$B$258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'Mappa (2)'!$B$259:$B$263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'Mappa (2)'!$C$259:$C$263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A-06B4-4488-A411-AF5B097DED21}"/>
            </c:ext>
          </c:extLst>
        </c:ser>
        <c:ser>
          <c:idx val="34"/>
          <c:order val="34"/>
          <c:tx>
            <c:strRef>
              <c:f>'Mappa (2)'!$B$264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'Mappa (2)'!$B$265:$B$269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'Mappa (2)'!$C$265:$C$269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B-06B4-4488-A411-AF5B097DED21}"/>
            </c:ext>
          </c:extLst>
        </c:ser>
        <c:ser>
          <c:idx val="35"/>
          <c:order val="35"/>
          <c:tx>
            <c:strRef>
              <c:f>'Mappa (2)'!$B$270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'Mappa (2)'!$B$271:$B$275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'Mappa (2)'!$C$271:$C$275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C-06B4-4488-A411-AF5B097DED21}"/>
            </c:ext>
          </c:extLst>
        </c:ser>
        <c:ser>
          <c:idx val="36"/>
          <c:order val="36"/>
          <c:tx>
            <c:strRef>
              <c:f>'Mappa (2)'!$B$276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'Mappa (2)'!$B$277:$B$281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'Mappa (2)'!$C$277:$C$281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D-06B4-4488-A411-AF5B097DED21}"/>
            </c:ext>
          </c:extLst>
        </c:ser>
        <c:ser>
          <c:idx val="37"/>
          <c:order val="37"/>
          <c:tx>
            <c:strRef>
              <c:f>'Mappa (2)'!$B$282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'Mappa (2)'!$B$283:$B$287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'Mappa (2)'!$C$283:$C$287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E-06B4-4488-A411-AF5B097DED21}"/>
            </c:ext>
          </c:extLst>
        </c:ser>
        <c:ser>
          <c:idx val="38"/>
          <c:order val="38"/>
          <c:tx>
            <c:strRef>
              <c:f>'Mappa (2)'!$B$288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'Mappa (2)'!$B$289:$B$293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'Mappa (2)'!$C$289:$C$293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F-06B4-4488-A411-AF5B097DED21}"/>
            </c:ext>
          </c:extLst>
        </c:ser>
        <c:ser>
          <c:idx val="39"/>
          <c:order val="39"/>
          <c:tx>
            <c:strRef>
              <c:f>'Mappa (2)'!$B$294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'Mappa (2)'!$B$295:$B$299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'Mappa (2)'!$C$295:$C$299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0-06B4-4488-A411-AF5B097DED21}"/>
            </c:ext>
          </c:extLst>
        </c:ser>
        <c:ser>
          <c:idx val="40"/>
          <c:order val="40"/>
          <c:tx>
            <c:strRef>
              <c:f>'Mappa (2)'!$B$300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'Mappa (2)'!$B$301:$B$305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'Mappa (2)'!$C$301:$C$305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1-06B4-4488-A411-AF5B097DED21}"/>
            </c:ext>
          </c:extLst>
        </c:ser>
        <c:ser>
          <c:idx val="41"/>
          <c:order val="41"/>
          <c:tx>
            <c:strRef>
              <c:f>'Mappa (2)'!$B$306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'Mappa (2)'!$B$307:$B$311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'Mappa (2)'!$C$307:$C$311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2-06B4-4488-A411-AF5B097DED21}"/>
            </c:ext>
          </c:extLst>
        </c:ser>
        <c:ser>
          <c:idx val="42"/>
          <c:order val="42"/>
          <c:tx>
            <c:strRef>
              <c:f>'Mappa (2)'!$B$312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'Mappa (2)'!$B$313:$B$317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'Mappa (2)'!$C$313:$C$317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3-06B4-4488-A411-AF5B097DED21}"/>
            </c:ext>
          </c:extLst>
        </c:ser>
        <c:ser>
          <c:idx val="43"/>
          <c:order val="43"/>
          <c:tx>
            <c:strRef>
              <c:f>'Mappa (2)'!$B$318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'Mappa (2)'!$B$319:$B$323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'Mappa (2)'!$C$319:$C$323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4-06B4-4488-A411-AF5B097DED21}"/>
            </c:ext>
          </c:extLst>
        </c:ser>
        <c:ser>
          <c:idx val="44"/>
          <c:order val="44"/>
          <c:tx>
            <c:strRef>
              <c:f>'Mappa (2)'!$B$324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'Mappa (2)'!$B$325:$B$329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'Mappa (2)'!$C$325:$C$329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5-06B4-4488-A411-AF5B097DED21}"/>
            </c:ext>
          </c:extLst>
        </c:ser>
        <c:ser>
          <c:idx val="45"/>
          <c:order val="45"/>
          <c:tx>
            <c:strRef>
              <c:f>'Mappa (2)'!$B$330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'Mappa (2)'!$B$331:$B$335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'Mappa (2)'!$C$331:$C$335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6-06B4-4488-A411-AF5B097DED21}"/>
            </c:ext>
          </c:extLst>
        </c:ser>
        <c:ser>
          <c:idx val="46"/>
          <c:order val="46"/>
          <c:tx>
            <c:strRef>
              <c:f>'Mappa (2)'!$B$336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'Mappa (2)'!$B$337:$B$341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'Mappa (2)'!$C$337:$C$341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7-06B4-4488-A411-AF5B097DED21}"/>
            </c:ext>
          </c:extLst>
        </c:ser>
        <c:ser>
          <c:idx val="47"/>
          <c:order val="47"/>
          <c:tx>
            <c:strRef>
              <c:f>'Mappa (2)'!$B$342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'Mappa (2)'!$B$343:$B$347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'Mappa (2)'!$C$343:$C$347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8-06B4-4488-A411-AF5B097DED21}"/>
            </c:ext>
          </c:extLst>
        </c:ser>
        <c:ser>
          <c:idx val="48"/>
          <c:order val="48"/>
          <c:tx>
            <c:strRef>
              <c:f>'Mappa (2)'!$B$348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'Mappa (2)'!$B$349:$B$353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'Mappa (2)'!$C$349:$C$353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9-06B4-4488-A411-AF5B097DED21}"/>
            </c:ext>
          </c:extLst>
        </c:ser>
        <c:ser>
          <c:idx val="49"/>
          <c:order val="49"/>
          <c:tx>
            <c:strRef>
              <c:f>'Mappa (2)'!$B$354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'Mappa (2)'!$B$355:$B$359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'Mappa (2)'!$C$355:$C$359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A-06B4-4488-A411-AF5B097DED21}"/>
            </c:ext>
          </c:extLst>
        </c:ser>
        <c:ser>
          <c:idx val="50"/>
          <c:order val="50"/>
          <c:tx>
            <c:strRef>
              <c:f>'Mappa (2)'!$B$360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'Mappa (2)'!$B$361:$B$365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'Mappa (2)'!$C$361:$C$365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B-06B4-4488-A411-AF5B097DED21}"/>
            </c:ext>
          </c:extLst>
        </c:ser>
        <c:ser>
          <c:idx val="51"/>
          <c:order val="51"/>
          <c:tx>
            <c:strRef>
              <c:f>'Mappa (2)'!$B$366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'Mappa (2)'!$B$367:$B$371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'Mappa (2)'!$C$367:$C$371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C-06B4-4488-A411-AF5B097DED21}"/>
            </c:ext>
          </c:extLst>
        </c:ser>
        <c:ser>
          <c:idx val="52"/>
          <c:order val="52"/>
          <c:tx>
            <c:strRef>
              <c:f>'Mappa (2)'!$B$372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'Mappa (2)'!$B$373:$B$377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'Mappa (2)'!$C$373:$C$377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D-06B4-4488-A411-AF5B097DED21}"/>
            </c:ext>
          </c:extLst>
        </c:ser>
        <c:ser>
          <c:idx val="53"/>
          <c:order val="53"/>
          <c:tx>
            <c:strRef>
              <c:f>'Mappa (2)'!$B$378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'Mappa (2)'!$B$379:$B$383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'Mappa (2)'!$C$379:$C$383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E-06B4-4488-A411-AF5B097DED21}"/>
            </c:ext>
          </c:extLst>
        </c:ser>
        <c:ser>
          <c:idx val="54"/>
          <c:order val="54"/>
          <c:tx>
            <c:strRef>
              <c:f>'Mappa (2)'!$B$384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'Mappa (2)'!$B$385:$B$389</c:f>
              <c:numCache>
                <c:formatCode>General</c:formatCode>
                <c:ptCount val="5"/>
              </c:numCache>
            </c:numRef>
          </c:xVal>
          <c:yVal>
            <c:numRef>
              <c:f>'Mappa (2)'!$C$385:$C$389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F-06B4-4488-A411-AF5B097DED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246864"/>
        <c:axId val="487245880"/>
      </c:scatterChart>
      <c:valAx>
        <c:axId val="487246864"/>
        <c:scaling>
          <c:orientation val="minMax"/>
          <c:max val="64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7245880"/>
        <c:crosses val="autoZero"/>
        <c:crossBetween val="midCat"/>
        <c:majorUnit val="80"/>
      </c:valAx>
      <c:valAx>
        <c:axId val="487245880"/>
        <c:scaling>
          <c:orientation val="minMax"/>
          <c:max val="48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87246864"/>
        <c:crosses val="autoZero"/>
        <c:crossBetween val="midCat"/>
        <c:majorUnit val="8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'Mappa (2)'!$H$60</c:f>
              <c:strCache>
                <c:ptCount val="1"/>
                <c:pt idx="0">
                  <c:v>Alimentari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'Mappa (2)'!$H$61:$H$65</c:f>
              <c:numCache>
                <c:formatCode>0</c:formatCode>
                <c:ptCount val="5"/>
                <c:pt idx="0">
                  <c:v>248</c:v>
                </c:pt>
                <c:pt idx="1">
                  <c:v>632</c:v>
                </c:pt>
                <c:pt idx="2">
                  <c:v>632</c:v>
                </c:pt>
                <c:pt idx="3">
                  <c:v>248</c:v>
                </c:pt>
                <c:pt idx="4">
                  <c:v>248</c:v>
                </c:pt>
              </c:numCache>
            </c:numRef>
          </c:xVal>
          <c:yVal>
            <c:numRef>
              <c:f>'Mappa (2)'!$I$61:$I$65</c:f>
              <c:numCache>
                <c:formatCode>0</c:formatCode>
                <c:ptCount val="5"/>
                <c:pt idx="0">
                  <c:v>454</c:v>
                </c:pt>
                <c:pt idx="1">
                  <c:v>454</c:v>
                </c:pt>
                <c:pt idx="2">
                  <c:v>394</c:v>
                </c:pt>
                <c:pt idx="3">
                  <c:v>394</c:v>
                </c:pt>
                <c:pt idx="4">
                  <c:v>454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1DD-4BBD-930E-B01DAC323A20}"/>
            </c:ext>
          </c:extLst>
        </c:ser>
        <c:ser>
          <c:idx val="1"/>
          <c:order val="1"/>
          <c:tx>
            <c:strRef>
              <c:f>'Mappa (2)'!$H$66</c:f>
              <c:strCache>
                <c:ptCount val="1"/>
                <c:pt idx="0">
                  <c:v>BANCO CARNI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'Mappa (2)'!$H$67:$H$71</c:f>
              <c:numCache>
                <c:formatCode>0</c:formatCode>
                <c:ptCount val="5"/>
                <c:pt idx="0">
                  <c:v>248</c:v>
                </c:pt>
                <c:pt idx="1">
                  <c:v>376</c:v>
                </c:pt>
                <c:pt idx="2">
                  <c:v>376</c:v>
                </c:pt>
                <c:pt idx="3">
                  <c:v>248</c:v>
                </c:pt>
                <c:pt idx="4">
                  <c:v>248</c:v>
                </c:pt>
              </c:numCache>
            </c:numRef>
          </c:xVal>
          <c:yVal>
            <c:numRef>
              <c:f>'Mappa (2)'!$I$67:$I$71</c:f>
              <c:numCache>
                <c:formatCode>0</c:formatCode>
                <c:ptCount val="5"/>
                <c:pt idx="0">
                  <c:v>317</c:v>
                </c:pt>
                <c:pt idx="1">
                  <c:v>317</c:v>
                </c:pt>
                <c:pt idx="2">
                  <c:v>215</c:v>
                </c:pt>
                <c:pt idx="3">
                  <c:v>215</c:v>
                </c:pt>
                <c:pt idx="4">
                  <c:v>317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1DD-4BBD-930E-B01DAC323A20}"/>
            </c:ext>
          </c:extLst>
        </c:ser>
        <c:ser>
          <c:idx val="2"/>
          <c:order val="2"/>
          <c:tx>
            <c:strRef>
              <c:f>'Mappa (2)'!$H$72</c:f>
              <c:strCache>
                <c:ptCount val="1"/>
                <c:pt idx="0">
                  <c:v>BANCO FORMAGGI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'Mappa (2)'!$H$73:$H$77</c:f>
              <c:numCache>
                <c:formatCode>0</c:formatCode>
                <c:ptCount val="5"/>
                <c:pt idx="0">
                  <c:v>0</c:v>
                </c:pt>
                <c:pt idx="1">
                  <c:v>168</c:v>
                </c:pt>
                <c:pt idx="2">
                  <c:v>168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'Mappa (2)'!$I$73:$I$77</c:f>
              <c:numCache>
                <c:formatCode>0</c:formatCode>
                <c:ptCount val="5"/>
                <c:pt idx="0">
                  <c:v>480</c:v>
                </c:pt>
                <c:pt idx="1">
                  <c:v>480</c:v>
                </c:pt>
                <c:pt idx="2">
                  <c:v>318</c:v>
                </c:pt>
                <c:pt idx="3">
                  <c:v>318</c:v>
                </c:pt>
                <c:pt idx="4">
                  <c:v>480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1DD-4BBD-930E-B01DAC323A20}"/>
            </c:ext>
          </c:extLst>
        </c:ser>
        <c:ser>
          <c:idx val="3"/>
          <c:order val="3"/>
          <c:tx>
            <c:strRef>
              <c:f>'Mappa (2)'!$H$78</c:f>
              <c:strCache>
                <c:ptCount val="1"/>
                <c:pt idx="0">
                  <c:v>Bibite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'Mappa (2)'!$H$79:$H$83</c:f>
              <c:numCache>
                <c:formatCode>0</c:formatCode>
                <c:ptCount val="5"/>
                <c:pt idx="0">
                  <c:v>552</c:v>
                </c:pt>
                <c:pt idx="1">
                  <c:v>632</c:v>
                </c:pt>
                <c:pt idx="2">
                  <c:v>632</c:v>
                </c:pt>
                <c:pt idx="3">
                  <c:v>552</c:v>
                </c:pt>
                <c:pt idx="4">
                  <c:v>552</c:v>
                </c:pt>
              </c:numCache>
            </c:numRef>
          </c:xVal>
          <c:yVal>
            <c:numRef>
              <c:f>'Mappa (2)'!$I$79:$I$83</c:f>
              <c:numCache>
                <c:formatCode>0</c:formatCode>
                <c:ptCount val="5"/>
                <c:pt idx="0">
                  <c:v>394</c:v>
                </c:pt>
                <c:pt idx="1">
                  <c:v>394</c:v>
                </c:pt>
                <c:pt idx="2">
                  <c:v>94</c:v>
                </c:pt>
                <c:pt idx="3">
                  <c:v>94</c:v>
                </c:pt>
                <c:pt idx="4">
                  <c:v>394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1DD-4BBD-930E-B01DAC323A20}"/>
            </c:ext>
          </c:extLst>
        </c:ser>
        <c:ser>
          <c:idx val="4"/>
          <c:order val="4"/>
          <c:tx>
            <c:strRef>
              <c:f>'Mappa (2)'!$H$84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'Mappa (2)'!$H$85:$H$89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'Mappa (2)'!$I$85:$I$89</c:f>
              <c:numCache>
                <c:formatCode>0</c:formatCode>
                <c:ptCount val="5"/>
                <c:pt idx="0">
                  <c:v>480</c:v>
                </c:pt>
                <c:pt idx="1">
                  <c:v>480</c:v>
                </c:pt>
                <c:pt idx="2">
                  <c:v>480</c:v>
                </c:pt>
                <c:pt idx="3">
                  <c:v>480</c:v>
                </c:pt>
                <c:pt idx="4">
                  <c:v>480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1DD-4BBD-930E-B01DAC323A20}"/>
            </c:ext>
          </c:extLst>
        </c:ser>
        <c:ser>
          <c:idx val="5"/>
          <c:order val="5"/>
          <c:tx>
            <c:strRef>
              <c:f>'Mappa (2)'!$H$90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'Mappa (2)'!$H$91:$H$95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'Mappa (2)'!$I$91:$I$95</c:f>
              <c:numCache>
                <c:formatCode>0</c:formatCode>
                <c:ptCount val="5"/>
                <c:pt idx="0">
                  <c:v>480</c:v>
                </c:pt>
                <c:pt idx="1">
                  <c:v>480</c:v>
                </c:pt>
                <c:pt idx="2">
                  <c:v>480</c:v>
                </c:pt>
                <c:pt idx="3">
                  <c:v>480</c:v>
                </c:pt>
                <c:pt idx="4">
                  <c:v>480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1DD-4BBD-930E-B01DAC323A20}"/>
            </c:ext>
          </c:extLst>
        </c:ser>
        <c:ser>
          <c:idx val="6"/>
          <c:order val="6"/>
          <c:tx>
            <c:strRef>
              <c:f>'Mappa (2)'!$H$96</c:f>
              <c:strCache>
                <c:ptCount val="1"/>
                <c:pt idx="0">
                  <c:v>Cassa 1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'Mappa (2)'!$H$97:$H$101</c:f>
              <c:numCache>
                <c:formatCode>0</c:formatCode>
                <c:ptCount val="5"/>
                <c:pt idx="0">
                  <c:v>112</c:v>
                </c:pt>
                <c:pt idx="1">
                  <c:v>168</c:v>
                </c:pt>
                <c:pt idx="2">
                  <c:v>168</c:v>
                </c:pt>
                <c:pt idx="3">
                  <c:v>112</c:v>
                </c:pt>
                <c:pt idx="4">
                  <c:v>112</c:v>
                </c:pt>
              </c:numCache>
            </c:numRef>
          </c:xVal>
          <c:yVal>
            <c:numRef>
              <c:f>'Mappa (2)'!$I$97:$I$101</c:f>
              <c:numCache>
                <c:formatCode>0</c:formatCode>
                <c:ptCount val="5"/>
                <c:pt idx="0">
                  <c:v>94</c:v>
                </c:pt>
                <c:pt idx="1">
                  <c:v>94</c:v>
                </c:pt>
                <c:pt idx="2">
                  <c:v>0</c:v>
                </c:pt>
                <c:pt idx="3">
                  <c:v>0</c:v>
                </c:pt>
                <c:pt idx="4">
                  <c:v>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1DD-4BBD-930E-B01DAC323A20}"/>
            </c:ext>
          </c:extLst>
        </c:ser>
        <c:ser>
          <c:idx val="7"/>
          <c:order val="7"/>
          <c:tx>
            <c:strRef>
              <c:f>'Mappa (2)'!$H$102</c:f>
              <c:strCache>
                <c:ptCount val="1"/>
                <c:pt idx="0">
                  <c:v>Cassa 2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'Mappa (2)'!$H$103:$H$107</c:f>
              <c:numCache>
                <c:formatCode>0</c:formatCode>
                <c:ptCount val="5"/>
                <c:pt idx="0">
                  <c:v>208</c:v>
                </c:pt>
                <c:pt idx="1">
                  <c:v>264</c:v>
                </c:pt>
                <c:pt idx="2">
                  <c:v>264</c:v>
                </c:pt>
                <c:pt idx="3">
                  <c:v>208</c:v>
                </c:pt>
                <c:pt idx="4">
                  <c:v>208</c:v>
                </c:pt>
              </c:numCache>
            </c:numRef>
          </c:xVal>
          <c:yVal>
            <c:numRef>
              <c:f>'Mappa (2)'!$I$103:$I$107</c:f>
              <c:numCache>
                <c:formatCode>0</c:formatCode>
                <c:ptCount val="5"/>
                <c:pt idx="0">
                  <c:v>94</c:v>
                </c:pt>
                <c:pt idx="1">
                  <c:v>94</c:v>
                </c:pt>
                <c:pt idx="2">
                  <c:v>0</c:v>
                </c:pt>
                <c:pt idx="3">
                  <c:v>0</c:v>
                </c:pt>
                <c:pt idx="4">
                  <c:v>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91DD-4BBD-930E-B01DAC323A20}"/>
            </c:ext>
          </c:extLst>
        </c:ser>
        <c:ser>
          <c:idx val="8"/>
          <c:order val="8"/>
          <c:tx>
            <c:strRef>
              <c:f>'Mappa (2)'!$H$108</c:f>
              <c:strCache>
                <c:ptCount val="1"/>
                <c:pt idx="0">
                  <c:v>Detersivi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'Mappa (2)'!$H$109:$H$113</c:f>
              <c:numCache>
                <c:formatCode>0</c:formatCode>
                <c:ptCount val="5"/>
                <c:pt idx="0">
                  <c:v>456</c:v>
                </c:pt>
                <c:pt idx="1">
                  <c:v>552</c:v>
                </c:pt>
                <c:pt idx="2">
                  <c:v>552</c:v>
                </c:pt>
                <c:pt idx="3">
                  <c:v>456</c:v>
                </c:pt>
                <c:pt idx="4">
                  <c:v>456</c:v>
                </c:pt>
              </c:numCache>
            </c:numRef>
          </c:xVal>
          <c:yVal>
            <c:numRef>
              <c:f>'Mappa (2)'!$I$109:$I$113</c:f>
              <c:numCache>
                <c:formatCode>0</c:formatCode>
                <c:ptCount val="5"/>
                <c:pt idx="0">
                  <c:v>394</c:v>
                </c:pt>
                <c:pt idx="1">
                  <c:v>394</c:v>
                </c:pt>
                <c:pt idx="2">
                  <c:v>94</c:v>
                </c:pt>
                <c:pt idx="3">
                  <c:v>94</c:v>
                </c:pt>
                <c:pt idx="4">
                  <c:v>394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91DD-4BBD-930E-B01DAC323A20}"/>
            </c:ext>
          </c:extLst>
        </c:ser>
        <c:ser>
          <c:idx val="9"/>
          <c:order val="9"/>
          <c:tx>
            <c:strRef>
              <c:f>'Mappa (2)'!$H$114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'Mappa (2)'!$H$115:$H$119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'Mappa (2)'!$I$115:$I$119</c:f>
              <c:numCache>
                <c:formatCode>0</c:formatCode>
                <c:ptCount val="5"/>
                <c:pt idx="0">
                  <c:v>480</c:v>
                </c:pt>
                <c:pt idx="1">
                  <c:v>480</c:v>
                </c:pt>
                <c:pt idx="2">
                  <c:v>480</c:v>
                </c:pt>
                <c:pt idx="3">
                  <c:v>480</c:v>
                </c:pt>
                <c:pt idx="4">
                  <c:v>480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91DD-4BBD-930E-B01DAC323A20}"/>
            </c:ext>
          </c:extLst>
        </c:ser>
        <c:ser>
          <c:idx val="10"/>
          <c:order val="10"/>
          <c:tx>
            <c:strRef>
              <c:f>'Mappa (2)'!$H$120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'Mappa (2)'!$H$121:$H$125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'Mappa (2)'!$I$121:$I$125</c:f>
              <c:numCache>
                <c:formatCode>0</c:formatCode>
                <c:ptCount val="5"/>
                <c:pt idx="0">
                  <c:v>480</c:v>
                </c:pt>
                <c:pt idx="1">
                  <c:v>480</c:v>
                </c:pt>
                <c:pt idx="2">
                  <c:v>480</c:v>
                </c:pt>
                <c:pt idx="3">
                  <c:v>480</c:v>
                </c:pt>
                <c:pt idx="4">
                  <c:v>480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91DD-4BBD-930E-B01DAC323A20}"/>
            </c:ext>
          </c:extLst>
        </c:ser>
        <c:ser>
          <c:idx val="11"/>
          <c:order val="11"/>
          <c:tx>
            <c:strRef>
              <c:f>'Mappa (2)'!$H$126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'Mappa (2)'!$H$127:$H$131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'Mappa (2)'!$I$127:$I$131</c:f>
              <c:numCache>
                <c:formatCode>0</c:formatCode>
                <c:ptCount val="5"/>
                <c:pt idx="0">
                  <c:v>480</c:v>
                </c:pt>
                <c:pt idx="1">
                  <c:v>480</c:v>
                </c:pt>
                <c:pt idx="2">
                  <c:v>480</c:v>
                </c:pt>
                <c:pt idx="3">
                  <c:v>480</c:v>
                </c:pt>
                <c:pt idx="4">
                  <c:v>480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91DD-4BBD-930E-B01DAC323A20}"/>
            </c:ext>
          </c:extLst>
        </c:ser>
        <c:ser>
          <c:idx val="12"/>
          <c:order val="12"/>
          <c:tx>
            <c:strRef>
              <c:f>'Mappa (2)'!$H$132</c:f>
              <c:strCache>
                <c:ptCount val="1"/>
                <c:pt idx="0">
                  <c:v>e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'Mappa (2)'!$H$133:$H$137</c:f>
              <c:numCache>
                <c:formatCode>0</c:formatCode>
                <c:ptCount val="5"/>
                <c:pt idx="0">
                  <c:v>168</c:v>
                </c:pt>
                <c:pt idx="1">
                  <c:v>640</c:v>
                </c:pt>
                <c:pt idx="2">
                  <c:v>640</c:v>
                </c:pt>
                <c:pt idx="3">
                  <c:v>168</c:v>
                </c:pt>
                <c:pt idx="4">
                  <c:v>168</c:v>
                </c:pt>
              </c:numCache>
            </c:numRef>
          </c:xVal>
          <c:yVal>
            <c:numRef>
              <c:f>'Mappa (2)'!$I$133:$I$137</c:f>
              <c:numCache>
                <c:formatCode>0</c:formatCode>
                <c:ptCount val="5"/>
                <c:pt idx="0">
                  <c:v>480</c:v>
                </c:pt>
                <c:pt idx="1">
                  <c:v>480</c:v>
                </c:pt>
                <c:pt idx="2">
                  <c:v>455</c:v>
                </c:pt>
                <c:pt idx="3">
                  <c:v>455</c:v>
                </c:pt>
                <c:pt idx="4">
                  <c:v>480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91DD-4BBD-930E-B01DAC323A20}"/>
            </c:ext>
          </c:extLst>
        </c:ser>
        <c:ser>
          <c:idx val="13"/>
          <c:order val="13"/>
          <c:tx>
            <c:strRef>
              <c:f>'Mappa (2)'!$H$138</c:f>
              <c:strCache>
                <c:ptCount val="1"/>
                <c:pt idx="0">
                  <c:v>e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'Mappa (2)'!$H$139:$H$143</c:f>
              <c:numCache>
                <c:formatCode>0</c:formatCode>
                <c:ptCount val="5"/>
                <c:pt idx="0">
                  <c:v>632</c:v>
                </c:pt>
                <c:pt idx="1">
                  <c:v>640</c:v>
                </c:pt>
                <c:pt idx="2">
                  <c:v>640</c:v>
                </c:pt>
                <c:pt idx="3">
                  <c:v>632</c:v>
                </c:pt>
                <c:pt idx="4">
                  <c:v>632</c:v>
                </c:pt>
              </c:numCache>
            </c:numRef>
          </c:xVal>
          <c:yVal>
            <c:numRef>
              <c:f>'Mappa (2)'!$I$139:$I$143</c:f>
              <c:numCache>
                <c:formatCode>0</c:formatCode>
                <c:ptCount val="5"/>
                <c:pt idx="0">
                  <c:v>454</c:v>
                </c:pt>
                <c:pt idx="1">
                  <c:v>454</c:v>
                </c:pt>
                <c:pt idx="2">
                  <c:v>94</c:v>
                </c:pt>
                <c:pt idx="3">
                  <c:v>94</c:v>
                </c:pt>
                <c:pt idx="4">
                  <c:v>454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91DD-4BBD-930E-B01DAC323A20}"/>
            </c:ext>
          </c:extLst>
        </c:ser>
        <c:ser>
          <c:idx val="14"/>
          <c:order val="14"/>
          <c:tx>
            <c:strRef>
              <c:f>'Mappa (2)'!$H$144</c:f>
              <c:strCache>
                <c:ptCount val="1"/>
                <c:pt idx="0">
                  <c:v>e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'Mappa (2)'!$H$145:$H$149</c:f>
              <c:numCache>
                <c:formatCode>0</c:formatCode>
                <c:ptCount val="5"/>
                <c:pt idx="0">
                  <c:v>0</c:v>
                </c:pt>
                <c:pt idx="1">
                  <c:v>24</c:v>
                </c:pt>
                <c:pt idx="2">
                  <c:v>24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'Mappa (2)'!$I$145:$I$149</c:f>
              <c:numCache>
                <c:formatCode>0</c:formatCode>
                <c:ptCount val="5"/>
                <c:pt idx="0">
                  <c:v>317</c:v>
                </c:pt>
                <c:pt idx="1">
                  <c:v>317</c:v>
                </c:pt>
                <c:pt idx="2">
                  <c:v>95</c:v>
                </c:pt>
                <c:pt idx="3">
                  <c:v>95</c:v>
                </c:pt>
                <c:pt idx="4">
                  <c:v>317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91DD-4BBD-930E-B01DAC323A20}"/>
            </c:ext>
          </c:extLst>
        </c:ser>
        <c:ser>
          <c:idx val="15"/>
          <c:order val="15"/>
          <c:tx>
            <c:strRef>
              <c:f>'Mappa (2)'!$H$150</c:f>
              <c:strCache>
                <c:ptCount val="1"/>
                <c:pt idx="0">
                  <c:v>e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'Mappa (2)'!$H$151:$H$155</c:f>
              <c:numCache>
                <c:formatCode>0</c:formatCode>
                <c:ptCount val="5"/>
                <c:pt idx="0">
                  <c:v>0</c:v>
                </c:pt>
                <c:pt idx="1">
                  <c:v>112</c:v>
                </c:pt>
                <c:pt idx="2">
                  <c:v>112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'Mappa (2)'!$I$151:$I$155</c:f>
              <c:numCache>
                <c:formatCode>0</c:formatCode>
                <c:ptCount val="5"/>
                <c:pt idx="0">
                  <c:v>94</c:v>
                </c:pt>
                <c:pt idx="1">
                  <c:v>94</c:v>
                </c:pt>
                <c:pt idx="2">
                  <c:v>0</c:v>
                </c:pt>
                <c:pt idx="3">
                  <c:v>0</c:v>
                </c:pt>
                <c:pt idx="4">
                  <c:v>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91DD-4BBD-930E-B01DAC323A20}"/>
            </c:ext>
          </c:extLst>
        </c:ser>
        <c:ser>
          <c:idx val="16"/>
          <c:order val="16"/>
          <c:tx>
            <c:strRef>
              <c:f>'Mappa (2)'!$H$156</c:f>
              <c:strCache>
                <c:ptCount val="1"/>
                <c:pt idx="0">
                  <c:v>e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'Mappa (2)'!$H$157:$H$161</c:f>
              <c:numCache>
                <c:formatCode>0</c:formatCode>
                <c:ptCount val="5"/>
                <c:pt idx="0">
                  <c:v>168</c:v>
                </c:pt>
                <c:pt idx="1">
                  <c:v>208</c:v>
                </c:pt>
                <c:pt idx="2">
                  <c:v>208</c:v>
                </c:pt>
                <c:pt idx="3">
                  <c:v>168</c:v>
                </c:pt>
                <c:pt idx="4">
                  <c:v>168</c:v>
                </c:pt>
              </c:numCache>
            </c:numRef>
          </c:xVal>
          <c:yVal>
            <c:numRef>
              <c:f>'Mappa (2)'!$I$157:$I$161</c:f>
              <c:numCache>
                <c:formatCode>0</c:formatCode>
                <c:ptCount val="5"/>
                <c:pt idx="0">
                  <c:v>94</c:v>
                </c:pt>
                <c:pt idx="1">
                  <c:v>94</c:v>
                </c:pt>
                <c:pt idx="2">
                  <c:v>0</c:v>
                </c:pt>
                <c:pt idx="3">
                  <c:v>0</c:v>
                </c:pt>
                <c:pt idx="4">
                  <c:v>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91DD-4BBD-930E-B01DAC323A20}"/>
            </c:ext>
          </c:extLst>
        </c:ser>
        <c:ser>
          <c:idx val="17"/>
          <c:order val="17"/>
          <c:tx>
            <c:strRef>
              <c:f>'Mappa (2)'!$H$162</c:f>
              <c:strCache>
                <c:ptCount val="1"/>
                <c:pt idx="0">
                  <c:v>e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'Mappa (2)'!$H$163:$H$167</c:f>
              <c:numCache>
                <c:formatCode>0</c:formatCode>
                <c:ptCount val="5"/>
                <c:pt idx="0">
                  <c:v>264</c:v>
                </c:pt>
                <c:pt idx="1">
                  <c:v>384</c:v>
                </c:pt>
                <c:pt idx="2">
                  <c:v>384</c:v>
                </c:pt>
                <c:pt idx="3">
                  <c:v>264</c:v>
                </c:pt>
                <c:pt idx="4">
                  <c:v>264</c:v>
                </c:pt>
              </c:numCache>
            </c:numRef>
          </c:xVal>
          <c:yVal>
            <c:numRef>
              <c:f>'Mappa (2)'!$I$163:$I$167</c:f>
              <c:numCache>
                <c:formatCode>0</c:formatCode>
                <c:ptCount val="5"/>
                <c:pt idx="0">
                  <c:v>94</c:v>
                </c:pt>
                <c:pt idx="1">
                  <c:v>94</c:v>
                </c:pt>
                <c:pt idx="2">
                  <c:v>0</c:v>
                </c:pt>
                <c:pt idx="3">
                  <c:v>0</c:v>
                </c:pt>
                <c:pt idx="4">
                  <c:v>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91DD-4BBD-930E-B01DAC323A20}"/>
            </c:ext>
          </c:extLst>
        </c:ser>
        <c:ser>
          <c:idx val="18"/>
          <c:order val="18"/>
          <c:tx>
            <c:strRef>
              <c:f>'Mappa (2)'!$H$168</c:f>
              <c:strCache>
                <c:ptCount val="1"/>
                <c:pt idx="0">
                  <c:v>e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'Mappa (2)'!$H$169:$H$173</c:f>
              <c:numCache>
                <c:formatCode>0</c:formatCode>
                <c:ptCount val="5"/>
                <c:pt idx="0">
                  <c:v>440</c:v>
                </c:pt>
                <c:pt idx="1">
                  <c:v>456</c:v>
                </c:pt>
                <c:pt idx="2">
                  <c:v>456</c:v>
                </c:pt>
                <c:pt idx="3">
                  <c:v>440</c:v>
                </c:pt>
                <c:pt idx="4">
                  <c:v>440</c:v>
                </c:pt>
              </c:numCache>
            </c:numRef>
          </c:xVal>
          <c:yVal>
            <c:numRef>
              <c:f>'Mappa (2)'!$I$169:$I$173</c:f>
              <c:numCache>
                <c:formatCode>0</c:formatCode>
                <c:ptCount val="5"/>
                <c:pt idx="0">
                  <c:v>94</c:v>
                </c:pt>
                <c:pt idx="1">
                  <c:v>94</c:v>
                </c:pt>
                <c:pt idx="2">
                  <c:v>0</c:v>
                </c:pt>
                <c:pt idx="3">
                  <c:v>0</c:v>
                </c:pt>
                <c:pt idx="4">
                  <c:v>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91DD-4BBD-930E-B01DAC323A20}"/>
            </c:ext>
          </c:extLst>
        </c:ser>
        <c:ser>
          <c:idx val="19"/>
          <c:order val="19"/>
          <c:tx>
            <c:strRef>
              <c:f>'Mappa (2)'!$H$174</c:f>
              <c:strCache>
                <c:ptCount val="1"/>
                <c:pt idx="0">
                  <c:v>e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'Mappa (2)'!$H$175:$H$179</c:f>
              <c:numCache>
                <c:formatCode>0</c:formatCode>
                <c:ptCount val="5"/>
                <c:pt idx="0">
                  <c:v>512</c:v>
                </c:pt>
                <c:pt idx="1">
                  <c:v>640</c:v>
                </c:pt>
                <c:pt idx="2">
                  <c:v>640</c:v>
                </c:pt>
                <c:pt idx="3">
                  <c:v>512</c:v>
                </c:pt>
                <c:pt idx="4">
                  <c:v>512</c:v>
                </c:pt>
              </c:numCache>
            </c:numRef>
          </c:xVal>
          <c:yVal>
            <c:numRef>
              <c:f>'Mappa (2)'!$I$175:$I$179</c:f>
              <c:numCache>
                <c:formatCode>0</c:formatCode>
                <c:ptCount val="5"/>
                <c:pt idx="0">
                  <c:v>94</c:v>
                </c:pt>
                <c:pt idx="1">
                  <c:v>94</c:v>
                </c:pt>
                <c:pt idx="2">
                  <c:v>0</c:v>
                </c:pt>
                <c:pt idx="3">
                  <c:v>0</c:v>
                </c:pt>
                <c:pt idx="4">
                  <c:v>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91DD-4BBD-930E-B01DAC323A20}"/>
            </c:ext>
          </c:extLst>
        </c:ser>
        <c:ser>
          <c:idx val="20"/>
          <c:order val="20"/>
          <c:tx>
            <c:strRef>
              <c:f>'Mappa (2)'!$H$180</c:f>
              <c:strCache>
                <c:ptCount val="1"/>
                <c:pt idx="0">
                  <c:v>Ingresso 1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'Mappa (2)'!$H$181:$H$185</c:f>
              <c:numCache>
                <c:formatCode>0</c:formatCode>
                <c:ptCount val="5"/>
                <c:pt idx="0">
                  <c:v>384</c:v>
                </c:pt>
                <c:pt idx="1">
                  <c:v>440</c:v>
                </c:pt>
                <c:pt idx="2">
                  <c:v>440</c:v>
                </c:pt>
                <c:pt idx="3">
                  <c:v>384</c:v>
                </c:pt>
                <c:pt idx="4">
                  <c:v>384</c:v>
                </c:pt>
              </c:numCache>
            </c:numRef>
          </c:xVal>
          <c:yVal>
            <c:numRef>
              <c:f>'Mappa (2)'!$I$181:$I$185</c:f>
              <c:numCache>
                <c:formatCode>0</c:formatCode>
                <c:ptCount val="5"/>
                <c:pt idx="0">
                  <c:v>94</c:v>
                </c:pt>
                <c:pt idx="1">
                  <c:v>94</c:v>
                </c:pt>
                <c:pt idx="2">
                  <c:v>0</c:v>
                </c:pt>
                <c:pt idx="3">
                  <c:v>0</c:v>
                </c:pt>
                <c:pt idx="4">
                  <c:v>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91DD-4BBD-930E-B01DAC323A20}"/>
            </c:ext>
          </c:extLst>
        </c:ser>
        <c:ser>
          <c:idx val="21"/>
          <c:order val="21"/>
          <c:tx>
            <c:strRef>
              <c:f>'Mappa (2)'!$H$186</c:f>
              <c:strCache>
                <c:ptCount val="1"/>
                <c:pt idx="0">
                  <c:v>Ingresso 2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'Mappa (2)'!$H$187:$H$191</c:f>
              <c:numCache>
                <c:formatCode>0</c:formatCode>
                <c:ptCount val="5"/>
                <c:pt idx="0">
                  <c:v>456</c:v>
                </c:pt>
                <c:pt idx="1">
                  <c:v>512</c:v>
                </c:pt>
                <c:pt idx="2">
                  <c:v>512</c:v>
                </c:pt>
                <c:pt idx="3">
                  <c:v>456</c:v>
                </c:pt>
                <c:pt idx="4">
                  <c:v>456</c:v>
                </c:pt>
              </c:numCache>
            </c:numRef>
          </c:xVal>
          <c:yVal>
            <c:numRef>
              <c:f>'Mappa (2)'!$I$187:$I$191</c:f>
              <c:numCache>
                <c:formatCode>0</c:formatCode>
                <c:ptCount val="5"/>
                <c:pt idx="0">
                  <c:v>94</c:v>
                </c:pt>
                <c:pt idx="1">
                  <c:v>94</c:v>
                </c:pt>
                <c:pt idx="2">
                  <c:v>0</c:v>
                </c:pt>
                <c:pt idx="3">
                  <c:v>0</c:v>
                </c:pt>
                <c:pt idx="4">
                  <c:v>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91DD-4BBD-930E-B01DAC323A20}"/>
            </c:ext>
          </c:extLst>
        </c:ser>
        <c:ser>
          <c:idx val="22"/>
          <c:order val="22"/>
          <c:tx>
            <c:strRef>
              <c:f>'Mappa (2)'!$H$192</c:f>
              <c:strCache>
                <c:ptCount val="1"/>
                <c:pt idx="0">
                  <c:v>Prodotti da forno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'Mappa (2)'!$H$193:$H$197</c:f>
              <c:numCache>
                <c:formatCode>0</c:formatCode>
                <c:ptCount val="5"/>
                <c:pt idx="0">
                  <c:v>24</c:v>
                </c:pt>
                <c:pt idx="1">
                  <c:v>120</c:v>
                </c:pt>
                <c:pt idx="2">
                  <c:v>120</c:v>
                </c:pt>
                <c:pt idx="3">
                  <c:v>24</c:v>
                </c:pt>
                <c:pt idx="4">
                  <c:v>24</c:v>
                </c:pt>
              </c:numCache>
            </c:numRef>
          </c:xVal>
          <c:yVal>
            <c:numRef>
              <c:f>'Mappa (2)'!$I$193:$I$197</c:f>
              <c:numCache>
                <c:formatCode>0</c:formatCode>
                <c:ptCount val="5"/>
                <c:pt idx="0">
                  <c:v>214</c:v>
                </c:pt>
                <c:pt idx="1">
                  <c:v>214</c:v>
                </c:pt>
                <c:pt idx="2">
                  <c:v>94</c:v>
                </c:pt>
                <c:pt idx="3">
                  <c:v>94</c:v>
                </c:pt>
                <c:pt idx="4">
                  <c:v>214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91DD-4BBD-930E-B01DAC323A20}"/>
            </c:ext>
          </c:extLst>
        </c:ser>
        <c:ser>
          <c:idx val="23"/>
          <c:order val="23"/>
          <c:tx>
            <c:strRef>
              <c:f>'Mappa (2)'!$H$198</c:f>
              <c:strCache>
                <c:ptCount val="1"/>
                <c:pt idx="0">
                  <c:v>Prodotti da frigo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'Mappa (2)'!$H$199:$H$203</c:f>
              <c:numCache>
                <c:formatCode>0</c:formatCode>
                <c:ptCount val="5"/>
                <c:pt idx="0">
                  <c:v>376</c:v>
                </c:pt>
                <c:pt idx="1">
                  <c:v>456</c:v>
                </c:pt>
                <c:pt idx="2">
                  <c:v>456</c:v>
                </c:pt>
                <c:pt idx="3">
                  <c:v>376</c:v>
                </c:pt>
                <c:pt idx="4">
                  <c:v>376</c:v>
                </c:pt>
              </c:numCache>
            </c:numRef>
          </c:xVal>
          <c:yVal>
            <c:numRef>
              <c:f>'Mappa (2)'!$I$199:$I$203</c:f>
              <c:numCache>
                <c:formatCode>0</c:formatCode>
                <c:ptCount val="5"/>
                <c:pt idx="0">
                  <c:v>394</c:v>
                </c:pt>
                <c:pt idx="1">
                  <c:v>394</c:v>
                </c:pt>
                <c:pt idx="2">
                  <c:v>94</c:v>
                </c:pt>
                <c:pt idx="3">
                  <c:v>94</c:v>
                </c:pt>
                <c:pt idx="4">
                  <c:v>394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91DD-4BBD-930E-B01DAC323A20}"/>
            </c:ext>
          </c:extLst>
        </c:ser>
        <c:ser>
          <c:idx val="24"/>
          <c:order val="24"/>
          <c:tx>
            <c:strRef>
              <c:f>'Mappa (2)'!$H$204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'Mappa (2)'!$H$205:$H$209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'Mappa (2)'!$I$205:$I$209</c:f>
              <c:numCache>
                <c:formatCode>0</c:formatCode>
                <c:ptCount val="5"/>
                <c:pt idx="0">
                  <c:v>480</c:v>
                </c:pt>
                <c:pt idx="1">
                  <c:v>480</c:v>
                </c:pt>
                <c:pt idx="2">
                  <c:v>480</c:v>
                </c:pt>
                <c:pt idx="3">
                  <c:v>480</c:v>
                </c:pt>
                <c:pt idx="4">
                  <c:v>480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91DD-4BBD-930E-B01DAC323A20}"/>
            </c:ext>
          </c:extLst>
        </c:ser>
        <c:ser>
          <c:idx val="25"/>
          <c:order val="25"/>
          <c:tx>
            <c:strRef>
              <c:f>'Mappa (2)'!$H$210</c:f>
              <c:strCache>
                <c:ptCount val="1"/>
                <c:pt idx="0">
                  <c:v>Promo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'Mappa (2)'!$H$211:$H$215</c:f>
              <c:numCache>
                <c:formatCode>0</c:formatCode>
                <c:ptCount val="5"/>
                <c:pt idx="0">
                  <c:v>120</c:v>
                </c:pt>
                <c:pt idx="1">
                  <c:v>248</c:v>
                </c:pt>
                <c:pt idx="2">
                  <c:v>248</c:v>
                </c:pt>
                <c:pt idx="3">
                  <c:v>120</c:v>
                </c:pt>
                <c:pt idx="4">
                  <c:v>120</c:v>
                </c:pt>
              </c:numCache>
            </c:numRef>
          </c:xVal>
          <c:yVal>
            <c:numRef>
              <c:f>'Mappa (2)'!$I$211:$I$215</c:f>
              <c:numCache>
                <c:formatCode>0</c:formatCode>
                <c:ptCount val="5"/>
                <c:pt idx="0">
                  <c:v>214</c:v>
                </c:pt>
                <c:pt idx="1">
                  <c:v>214</c:v>
                </c:pt>
                <c:pt idx="2">
                  <c:v>94</c:v>
                </c:pt>
                <c:pt idx="3">
                  <c:v>94</c:v>
                </c:pt>
                <c:pt idx="4">
                  <c:v>214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91DD-4BBD-930E-B01DAC323A20}"/>
            </c:ext>
          </c:extLst>
        </c:ser>
        <c:ser>
          <c:idx val="26"/>
          <c:order val="26"/>
          <c:tx>
            <c:strRef>
              <c:f>'Mappa (2)'!$H$216</c:f>
              <c:strCache>
                <c:ptCount val="1"/>
                <c:pt idx="0">
                  <c:v>Scaffale 1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'Mappa (2)'!$H$217:$H$221</c:f>
              <c:numCache>
                <c:formatCode>0</c:formatCode>
                <c:ptCount val="5"/>
                <c:pt idx="0">
                  <c:v>448</c:v>
                </c:pt>
                <c:pt idx="1">
                  <c:v>464</c:v>
                </c:pt>
                <c:pt idx="2">
                  <c:v>464</c:v>
                </c:pt>
                <c:pt idx="3">
                  <c:v>448</c:v>
                </c:pt>
                <c:pt idx="4">
                  <c:v>448</c:v>
                </c:pt>
              </c:numCache>
            </c:numRef>
          </c:xVal>
          <c:yVal>
            <c:numRef>
              <c:f>'Mappa (2)'!$I$217:$I$221</c:f>
              <c:numCache>
                <c:formatCode>0</c:formatCode>
                <c:ptCount val="5"/>
                <c:pt idx="0">
                  <c:v>291</c:v>
                </c:pt>
                <c:pt idx="1">
                  <c:v>291</c:v>
                </c:pt>
                <c:pt idx="2">
                  <c:v>94</c:v>
                </c:pt>
                <c:pt idx="3">
                  <c:v>94</c:v>
                </c:pt>
                <c:pt idx="4">
                  <c:v>291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91DD-4BBD-930E-B01DAC323A20}"/>
            </c:ext>
          </c:extLst>
        </c:ser>
        <c:ser>
          <c:idx val="27"/>
          <c:order val="27"/>
          <c:tx>
            <c:strRef>
              <c:f>'Mappa (2)'!$H$222</c:f>
              <c:strCache>
                <c:ptCount val="1"/>
                <c:pt idx="0">
                  <c:v>Scaffale 2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'Mappa (2)'!$H$223:$H$227</c:f>
              <c:numCache>
                <c:formatCode>0</c:formatCode>
                <c:ptCount val="5"/>
                <c:pt idx="0">
                  <c:v>544</c:v>
                </c:pt>
                <c:pt idx="1">
                  <c:v>560</c:v>
                </c:pt>
                <c:pt idx="2">
                  <c:v>560</c:v>
                </c:pt>
                <c:pt idx="3">
                  <c:v>544</c:v>
                </c:pt>
                <c:pt idx="4">
                  <c:v>544</c:v>
                </c:pt>
              </c:numCache>
            </c:numRef>
          </c:xVal>
          <c:yVal>
            <c:numRef>
              <c:f>'Mappa (2)'!$I$223:$I$227</c:f>
              <c:numCache>
                <c:formatCode>0</c:formatCode>
                <c:ptCount val="5"/>
                <c:pt idx="0">
                  <c:v>342</c:v>
                </c:pt>
                <c:pt idx="1">
                  <c:v>342</c:v>
                </c:pt>
                <c:pt idx="2">
                  <c:v>137</c:v>
                </c:pt>
                <c:pt idx="3">
                  <c:v>137</c:v>
                </c:pt>
                <c:pt idx="4">
                  <c:v>342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91DD-4BBD-930E-B01DAC323A20}"/>
            </c:ext>
          </c:extLst>
        </c:ser>
        <c:ser>
          <c:idx val="28"/>
          <c:order val="28"/>
          <c:tx>
            <c:strRef>
              <c:f>'Mappa (2)'!$H$228</c:f>
              <c:strCache>
                <c:ptCount val="1"/>
                <c:pt idx="0">
                  <c:v>Servizio Carni 1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'Mappa (2)'!$H$229:$H$233</c:f>
              <c:numCache>
                <c:formatCode>0</c:formatCode>
                <c:ptCount val="5"/>
                <c:pt idx="0">
                  <c:v>248</c:v>
                </c:pt>
                <c:pt idx="1">
                  <c:v>376</c:v>
                </c:pt>
                <c:pt idx="2">
                  <c:v>376</c:v>
                </c:pt>
                <c:pt idx="3">
                  <c:v>248</c:v>
                </c:pt>
                <c:pt idx="4">
                  <c:v>248</c:v>
                </c:pt>
              </c:numCache>
            </c:numRef>
          </c:xVal>
          <c:yVal>
            <c:numRef>
              <c:f>'Mappa (2)'!$I$229:$I$233</c:f>
              <c:numCache>
                <c:formatCode>0</c:formatCode>
                <c:ptCount val="5"/>
                <c:pt idx="0">
                  <c:v>394</c:v>
                </c:pt>
                <c:pt idx="1">
                  <c:v>394</c:v>
                </c:pt>
                <c:pt idx="2">
                  <c:v>317</c:v>
                </c:pt>
                <c:pt idx="3">
                  <c:v>317</c:v>
                </c:pt>
                <c:pt idx="4">
                  <c:v>394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91DD-4BBD-930E-B01DAC323A20}"/>
            </c:ext>
          </c:extLst>
        </c:ser>
        <c:ser>
          <c:idx val="29"/>
          <c:order val="29"/>
          <c:tx>
            <c:strRef>
              <c:f>'Mappa (2)'!$H$234</c:f>
              <c:strCache>
                <c:ptCount val="1"/>
                <c:pt idx="0">
                  <c:v>Servizio Carni 2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'Mappa (2)'!$H$235:$H$239</c:f>
              <c:numCache>
                <c:formatCode>0</c:formatCode>
                <c:ptCount val="5"/>
                <c:pt idx="0">
                  <c:v>248</c:v>
                </c:pt>
                <c:pt idx="1">
                  <c:v>376</c:v>
                </c:pt>
                <c:pt idx="2">
                  <c:v>376</c:v>
                </c:pt>
                <c:pt idx="3">
                  <c:v>248</c:v>
                </c:pt>
                <c:pt idx="4">
                  <c:v>248</c:v>
                </c:pt>
              </c:numCache>
            </c:numRef>
          </c:xVal>
          <c:yVal>
            <c:numRef>
              <c:f>'Mappa (2)'!$I$235:$I$239</c:f>
              <c:numCache>
                <c:formatCode>0</c:formatCode>
                <c:ptCount val="5"/>
                <c:pt idx="0">
                  <c:v>214</c:v>
                </c:pt>
                <c:pt idx="1">
                  <c:v>214</c:v>
                </c:pt>
                <c:pt idx="2">
                  <c:v>154</c:v>
                </c:pt>
                <c:pt idx="3">
                  <c:v>154</c:v>
                </c:pt>
                <c:pt idx="4">
                  <c:v>214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91DD-4BBD-930E-B01DAC323A20}"/>
            </c:ext>
          </c:extLst>
        </c:ser>
        <c:ser>
          <c:idx val="30"/>
          <c:order val="30"/>
          <c:tx>
            <c:strRef>
              <c:f>'Mappa (2)'!$H$240</c:f>
              <c:strCache>
                <c:ptCount val="1"/>
                <c:pt idx="0">
                  <c:v>Servizio Formaggi 1</c:v>
                </c:pt>
              </c:strCache>
            </c:strRef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'Mappa (2)'!$H$241:$H$245</c:f>
              <c:numCache>
                <c:formatCode>0</c:formatCode>
                <c:ptCount val="5"/>
                <c:pt idx="0">
                  <c:v>168</c:v>
                </c:pt>
                <c:pt idx="1">
                  <c:v>248</c:v>
                </c:pt>
                <c:pt idx="2">
                  <c:v>248</c:v>
                </c:pt>
                <c:pt idx="3">
                  <c:v>168</c:v>
                </c:pt>
                <c:pt idx="4">
                  <c:v>168</c:v>
                </c:pt>
              </c:numCache>
            </c:numRef>
          </c:xVal>
          <c:yVal>
            <c:numRef>
              <c:f>'Mappa (2)'!$I$241:$I$245</c:f>
              <c:numCache>
                <c:formatCode>0</c:formatCode>
                <c:ptCount val="5"/>
                <c:pt idx="0">
                  <c:v>454</c:v>
                </c:pt>
                <c:pt idx="1">
                  <c:v>454</c:v>
                </c:pt>
                <c:pt idx="2">
                  <c:v>317</c:v>
                </c:pt>
                <c:pt idx="3">
                  <c:v>317</c:v>
                </c:pt>
                <c:pt idx="4">
                  <c:v>454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91DD-4BBD-930E-B01DAC323A20}"/>
            </c:ext>
          </c:extLst>
        </c:ser>
        <c:ser>
          <c:idx val="31"/>
          <c:order val="31"/>
          <c:tx>
            <c:strRef>
              <c:f>'Mappa (2)'!$H$246</c:f>
              <c:strCache>
                <c:ptCount val="1"/>
                <c:pt idx="0">
                  <c:v>Servizio Formaggi 2</c:v>
                </c:pt>
              </c:strCache>
            </c:strRef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'Mappa (2)'!$H$247:$H$251</c:f>
              <c:numCache>
                <c:formatCode>0</c:formatCode>
                <c:ptCount val="5"/>
                <c:pt idx="0">
                  <c:v>24</c:v>
                </c:pt>
                <c:pt idx="1">
                  <c:v>248</c:v>
                </c:pt>
                <c:pt idx="2">
                  <c:v>248</c:v>
                </c:pt>
                <c:pt idx="3">
                  <c:v>24</c:v>
                </c:pt>
                <c:pt idx="4">
                  <c:v>24</c:v>
                </c:pt>
              </c:numCache>
            </c:numRef>
          </c:xVal>
          <c:yVal>
            <c:numRef>
              <c:f>'Mappa (2)'!$I$247:$I$251</c:f>
              <c:numCache>
                <c:formatCode>0</c:formatCode>
                <c:ptCount val="5"/>
                <c:pt idx="0">
                  <c:v>317</c:v>
                </c:pt>
                <c:pt idx="1">
                  <c:v>317</c:v>
                </c:pt>
                <c:pt idx="2">
                  <c:v>215</c:v>
                </c:pt>
                <c:pt idx="3">
                  <c:v>215</c:v>
                </c:pt>
                <c:pt idx="4">
                  <c:v>317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91DD-4BBD-930E-B01DAC323A20}"/>
            </c:ext>
          </c:extLst>
        </c:ser>
        <c:ser>
          <c:idx val="32"/>
          <c:order val="32"/>
          <c:tx>
            <c:strRef>
              <c:f>'Mappa (2)'!$H$252</c:f>
              <c:strCache>
                <c:ptCount val="1"/>
                <c:pt idx="0">
                  <c:v>Verdure</c:v>
                </c:pt>
              </c:strCache>
            </c:strRef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'Mappa (2)'!$H$253:$H$257</c:f>
              <c:numCache>
                <c:formatCode>0</c:formatCode>
                <c:ptCount val="5"/>
                <c:pt idx="0">
                  <c:v>248</c:v>
                </c:pt>
                <c:pt idx="1">
                  <c:v>376</c:v>
                </c:pt>
                <c:pt idx="2">
                  <c:v>376</c:v>
                </c:pt>
                <c:pt idx="3">
                  <c:v>248</c:v>
                </c:pt>
                <c:pt idx="4">
                  <c:v>248</c:v>
                </c:pt>
              </c:numCache>
            </c:numRef>
          </c:xVal>
          <c:yVal>
            <c:numRef>
              <c:f>'Mappa (2)'!$I$253:$I$257</c:f>
              <c:numCache>
                <c:formatCode>0</c:formatCode>
                <c:ptCount val="5"/>
                <c:pt idx="0">
                  <c:v>154</c:v>
                </c:pt>
                <c:pt idx="1">
                  <c:v>154</c:v>
                </c:pt>
                <c:pt idx="2">
                  <c:v>94</c:v>
                </c:pt>
                <c:pt idx="3">
                  <c:v>94</c:v>
                </c:pt>
                <c:pt idx="4">
                  <c:v>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91DD-4BBD-930E-B01DAC323A20}"/>
            </c:ext>
          </c:extLst>
        </c:ser>
        <c:ser>
          <c:idx val="33"/>
          <c:order val="33"/>
          <c:tx>
            <c:strRef>
              <c:f>'Mappa (2)'!$H$258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'Mappa (2)'!$H$259:$H$263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'Mappa (2)'!$I$259:$I$263</c:f>
              <c:numCache>
                <c:formatCode>0</c:formatCode>
                <c:ptCount val="5"/>
                <c:pt idx="0">
                  <c:v>480</c:v>
                </c:pt>
                <c:pt idx="1">
                  <c:v>480</c:v>
                </c:pt>
                <c:pt idx="2">
                  <c:v>480</c:v>
                </c:pt>
                <c:pt idx="3">
                  <c:v>480</c:v>
                </c:pt>
                <c:pt idx="4">
                  <c:v>480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91DD-4BBD-930E-B01DAC323A20}"/>
            </c:ext>
          </c:extLst>
        </c:ser>
        <c:ser>
          <c:idx val="34"/>
          <c:order val="34"/>
          <c:tx>
            <c:strRef>
              <c:f>'Mappa (2)'!$H$264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'Mappa (2)'!$H$265:$H$269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'Mappa (2)'!$I$265:$I$269</c:f>
              <c:numCache>
                <c:formatCode>0</c:formatCode>
                <c:ptCount val="5"/>
                <c:pt idx="0">
                  <c:v>480</c:v>
                </c:pt>
                <c:pt idx="1">
                  <c:v>480</c:v>
                </c:pt>
                <c:pt idx="2">
                  <c:v>480</c:v>
                </c:pt>
                <c:pt idx="3">
                  <c:v>480</c:v>
                </c:pt>
                <c:pt idx="4">
                  <c:v>480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91DD-4BBD-930E-B01DAC323A20}"/>
            </c:ext>
          </c:extLst>
        </c:ser>
        <c:ser>
          <c:idx val="35"/>
          <c:order val="35"/>
          <c:tx>
            <c:strRef>
              <c:f>'Mappa (2)'!$H$270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'Mappa (2)'!$H$271:$H$275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'Mappa (2)'!$I$271:$I$275</c:f>
              <c:numCache>
                <c:formatCode>0</c:formatCode>
                <c:ptCount val="5"/>
                <c:pt idx="0">
                  <c:v>480</c:v>
                </c:pt>
                <c:pt idx="1">
                  <c:v>480</c:v>
                </c:pt>
                <c:pt idx="2">
                  <c:v>480</c:v>
                </c:pt>
                <c:pt idx="3">
                  <c:v>480</c:v>
                </c:pt>
                <c:pt idx="4">
                  <c:v>480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91DD-4BBD-930E-B01DAC323A20}"/>
            </c:ext>
          </c:extLst>
        </c:ser>
        <c:ser>
          <c:idx val="36"/>
          <c:order val="36"/>
          <c:tx>
            <c:strRef>
              <c:f>'Mappa (2)'!$H$276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'Mappa (2)'!$H$277:$H$281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'Mappa (2)'!$I$277:$I$281</c:f>
              <c:numCache>
                <c:formatCode>0</c:formatCode>
                <c:ptCount val="5"/>
                <c:pt idx="0">
                  <c:v>480</c:v>
                </c:pt>
                <c:pt idx="1">
                  <c:v>480</c:v>
                </c:pt>
                <c:pt idx="2">
                  <c:v>480</c:v>
                </c:pt>
                <c:pt idx="3">
                  <c:v>480</c:v>
                </c:pt>
                <c:pt idx="4">
                  <c:v>480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91DD-4BBD-930E-B01DAC323A20}"/>
            </c:ext>
          </c:extLst>
        </c:ser>
        <c:ser>
          <c:idx val="37"/>
          <c:order val="37"/>
          <c:tx>
            <c:strRef>
              <c:f>'Mappa (2)'!$H$282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'Mappa (2)'!$H$283:$H$287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'Mappa (2)'!$I$283:$I$287</c:f>
              <c:numCache>
                <c:formatCode>0</c:formatCode>
                <c:ptCount val="5"/>
                <c:pt idx="0">
                  <c:v>480</c:v>
                </c:pt>
                <c:pt idx="1">
                  <c:v>480</c:v>
                </c:pt>
                <c:pt idx="2">
                  <c:v>480</c:v>
                </c:pt>
                <c:pt idx="3">
                  <c:v>480</c:v>
                </c:pt>
                <c:pt idx="4">
                  <c:v>480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91DD-4BBD-930E-B01DAC323A20}"/>
            </c:ext>
          </c:extLst>
        </c:ser>
        <c:ser>
          <c:idx val="38"/>
          <c:order val="38"/>
          <c:tx>
            <c:strRef>
              <c:f>'Mappa (2)'!$H$288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'Mappa (2)'!$H$289:$H$293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'Mappa (2)'!$I$289:$I$293</c:f>
              <c:numCache>
                <c:formatCode>0</c:formatCode>
                <c:ptCount val="5"/>
                <c:pt idx="0">
                  <c:v>480</c:v>
                </c:pt>
                <c:pt idx="1">
                  <c:v>480</c:v>
                </c:pt>
                <c:pt idx="2">
                  <c:v>480</c:v>
                </c:pt>
                <c:pt idx="3">
                  <c:v>480</c:v>
                </c:pt>
                <c:pt idx="4">
                  <c:v>480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91DD-4BBD-930E-B01DAC323A20}"/>
            </c:ext>
          </c:extLst>
        </c:ser>
        <c:ser>
          <c:idx val="39"/>
          <c:order val="39"/>
          <c:tx>
            <c:strRef>
              <c:f>'Mappa (2)'!$H$294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'Mappa (2)'!$H$295:$H$299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'Mappa (2)'!$I$295:$I$299</c:f>
              <c:numCache>
                <c:formatCode>0</c:formatCode>
                <c:ptCount val="5"/>
                <c:pt idx="0">
                  <c:v>480</c:v>
                </c:pt>
                <c:pt idx="1">
                  <c:v>480</c:v>
                </c:pt>
                <c:pt idx="2">
                  <c:v>480</c:v>
                </c:pt>
                <c:pt idx="3">
                  <c:v>480</c:v>
                </c:pt>
                <c:pt idx="4">
                  <c:v>480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91DD-4BBD-930E-B01DAC323A20}"/>
            </c:ext>
          </c:extLst>
        </c:ser>
        <c:ser>
          <c:idx val="40"/>
          <c:order val="40"/>
          <c:tx>
            <c:strRef>
              <c:f>'Mappa (2)'!$H$300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'Mappa (2)'!$H$301:$H$305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'Mappa (2)'!$I$301:$I$305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91DD-4BBD-930E-B01DAC323A20}"/>
            </c:ext>
          </c:extLst>
        </c:ser>
        <c:ser>
          <c:idx val="41"/>
          <c:order val="41"/>
          <c:tx>
            <c:strRef>
              <c:f>'Mappa (2)'!$H$306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'Mappa (2)'!$H$307:$H$311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'Mappa (2)'!$I$307:$I$311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91DD-4BBD-930E-B01DAC323A20}"/>
            </c:ext>
          </c:extLst>
        </c:ser>
        <c:ser>
          <c:idx val="42"/>
          <c:order val="42"/>
          <c:tx>
            <c:strRef>
              <c:f>'Mappa (2)'!$H$312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'Mappa (2)'!$H$313:$H$317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'Mappa (2)'!$I$313:$I$317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91DD-4BBD-930E-B01DAC323A20}"/>
            </c:ext>
          </c:extLst>
        </c:ser>
        <c:ser>
          <c:idx val="43"/>
          <c:order val="43"/>
          <c:tx>
            <c:strRef>
              <c:f>'Mappa (2)'!$H$318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'Mappa (2)'!$H$319:$H$323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'Mappa (2)'!$I$319:$I$323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91DD-4BBD-930E-B01DAC323A20}"/>
            </c:ext>
          </c:extLst>
        </c:ser>
        <c:ser>
          <c:idx val="44"/>
          <c:order val="44"/>
          <c:tx>
            <c:strRef>
              <c:f>'Mappa (2)'!$H$324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'Mappa (2)'!$H$325:$H$329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'Mappa (2)'!$I$325:$I$329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91DD-4BBD-930E-B01DAC323A20}"/>
            </c:ext>
          </c:extLst>
        </c:ser>
        <c:ser>
          <c:idx val="45"/>
          <c:order val="45"/>
          <c:tx>
            <c:strRef>
              <c:f>'Mappa (2)'!$H$330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'Mappa (2)'!$H$331:$H$335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'Mappa (2)'!$I$331:$I$335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91DD-4BBD-930E-B01DAC323A20}"/>
            </c:ext>
          </c:extLst>
        </c:ser>
        <c:ser>
          <c:idx val="46"/>
          <c:order val="46"/>
          <c:tx>
            <c:strRef>
              <c:f>'Mappa (2)'!$H$336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'Mappa (2)'!$H$337:$H$341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'Mappa (2)'!$I$337:$I$341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91DD-4BBD-930E-B01DAC323A20}"/>
            </c:ext>
          </c:extLst>
        </c:ser>
        <c:ser>
          <c:idx val="47"/>
          <c:order val="47"/>
          <c:tx>
            <c:strRef>
              <c:f>'Mappa (2)'!$H$342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'Mappa (2)'!$H$343:$H$347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'Mappa (2)'!$I$343:$I$347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91DD-4BBD-930E-B01DAC323A20}"/>
            </c:ext>
          </c:extLst>
        </c:ser>
        <c:ser>
          <c:idx val="48"/>
          <c:order val="48"/>
          <c:tx>
            <c:strRef>
              <c:f>'Mappa (2)'!$H$348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'Mappa (2)'!$H$349:$H$353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'Mappa (2)'!$I$349:$I$353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91DD-4BBD-930E-B01DAC323A20}"/>
            </c:ext>
          </c:extLst>
        </c:ser>
        <c:ser>
          <c:idx val="49"/>
          <c:order val="49"/>
          <c:tx>
            <c:strRef>
              <c:f>'Mappa (2)'!$H$354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'Mappa (2)'!$H$355:$H$359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'Mappa (2)'!$I$355:$I$359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91DD-4BBD-930E-B01DAC323A20}"/>
            </c:ext>
          </c:extLst>
        </c:ser>
        <c:ser>
          <c:idx val="50"/>
          <c:order val="50"/>
          <c:tx>
            <c:strRef>
              <c:f>'Mappa (2)'!$H$360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'Mappa (2)'!$H$361:$H$365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'Mappa (2)'!$I$361:$I$365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91DD-4BBD-930E-B01DAC323A20}"/>
            </c:ext>
          </c:extLst>
        </c:ser>
        <c:ser>
          <c:idx val="51"/>
          <c:order val="51"/>
          <c:tx>
            <c:strRef>
              <c:f>'Mappa (2)'!$H$366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'Mappa (2)'!$H$367:$H$371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'Mappa (2)'!$I$367:$I$371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91DD-4BBD-930E-B01DAC323A20}"/>
            </c:ext>
          </c:extLst>
        </c:ser>
        <c:ser>
          <c:idx val="52"/>
          <c:order val="52"/>
          <c:tx>
            <c:strRef>
              <c:f>'Mappa (2)'!$H$372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'Mappa (2)'!$H$373:$H$377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'Mappa (2)'!$I$373:$I$377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91DD-4BBD-930E-B01DAC323A20}"/>
            </c:ext>
          </c:extLst>
        </c:ser>
        <c:ser>
          <c:idx val="53"/>
          <c:order val="53"/>
          <c:tx>
            <c:strRef>
              <c:f>'Mappa (2)'!$H$378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'Mappa (2)'!$H$379:$H$383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'Mappa (2)'!$I$379:$I$383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91DD-4BBD-930E-B01DAC323A20}"/>
            </c:ext>
          </c:extLst>
        </c:ser>
        <c:ser>
          <c:idx val="54"/>
          <c:order val="54"/>
          <c:tx>
            <c:strRef>
              <c:f>'Mappa (2)'!$H$384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'Mappa (2)'!$H$385:$H$389</c:f>
              <c:numCache>
                <c:formatCode>General</c:formatCode>
                <c:ptCount val="5"/>
              </c:numCache>
            </c:numRef>
          </c:xVal>
          <c:yVal>
            <c:numRef>
              <c:f>'Mappa (2)'!$I$385:$I$389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91DD-4BBD-930E-B01DAC323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066352"/>
        <c:axId val="722066680"/>
      </c:scatterChart>
      <c:valAx>
        <c:axId val="722066352"/>
        <c:scaling>
          <c:orientation val="minMax"/>
          <c:max val="64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22066680"/>
        <c:crosses val="autoZero"/>
        <c:crossBetween val="midCat"/>
        <c:majorUnit val="640"/>
      </c:valAx>
      <c:valAx>
        <c:axId val="722066680"/>
        <c:scaling>
          <c:orientation val="minMax"/>
          <c:max val="48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22066352"/>
        <c:crosses val="autoZero"/>
        <c:crossBetween val="midCat"/>
        <c:majorUnit val="48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>
        <a:alpha val="47843"/>
      </a:srgb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91</xdr:col>
          <xdr:colOff>57150</xdr:colOff>
          <xdr:row>16</xdr:row>
          <xdr:rowOff>19050</xdr:rowOff>
        </xdr:from>
        <xdr:to>
          <xdr:col>93</xdr:col>
          <xdr:colOff>819150</xdr:colOff>
          <xdr:row>19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codice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0</xdr:colOff>
      <xdr:row>50</xdr:row>
      <xdr:rowOff>0</xdr:rowOff>
    </xdr:from>
    <xdr:to>
      <xdr:col>9</xdr:col>
      <xdr:colOff>130258</xdr:colOff>
      <xdr:row>51</xdr:row>
      <xdr:rowOff>114300</xdr:rowOff>
    </xdr:to>
    <xdr:sp macro="" textlink="">
      <xdr:nvSpPr>
        <xdr:cNvPr id="3" name="AutoShape 4" descr="blob:https://web.whatsapp.com/c64fb440-2c4b-4992-98d4-93e6e4674d98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1676400" y="952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57150</xdr:colOff>
      <xdr:row>88</xdr:row>
      <xdr:rowOff>34019</xdr:rowOff>
    </xdr:from>
    <xdr:to>
      <xdr:col>89</xdr:col>
      <xdr:colOff>36770</xdr:colOff>
      <xdr:row>144</xdr:row>
      <xdr:rowOff>170091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2409825" y="16798019"/>
          <a:ext cx="16610269" cy="10804072"/>
        </a:xfrm>
        <a:prstGeom prst="rect">
          <a:avLst/>
        </a:prstGeom>
      </xdr:spPr>
    </xdr:pic>
    <xdr:clientData/>
  </xdr:twoCellAnchor>
  <xdr:twoCellAnchor editAs="oneCell">
    <xdr:from>
      <xdr:col>95</xdr:col>
      <xdr:colOff>62346</xdr:colOff>
      <xdr:row>75</xdr:row>
      <xdr:rowOff>107373</xdr:rowOff>
    </xdr:from>
    <xdr:to>
      <xdr:col>145</xdr:col>
      <xdr:colOff>86300</xdr:colOff>
      <xdr:row>131</xdr:row>
      <xdr:rowOff>117067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D704E412-DA5A-451F-B061-4977486165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69946" y="14394873"/>
          <a:ext cx="14425755" cy="10677694"/>
        </a:xfrm>
        <a:prstGeom prst="rect">
          <a:avLst/>
        </a:prstGeom>
      </xdr:spPr>
    </xdr:pic>
    <xdr:clientData/>
  </xdr:twoCellAnchor>
  <xdr:twoCellAnchor>
    <xdr:from>
      <xdr:col>35</xdr:col>
      <xdr:colOff>94384</xdr:colOff>
      <xdr:row>64</xdr:row>
      <xdr:rowOff>129020</xdr:rowOff>
    </xdr:from>
    <xdr:to>
      <xdr:col>92</xdr:col>
      <xdr:colOff>27709</xdr:colOff>
      <xdr:row>122</xdr:row>
      <xdr:rowOff>129020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ECBBBC4A-9762-4D09-AA29-3245A9B856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93</xdr:col>
      <xdr:colOff>1073729</xdr:colOff>
      <xdr:row>73</xdr:row>
      <xdr:rowOff>15585</xdr:rowOff>
    </xdr:from>
    <xdr:to>
      <xdr:col>146</xdr:col>
      <xdr:colOff>86591</xdr:colOff>
      <xdr:row>132</xdr:row>
      <xdr:rowOff>173182</xdr:rowOff>
    </xdr:to>
    <xdr:graphicFrame macro="">
      <xdr:nvGraphicFramePr>
        <xdr:cNvPr id="8" name="Grafico 7">
          <a:extLst>
            <a:ext uri="{FF2B5EF4-FFF2-40B4-BE49-F238E27FC236}">
              <a16:creationId xmlns:a16="http://schemas.microsoft.com/office/drawing/2014/main" id="{6B7985F9-0D7B-4FD6-84EA-B6C99DC6C9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41</xdr:row>
          <xdr:rowOff>76200</xdr:rowOff>
        </xdr:from>
        <xdr:to>
          <xdr:col>37</xdr:col>
          <xdr:colOff>180975</xdr:colOff>
          <xdr:row>44</xdr:row>
          <xdr:rowOff>66675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codice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0</xdr:colOff>
      <xdr:row>50</xdr:row>
      <xdr:rowOff>0</xdr:rowOff>
    </xdr:from>
    <xdr:to>
      <xdr:col>9</xdr:col>
      <xdr:colOff>95250</xdr:colOff>
      <xdr:row>51</xdr:row>
      <xdr:rowOff>114300</xdr:rowOff>
    </xdr:to>
    <xdr:sp macro="" textlink="">
      <xdr:nvSpPr>
        <xdr:cNvPr id="3" name="AutoShape 4" descr="blob:https://web.whatsapp.com/c64fb440-2c4b-4992-98d4-93e6e4674d98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1676400" y="9544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48</xdr:row>
      <xdr:rowOff>190500</xdr:rowOff>
    </xdr:from>
    <xdr:to>
      <xdr:col>39</xdr:col>
      <xdr:colOff>190500</xdr:colOff>
      <xdr:row>78</xdr:row>
      <xdr:rowOff>21898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353550"/>
          <a:ext cx="8362950" cy="554639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F5D62-BA03-4129-8F46-97622B4F09FA}">
  <sheetPr codeName="Map1"/>
  <dimension ref="A1:DB383"/>
  <sheetViews>
    <sheetView tabSelected="1" topLeftCell="AZ75" zoomScale="70" zoomScaleNormal="70" workbookViewId="0">
      <selection activeCell="CF42" sqref="CF42"/>
    </sheetView>
  </sheetViews>
  <sheetFormatPr defaultColWidth="3.140625" defaultRowHeight="15" customHeight="1" x14ac:dyDescent="0.25"/>
  <cols>
    <col min="1" max="76" width="2.5703125" customWidth="1"/>
    <col min="77" max="80" width="2.7109375" customWidth="1"/>
    <col min="81" max="81" width="10.42578125" style="36" bestFit="1" customWidth="1"/>
    <col min="82" max="82" width="9" bestFit="1" customWidth="1"/>
    <col min="83" max="83" width="4" bestFit="1" customWidth="1"/>
    <col min="84" max="84" width="4.140625" bestFit="1" customWidth="1"/>
    <col min="85" max="85" width="6.7109375" bestFit="1" customWidth="1"/>
    <col min="86" max="86" width="6.140625" bestFit="1" customWidth="1"/>
    <col min="88" max="88" width="6" customWidth="1"/>
    <col min="89" max="89" width="18.28515625" bestFit="1" customWidth="1"/>
    <col min="90" max="93" width="5.42578125" style="9" customWidth="1"/>
    <col min="94" max="94" width="17" customWidth="1"/>
    <col min="96" max="96" width="21.140625" customWidth="1"/>
    <col min="101" max="104" width="5.5703125" customWidth="1"/>
    <col min="105" max="105" width="2.140625" bestFit="1" customWidth="1"/>
    <col min="106" max="106" width="22" customWidth="1"/>
  </cols>
  <sheetData>
    <row r="1" spans="1:97" ht="15" customHeight="1" x14ac:dyDescent="0.25">
      <c r="A1" s="31" t="s">
        <v>84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29" t="s">
        <v>25</v>
      </c>
      <c r="W1" s="29"/>
      <c r="X1" s="29"/>
      <c r="Y1" s="29"/>
      <c r="Z1" s="29"/>
      <c r="AA1" s="29"/>
      <c r="AB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N1" s="29"/>
      <c r="AO1" s="29"/>
      <c r="AP1" s="29"/>
      <c r="AQ1" s="29"/>
      <c r="AR1" s="29"/>
      <c r="AS1" s="29"/>
      <c r="AT1" s="29"/>
      <c r="AU1" s="29"/>
      <c r="AV1" s="29"/>
      <c r="AW1" s="29"/>
      <c r="AX1" s="29"/>
      <c r="AY1" s="29"/>
      <c r="AZ1" s="29"/>
      <c r="BA1" s="29"/>
      <c r="BB1" s="29"/>
      <c r="BC1" s="29"/>
      <c r="BD1" s="29"/>
      <c r="BE1" s="29"/>
      <c r="BF1" s="29"/>
      <c r="BG1" s="29"/>
      <c r="BH1" s="29"/>
      <c r="BI1" s="29"/>
      <c r="BJ1" s="29"/>
      <c r="BK1" s="29"/>
      <c r="BL1" s="29"/>
      <c r="BM1" s="29"/>
      <c r="BN1" s="29"/>
      <c r="BO1" s="29"/>
      <c r="BP1" s="29"/>
      <c r="BQ1" s="29"/>
      <c r="BR1" s="29"/>
      <c r="BS1" s="29"/>
      <c r="BT1" s="29"/>
      <c r="BU1" s="29"/>
      <c r="BV1" s="29"/>
      <c r="BW1" s="29"/>
      <c r="BX1" s="29"/>
      <c r="BY1" s="29"/>
      <c r="BZ1" s="29"/>
      <c r="CA1" s="29"/>
      <c r="CB1" s="29"/>
      <c r="CP1" s="38">
        <f>W/sW</f>
        <v>8</v>
      </c>
      <c r="CQ1" s="38"/>
      <c r="CR1" s="38">
        <f>H/sH</f>
        <v>8.5714285714285712</v>
      </c>
      <c r="CS1" s="38"/>
    </row>
    <row r="2" spans="1:97" ht="15" customHeight="1" x14ac:dyDescent="0.25">
      <c r="A2" s="31"/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29"/>
      <c r="W2" s="29"/>
      <c r="X2" s="29"/>
      <c r="Y2" s="29"/>
      <c r="Z2" s="29"/>
      <c r="AA2" s="29"/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  <c r="AQ2" s="29"/>
      <c r="AR2" s="29"/>
      <c r="AS2" s="29"/>
      <c r="AT2" s="29"/>
      <c r="AU2" s="29"/>
      <c r="AV2" s="29"/>
      <c r="AW2" s="29"/>
      <c r="AX2" s="29"/>
      <c r="AY2" s="29"/>
      <c r="AZ2" s="29"/>
      <c r="BA2" s="29"/>
      <c r="BB2" s="29"/>
      <c r="BC2" s="29"/>
      <c r="BD2" s="29"/>
      <c r="BE2" s="29"/>
      <c r="BF2" s="29"/>
      <c r="BG2" s="29"/>
      <c r="BH2" s="29"/>
      <c r="BI2" s="29"/>
      <c r="BJ2" s="29"/>
      <c r="BK2" s="29"/>
      <c r="BL2" s="29"/>
      <c r="BM2" s="29"/>
      <c r="BN2" s="29"/>
      <c r="BO2" s="29"/>
      <c r="BP2" s="29"/>
      <c r="BQ2" s="29"/>
      <c r="BR2" s="29"/>
      <c r="BS2" s="29"/>
      <c r="BT2" s="29"/>
      <c r="BU2" s="29"/>
      <c r="BV2" s="29"/>
      <c r="BW2" s="29"/>
      <c r="BX2" s="29"/>
      <c r="BY2" s="29"/>
      <c r="BZ2" s="29"/>
      <c r="CA2" s="29"/>
      <c r="CB2" s="29"/>
      <c r="CF2" t="s">
        <v>37</v>
      </c>
      <c r="CL2"/>
      <c r="CM2"/>
      <c r="CN2"/>
      <c r="CO2" s="37">
        <v>640</v>
      </c>
      <c r="CP2" s="37"/>
      <c r="CQ2" s="37">
        <v>480</v>
      </c>
      <c r="CR2" s="37"/>
    </row>
    <row r="3" spans="1:97" ht="15" customHeight="1" x14ac:dyDescent="0.25">
      <c r="A3" s="31"/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29"/>
      <c r="AR3" s="29"/>
      <c r="AS3" s="29"/>
      <c r="AT3" s="29"/>
      <c r="AU3" s="29"/>
      <c r="AV3" s="29"/>
      <c r="AW3" s="29"/>
      <c r="AX3" s="29"/>
      <c r="AY3" s="29"/>
      <c r="AZ3" s="29"/>
      <c r="BA3" s="29"/>
      <c r="BB3" s="29"/>
      <c r="BC3" s="29"/>
      <c r="BD3" s="29"/>
      <c r="BE3" s="29"/>
      <c r="BF3" s="29"/>
      <c r="BG3" s="29"/>
      <c r="BH3" s="29"/>
      <c r="BI3" s="29"/>
      <c r="BJ3" s="29"/>
      <c r="BK3" s="29"/>
      <c r="BL3" s="29"/>
      <c r="BM3" s="29"/>
      <c r="BN3" s="29"/>
      <c r="BO3" s="29"/>
      <c r="BP3" s="29"/>
      <c r="BQ3" s="29"/>
      <c r="BR3" s="29"/>
      <c r="BS3" s="29"/>
      <c r="BT3" s="29"/>
      <c r="BU3" s="29"/>
      <c r="BV3" s="29"/>
      <c r="BW3" s="29"/>
      <c r="BX3" s="29"/>
      <c r="BY3" s="29"/>
      <c r="BZ3" s="29"/>
      <c r="CA3" s="29"/>
      <c r="CB3" s="29"/>
      <c r="CL3"/>
      <c r="CM3"/>
      <c r="CN3"/>
      <c r="CO3"/>
      <c r="CP3">
        <v>80</v>
      </c>
      <c r="CR3">
        <v>56</v>
      </c>
    </row>
    <row r="4" spans="1:97" ht="15" customHeight="1" x14ac:dyDescent="0.25">
      <c r="A4" s="31"/>
      <c r="B4" s="31"/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  <c r="S4" s="31"/>
      <c r="T4" s="31"/>
      <c r="U4" s="31"/>
      <c r="V4" s="32" t="s">
        <v>90</v>
      </c>
      <c r="W4" s="32"/>
      <c r="X4" s="32"/>
      <c r="Y4" s="32"/>
      <c r="Z4" s="32"/>
      <c r="AA4" s="32"/>
      <c r="AB4" s="32"/>
      <c r="AC4" s="32"/>
      <c r="AD4" s="32"/>
      <c r="AE4" s="32"/>
      <c r="AF4" s="21" t="s">
        <v>85</v>
      </c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1"/>
      <c r="BL4" s="21"/>
      <c r="BM4" s="21"/>
      <c r="BN4" s="21"/>
      <c r="BO4" s="21"/>
      <c r="BP4" s="21"/>
      <c r="BQ4" s="21"/>
      <c r="BR4" s="21"/>
      <c r="BS4" s="21"/>
      <c r="BT4" s="21"/>
      <c r="BU4" s="21"/>
      <c r="BV4" s="21"/>
      <c r="BW4" s="21"/>
      <c r="BX4" s="21"/>
      <c r="BY4" s="21"/>
      <c r="BZ4" s="21"/>
      <c r="CA4" s="21"/>
      <c r="CB4" s="30" t="s">
        <v>25</v>
      </c>
      <c r="CF4" t="s">
        <v>38</v>
      </c>
      <c r="CL4"/>
      <c r="CM4"/>
      <c r="CN4"/>
      <c r="CO4"/>
    </row>
    <row r="5" spans="1:97" ht="15" customHeight="1" x14ac:dyDescent="0.25">
      <c r="A5" s="31"/>
      <c r="B5" s="31"/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  <c r="V5" s="32"/>
      <c r="W5" s="32"/>
      <c r="X5" s="32"/>
      <c r="Y5" s="32"/>
      <c r="Z5" s="32"/>
      <c r="AA5" s="32"/>
      <c r="AB5" s="32"/>
      <c r="AC5" s="32"/>
      <c r="AD5" s="32"/>
      <c r="AE5" s="32"/>
      <c r="AF5" s="21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1"/>
      <c r="BL5" s="21"/>
      <c r="BM5" s="21"/>
      <c r="BN5" s="21"/>
      <c r="BO5" s="21"/>
      <c r="BP5" s="21"/>
      <c r="BQ5" s="21"/>
      <c r="BR5" s="21"/>
      <c r="BS5" s="21"/>
      <c r="BT5" s="21"/>
      <c r="BU5" s="21"/>
      <c r="BV5" s="21"/>
      <c r="BW5" s="21"/>
      <c r="BX5" s="21"/>
      <c r="BY5" s="21"/>
      <c r="BZ5" s="21"/>
      <c r="CA5" s="21"/>
      <c r="CB5" s="30"/>
      <c r="CE5" t="s">
        <v>42</v>
      </c>
      <c r="CH5" t="s">
        <v>34</v>
      </c>
      <c r="CL5"/>
      <c r="CM5"/>
      <c r="CN5"/>
      <c r="CO5"/>
    </row>
    <row r="6" spans="1:97" ht="15" customHeight="1" x14ac:dyDescent="0.25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2"/>
      <c r="W6" s="32"/>
      <c r="X6" s="32"/>
      <c r="Y6" s="32"/>
      <c r="Z6" s="32"/>
      <c r="AA6" s="32"/>
      <c r="AB6" s="32"/>
      <c r="AC6" s="32"/>
      <c r="AD6" s="32"/>
      <c r="AE6" s="32"/>
      <c r="AF6" s="21"/>
      <c r="AG6" s="21"/>
      <c r="AH6" s="21"/>
      <c r="AI6" s="21"/>
      <c r="AJ6" s="21"/>
      <c r="AK6" s="21"/>
      <c r="AL6" s="21"/>
      <c r="AM6" s="21"/>
      <c r="AN6" s="21"/>
      <c r="AO6" s="21"/>
      <c r="AP6" s="21"/>
      <c r="AQ6" s="21"/>
      <c r="AR6" s="21"/>
      <c r="AS6" s="21"/>
      <c r="AT6" s="21"/>
      <c r="AU6" s="21"/>
      <c r="AV6" s="21"/>
      <c r="AW6" s="21"/>
      <c r="AX6" s="21"/>
      <c r="AY6" s="21"/>
      <c r="AZ6" s="21"/>
      <c r="BA6" s="21"/>
      <c r="BB6" s="21"/>
      <c r="BC6" s="21"/>
      <c r="BD6" s="21"/>
      <c r="BE6" s="21"/>
      <c r="BF6" s="21"/>
      <c r="BG6" s="21"/>
      <c r="BH6" s="21"/>
      <c r="BI6" s="21"/>
      <c r="BJ6" s="21"/>
      <c r="BK6" s="21"/>
      <c r="BL6" s="21"/>
      <c r="BM6" s="21"/>
      <c r="BN6" s="21"/>
      <c r="BO6" s="21"/>
      <c r="BP6" s="21"/>
      <c r="BQ6" s="21"/>
      <c r="BR6" s="21"/>
      <c r="BS6" s="21"/>
      <c r="BT6" s="21"/>
      <c r="BU6" s="21"/>
      <c r="BV6" s="21"/>
      <c r="BW6" s="21"/>
      <c r="BX6" s="21"/>
      <c r="BY6" s="21"/>
      <c r="BZ6" s="21"/>
      <c r="CA6" s="21"/>
      <c r="CB6" s="30"/>
      <c r="CE6" t="s">
        <v>43</v>
      </c>
      <c r="CH6" t="s">
        <v>106</v>
      </c>
      <c r="CL6"/>
      <c r="CM6"/>
      <c r="CN6"/>
      <c r="CO6"/>
    </row>
    <row r="7" spans="1:97" ht="15" customHeight="1" x14ac:dyDescent="0.25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2"/>
      <c r="W7" s="32"/>
      <c r="X7" s="32"/>
      <c r="Y7" s="32"/>
      <c r="Z7" s="32"/>
      <c r="AA7" s="32"/>
      <c r="AB7" s="32"/>
      <c r="AC7" s="32"/>
      <c r="AD7" s="32"/>
      <c r="AE7" s="32"/>
      <c r="AF7" s="21"/>
      <c r="AG7" s="21"/>
      <c r="AH7" s="21"/>
      <c r="AI7" s="21"/>
      <c r="AJ7" s="21"/>
      <c r="AK7" s="21"/>
      <c r="AL7" s="21"/>
      <c r="AM7" s="21"/>
      <c r="AN7" s="21"/>
      <c r="AO7" s="21"/>
      <c r="AP7" s="21"/>
      <c r="AQ7" s="21"/>
      <c r="AR7" s="21"/>
      <c r="AS7" s="21"/>
      <c r="AT7" s="21"/>
      <c r="AU7" s="21"/>
      <c r="AV7" s="21"/>
      <c r="AW7" s="21"/>
      <c r="AX7" s="21"/>
      <c r="AY7" s="21"/>
      <c r="AZ7" s="21"/>
      <c r="BA7" s="21"/>
      <c r="BB7" s="21"/>
      <c r="BC7" s="21"/>
      <c r="BD7" s="21"/>
      <c r="BE7" s="21"/>
      <c r="BF7" s="21"/>
      <c r="BG7" s="21"/>
      <c r="BH7" s="21"/>
      <c r="BI7" s="21"/>
      <c r="BJ7" s="21"/>
      <c r="BK7" s="21"/>
      <c r="BL7" s="21"/>
      <c r="BM7" s="21"/>
      <c r="BN7" s="21"/>
      <c r="BO7" s="21"/>
      <c r="BP7" s="21"/>
      <c r="BQ7" s="21"/>
      <c r="BR7" s="21"/>
      <c r="BS7" s="21"/>
      <c r="BT7" s="21"/>
      <c r="BU7" s="21"/>
      <c r="BV7" s="21"/>
      <c r="BW7" s="21"/>
      <c r="BX7" s="21"/>
      <c r="BY7" s="21"/>
      <c r="BZ7" s="21"/>
      <c r="CA7" s="21"/>
      <c r="CB7" s="30"/>
      <c r="CE7" t="s">
        <v>97</v>
      </c>
      <c r="CH7" t="s">
        <v>98</v>
      </c>
    </row>
    <row r="8" spans="1:97" ht="15" customHeight="1" x14ac:dyDescent="0.25">
      <c r="A8" s="31"/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32"/>
      <c r="W8" s="32"/>
      <c r="X8" s="32"/>
      <c r="Y8" s="32"/>
      <c r="Z8" s="32"/>
      <c r="AA8" s="32"/>
      <c r="AB8" s="32"/>
      <c r="AC8" s="32"/>
      <c r="AD8" s="32"/>
      <c r="AE8" s="32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  <c r="AR8" s="21"/>
      <c r="AS8" s="21"/>
      <c r="AT8" s="21"/>
      <c r="AU8" s="21"/>
      <c r="AV8" s="21"/>
      <c r="AW8" s="21"/>
      <c r="AX8" s="21"/>
      <c r="AY8" s="21"/>
      <c r="AZ8" s="21"/>
      <c r="BA8" s="21"/>
      <c r="BB8" s="21"/>
      <c r="BC8" s="21"/>
      <c r="BD8" s="21"/>
      <c r="BE8" s="21"/>
      <c r="BF8" s="21"/>
      <c r="BG8" s="21"/>
      <c r="BH8" s="21"/>
      <c r="BI8" s="21"/>
      <c r="BJ8" s="21"/>
      <c r="BK8" s="21"/>
      <c r="BL8" s="21"/>
      <c r="BM8" s="21"/>
      <c r="BN8" s="21"/>
      <c r="BO8" s="21"/>
      <c r="BP8" s="21"/>
      <c r="BQ8" s="21"/>
      <c r="BR8" s="21"/>
      <c r="BS8" s="21"/>
      <c r="BT8" s="21"/>
      <c r="BU8" s="21"/>
      <c r="BV8" s="21"/>
      <c r="BW8" s="21"/>
      <c r="BX8" s="21"/>
      <c r="BY8" s="21"/>
      <c r="BZ8" s="21"/>
      <c r="CA8" s="21"/>
      <c r="CB8" s="30"/>
    </row>
    <row r="9" spans="1:97" ht="15" customHeight="1" x14ac:dyDescent="0.25">
      <c r="A9" s="31"/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2"/>
      <c r="W9" s="32"/>
      <c r="X9" s="32"/>
      <c r="Y9" s="32"/>
      <c r="Z9" s="32"/>
      <c r="AA9" s="32"/>
      <c r="AB9" s="32"/>
      <c r="AC9" s="32"/>
      <c r="AD9" s="32"/>
      <c r="AE9" s="32"/>
      <c r="AF9" s="21"/>
      <c r="AG9" s="21"/>
      <c r="AH9" s="21"/>
      <c r="AI9" s="21"/>
      <c r="AJ9" s="21"/>
      <c r="AK9" s="21"/>
      <c r="AL9" s="21"/>
      <c r="AM9" s="21"/>
      <c r="AN9" s="21"/>
      <c r="AO9" s="21"/>
      <c r="AP9" s="21"/>
      <c r="AQ9" s="21"/>
      <c r="AR9" s="21"/>
      <c r="AS9" s="21"/>
      <c r="AT9" s="21"/>
      <c r="AU9" s="21"/>
      <c r="AV9" s="21"/>
      <c r="AW9" s="21"/>
      <c r="AX9" s="21"/>
      <c r="AY9" s="21"/>
      <c r="AZ9" s="21"/>
      <c r="BA9" s="21"/>
      <c r="BB9" s="21"/>
      <c r="BC9" s="21"/>
      <c r="BD9" s="21"/>
      <c r="BE9" s="21"/>
      <c r="BF9" s="21"/>
      <c r="BG9" s="21"/>
      <c r="BH9" s="21"/>
      <c r="BI9" s="21"/>
      <c r="BJ9" s="21"/>
      <c r="BK9" s="21"/>
      <c r="BL9" s="21"/>
      <c r="BM9" s="21"/>
      <c r="BN9" s="21"/>
      <c r="BO9" s="21"/>
      <c r="BP9" s="21"/>
      <c r="BQ9" s="21"/>
      <c r="BR9" s="21"/>
      <c r="BS9" s="21"/>
      <c r="BT9" s="21"/>
      <c r="BU9" s="21"/>
      <c r="BV9" s="21"/>
      <c r="BW9" s="21"/>
      <c r="BX9" s="21"/>
      <c r="BY9" s="21"/>
      <c r="BZ9" s="21"/>
      <c r="CA9" s="21"/>
      <c r="CB9" s="30"/>
    </row>
    <row r="10" spans="1:97" ht="15" customHeight="1" x14ac:dyDescent="0.25">
      <c r="A10" s="31"/>
      <c r="B10" s="31"/>
      <c r="C10" s="31"/>
      <c r="D10" s="31"/>
      <c r="E10" s="31"/>
      <c r="F10" s="31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21"/>
      <c r="AG10" s="21"/>
      <c r="AH10" s="21"/>
      <c r="AI10" s="21"/>
      <c r="AJ10" s="21"/>
      <c r="AK10" s="21"/>
      <c r="AL10" s="21"/>
      <c r="AM10" s="21"/>
      <c r="AN10" s="21"/>
      <c r="AO10" s="21"/>
      <c r="AP10" s="21"/>
      <c r="AQ10" s="21"/>
      <c r="AR10" s="21"/>
      <c r="AS10" s="21"/>
      <c r="AT10" s="21"/>
      <c r="AU10" s="21"/>
      <c r="AV10" s="21"/>
      <c r="AW10" s="21"/>
      <c r="AX10" s="21"/>
      <c r="AY10" s="21"/>
      <c r="AZ10" s="21"/>
      <c r="BA10" s="21"/>
      <c r="BB10" s="21"/>
      <c r="BC10" s="21"/>
      <c r="BD10" s="21"/>
      <c r="BE10" s="21"/>
      <c r="BF10" s="21"/>
      <c r="BG10" s="21"/>
      <c r="BH10" s="21"/>
      <c r="BI10" s="21"/>
      <c r="BJ10" s="21"/>
      <c r="BK10" s="21"/>
      <c r="BL10" s="21"/>
      <c r="BM10" s="21"/>
      <c r="BN10" s="21"/>
      <c r="BO10" s="21"/>
      <c r="BP10" s="21"/>
      <c r="BQ10" s="21"/>
      <c r="BR10" s="21"/>
      <c r="BS10" s="21"/>
      <c r="BT10" s="21"/>
      <c r="BU10" s="21"/>
      <c r="BV10" s="21"/>
      <c r="BW10" s="21"/>
      <c r="BX10" s="21"/>
      <c r="BY10" s="21"/>
      <c r="BZ10" s="21"/>
      <c r="CA10" s="21"/>
      <c r="CB10" s="30"/>
      <c r="CF10" t="s">
        <v>35</v>
      </c>
      <c r="CL10"/>
      <c r="CM10"/>
      <c r="CN10"/>
      <c r="CO10"/>
    </row>
    <row r="11" spans="1:97" ht="15" customHeight="1" x14ac:dyDescent="0.25">
      <c r="A11" s="31"/>
      <c r="B11" s="31"/>
      <c r="C11" s="31"/>
      <c r="D11" s="31"/>
      <c r="E11" s="31"/>
      <c r="F11" s="31"/>
      <c r="G11" s="31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2"/>
      <c r="W11" s="32"/>
      <c r="X11" s="32"/>
      <c r="Y11" s="32"/>
      <c r="Z11" s="32"/>
      <c r="AA11" s="32"/>
      <c r="AB11" s="32"/>
      <c r="AC11" s="32"/>
      <c r="AD11" s="32"/>
      <c r="AE11" s="32"/>
      <c r="AF11" s="16" t="s">
        <v>89</v>
      </c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32" t="s">
        <v>88</v>
      </c>
      <c r="AW11" s="32"/>
      <c r="AX11" s="32"/>
      <c r="AY11" s="32"/>
      <c r="AZ11" s="32"/>
      <c r="BA11" s="32"/>
      <c r="BB11" s="32"/>
      <c r="BC11" s="32"/>
      <c r="BD11" s="32"/>
      <c r="BE11" s="14" t="s">
        <v>88</v>
      </c>
      <c r="BF11" s="17" t="s">
        <v>86</v>
      </c>
      <c r="BG11" s="16" t="s">
        <v>86</v>
      </c>
      <c r="BH11" s="16"/>
      <c r="BI11" s="16"/>
      <c r="BJ11" s="16"/>
      <c r="BK11" s="16"/>
      <c r="BL11" s="16"/>
      <c r="BM11" s="16"/>
      <c r="BN11" s="16"/>
      <c r="BO11" s="16"/>
      <c r="BP11" s="16"/>
      <c r="BQ11" s="17" t="s">
        <v>86</v>
      </c>
      <c r="BR11" s="14" t="s">
        <v>87</v>
      </c>
      <c r="BS11" s="32" t="s">
        <v>87</v>
      </c>
      <c r="BT11" s="32"/>
      <c r="BU11" s="32"/>
      <c r="BV11" s="32"/>
      <c r="BW11" s="32"/>
      <c r="BX11" s="32"/>
      <c r="BY11" s="32"/>
      <c r="BZ11" s="32"/>
      <c r="CA11" s="32"/>
      <c r="CB11" s="30"/>
      <c r="CF11" t="s">
        <v>73</v>
      </c>
      <c r="CL11"/>
      <c r="CM11"/>
      <c r="CN11"/>
      <c r="CO11"/>
    </row>
    <row r="12" spans="1:97" ht="15" customHeight="1" x14ac:dyDescent="0.25">
      <c r="A12" s="31"/>
      <c r="B12" s="31"/>
      <c r="C12" s="31"/>
      <c r="D12" s="31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2"/>
      <c r="W12" s="32"/>
      <c r="X12" s="32"/>
      <c r="Y12" s="32"/>
      <c r="Z12" s="32"/>
      <c r="AA12" s="32"/>
      <c r="AB12" s="32"/>
      <c r="AC12" s="32"/>
      <c r="AD12" s="32"/>
      <c r="AE12" s="32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32"/>
      <c r="AW12" s="32"/>
      <c r="AX12" s="32"/>
      <c r="AY12" s="32"/>
      <c r="AZ12" s="32"/>
      <c r="BA12" s="32"/>
      <c r="BB12" s="32"/>
      <c r="BC12" s="32"/>
      <c r="BD12" s="32"/>
      <c r="BE12" s="14"/>
      <c r="BF12" s="17"/>
      <c r="BG12" s="16"/>
      <c r="BH12" s="16"/>
      <c r="BI12" s="16"/>
      <c r="BJ12" s="16"/>
      <c r="BK12" s="16"/>
      <c r="BL12" s="16"/>
      <c r="BM12" s="16"/>
      <c r="BN12" s="16"/>
      <c r="BO12" s="16"/>
      <c r="BP12" s="16"/>
      <c r="BQ12" s="17"/>
      <c r="BR12" s="14"/>
      <c r="BS12" s="32"/>
      <c r="BT12" s="32"/>
      <c r="BU12" s="32"/>
      <c r="BV12" s="32"/>
      <c r="BW12" s="32"/>
      <c r="BX12" s="32"/>
      <c r="BY12" s="32"/>
      <c r="BZ12" s="32"/>
      <c r="CA12" s="32"/>
      <c r="CB12" s="30"/>
      <c r="CL12"/>
      <c r="CM12"/>
      <c r="CN12"/>
      <c r="CO12"/>
    </row>
    <row r="13" spans="1:97" ht="15" customHeight="1" x14ac:dyDescent="0.25">
      <c r="A13" s="31"/>
      <c r="B13" s="31"/>
      <c r="C13" s="31"/>
      <c r="D13" s="31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31"/>
      <c r="V13" s="32"/>
      <c r="W13" s="32"/>
      <c r="X13" s="32"/>
      <c r="Y13" s="32"/>
      <c r="Z13" s="32"/>
      <c r="AA13" s="32"/>
      <c r="AB13" s="32"/>
      <c r="AC13" s="32"/>
      <c r="AD13" s="32"/>
      <c r="AE13" s="32"/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32"/>
      <c r="AW13" s="32"/>
      <c r="AX13" s="32"/>
      <c r="AY13" s="32"/>
      <c r="AZ13" s="32"/>
      <c r="BA13" s="32"/>
      <c r="BB13" s="32"/>
      <c r="BC13" s="32"/>
      <c r="BD13" s="32"/>
      <c r="BE13" s="14"/>
      <c r="BF13" s="17"/>
      <c r="BG13" s="16"/>
      <c r="BH13" s="16"/>
      <c r="BI13" s="16"/>
      <c r="BJ13" s="16"/>
      <c r="BK13" s="16"/>
      <c r="BL13" s="16"/>
      <c r="BM13" s="16"/>
      <c r="BN13" s="16"/>
      <c r="BO13" s="16"/>
      <c r="BP13" s="16"/>
      <c r="BQ13" s="17"/>
      <c r="BR13" s="14"/>
      <c r="BS13" s="32"/>
      <c r="BT13" s="32"/>
      <c r="BU13" s="32"/>
      <c r="BV13" s="32"/>
      <c r="BW13" s="32"/>
      <c r="BX13" s="32"/>
      <c r="BY13" s="32"/>
      <c r="BZ13" s="32"/>
      <c r="CA13" s="32"/>
      <c r="CB13" s="30"/>
      <c r="CF13" t="s">
        <v>39</v>
      </c>
      <c r="CL13"/>
      <c r="CM13"/>
      <c r="CN13"/>
      <c r="CO13"/>
    </row>
    <row r="14" spans="1:97" ht="15" customHeight="1" x14ac:dyDescent="0.25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32"/>
      <c r="AW14" s="32"/>
      <c r="AX14" s="32"/>
      <c r="AY14" s="32"/>
      <c r="AZ14" s="32"/>
      <c r="BA14" s="32"/>
      <c r="BB14" s="32"/>
      <c r="BC14" s="32"/>
      <c r="BD14" s="32"/>
      <c r="BE14" s="14"/>
      <c r="BF14" s="17"/>
      <c r="BG14" s="16"/>
      <c r="BH14" s="16"/>
      <c r="BI14" s="16"/>
      <c r="BJ14" s="16"/>
      <c r="BK14" s="16"/>
      <c r="BL14" s="16"/>
      <c r="BM14" s="16"/>
      <c r="BN14" s="16"/>
      <c r="BO14" s="16"/>
      <c r="BP14" s="16"/>
      <c r="BQ14" s="17"/>
      <c r="BR14" s="14"/>
      <c r="BS14" s="32"/>
      <c r="BT14" s="32"/>
      <c r="BU14" s="32"/>
      <c r="BV14" s="32"/>
      <c r="BW14" s="32"/>
      <c r="BX14" s="32"/>
      <c r="BY14" s="32"/>
      <c r="BZ14" s="32"/>
      <c r="CA14" s="32"/>
      <c r="CB14" s="30"/>
      <c r="CF14" t="s">
        <v>74</v>
      </c>
      <c r="CL14"/>
      <c r="CM14"/>
      <c r="CN14"/>
      <c r="CO14"/>
    </row>
    <row r="15" spans="1:97" ht="15" customHeight="1" x14ac:dyDescent="0.25">
      <c r="A15" s="31"/>
      <c r="B15" s="31"/>
      <c r="C15" s="31"/>
      <c r="D15" s="31"/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2"/>
      <c r="W15" s="32"/>
      <c r="X15" s="32"/>
      <c r="Y15" s="32"/>
      <c r="Z15" s="32"/>
      <c r="AA15" s="32"/>
      <c r="AB15" s="32"/>
      <c r="AC15" s="32"/>
      <c r="AD15" s="32"/>
      <c r="AE15" s="32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32"/>
      <c r="AW15" s="32"/>
      <c r="AX15" s="32"/>
      <c r="AY15" s="32"/>
      <c r="AZ15" s="32"/>
      <c r="BA15" s="32"/>
      <c r="BB15" s="32"/>
      <c r="BC15" s="32"/>
      <c r="BD15" s="32"/>
      <c r="BE15" s="14"/>
      <c r="BF15" s="17"/>
      <c r="BG15" s="16"/>
      <c r="BH15" s="16"/>
      <c r="BI15" s="16"/>
      <c r="BJ15" s="16"/>
      <c r="BK15" s="16"/>
      <c r="BL15" s="16"/>
      <c r="BM15" s="16"/>
      <c r="BN15" s="16"/>
      <c r="BO15" s="16"/>
      <c r="BP15" s="16"/>
      <c r="BQ15" s="17"/>
      <c r="BR15" s="14"/>
      <c r="BS15" s="32"/>
      <c r="BT15" s="32"/>
      <c r="BU15" s="32"/>
      <c r="BV15" s="32"/>
      <c r="BW15" s="32"/>
      <c r="BX15" s="32"/>
      <c r="BY15" s="32"/>
      <c r="BZ15" s="32"/>
      <c r="CA15" s="32"/>
      <c r="CB15" s="30"/>
    </row>
    <row r="16" spans="1:97" ht="15" customHeight="1" x14ac:dyDescent="0.25">
      <c r="A16" s="31"/>
      <c r="B16" s="31"/>
      <c r="C16" s="31"/>
      <c r="D16" s="31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1"/>
      <c r="P16" s="31"/>
      <c r="Q16" s="31"/>
      <c r="R16" s="31"/>
      <c r="S16" s="31"/>
      <c r="T16" s="31"/>
      <c r="U16" s="31"/>
      <c r="V16" s="32"/>
      <c r="W16" s="32"/>
      <c r="X16" s="32"/>
      <c r="Y16" s="32"/>
      <c r="Z16" s="32"/>
      <c r="AA16" s="32"/>
      <c r="AB16" s="32"/>
      <c r="AC16" s="32"/>
      <c r="AD16" s="32"/>
      <c r="AE16" s="32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32"/>
      <c r="AW16" s="32"/>
      <c r="AX16" s="32"/>
      <c r="AY16" s="32"/>
      <c r="AZ16" s="32"/>
      <c r="BA16" s="32"/>
      <c r="BB16" s="32"/>
      <c r="BC16" s="32"/>
      <c r="BD16" s="32"/>
      <c r="BE16" s="14"/>
      <c r="BF16" s="17"/>
      <c r="BG16" s="16"/>
      <c r="BH16" s="16"/>
      <c r="BI16" s="16"/>
      <c r="BJ16" s="16"/>
      <c r="BK16" s="16"/>
      <c r="BL16" s="16"/>
      <c r="BM16" s="16"/>
      <c r="BN16" s="16"/>
      <c r="BO16" s="16"/>
      <c r="BP16" s="16"/>
      <c r="BQ16" s="17"/>
      <c r="BR16" s="14"/>
      <c r="BS16" s="32"/>
      <c r="BT16" s="32"/>
      <c r="BU16" s="32"/>
      <c r="BV16" s="32"/>
      <c r="BW16" s="32"/>
      <c r="BX16" s="32"/>
      <c r="BY16" s="32"/>
      <c r="BZ16" s="32"/>
      <c r="CA16" s="32"/>
      <c r="CB16" s="30"/>
    </row>
    <row r="17" spans="1:106" ht="15" customHeight="1" x14ac:dyDescent="0.25">
      <c r="A17" s="31"/>
      <c r="B17" s="31"/>
      <c r="C17" s="31"/>
      <c r="D17" s="31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31"/>
      <c r="V17" s="32"/>
      <c r="W17" s="32"/>
      <c r="X17" s="32"/>
      <c r="Y17" s="32"/>
      <c r="Z17" s="32"/>
      <c r="AA17" s="32"/>
      <c r="AB17" s="32"/>
      <c r="AC17" s="32"/>
      <c r="AD17" s="32"/>
      <c r="AE17" s="32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32"/>
      <c r="AW17" s="32"/>
      <c r="AX17" s="32"/>
      <c r="AY17" s="32"/>
      <c r="AZ17" s="32"/>
      <c r="BA17" s="32"/>
      <c r="BB17" s="32"/>
      <c r="BC17" s="32"/>
      <c r="BD17" s="32"/>
      <c r="BE17" s="14"/>
      <c r="BF17" s="17"/>
      <c r="BG17" s="16"/>
      <c r="BH17" s="16"/>
      <c r="BI17" s="16"/>
      <c r="BJ17" s="16"/>
      <c r="BK17" s="16"/>
      <c r="BL17" s="16"/>
      <c r="BM17" s="16"/>
      <c r="BN17" s="16"/>
      <c r="BO17" s="16"/>
      <c r="BP17" s="16"/>
      <c r="BQ17" s="31" t="s">
        <v>105</v>
      </c>
      <c r="BR17" s="31"/>
      <c r="BS17" s="32"/>
      <c r="BT17" s="32"/>
      <c r="BU17" s="32"/>
      <c r="BV17" s="32"/>
      <c r="BW17" s="32"/>
      <c r="BX17" s="32"/>
      <c r="BY17" s="32"/>
      <c r="BZ17" s="32"/>
      <c r="CA17" s="32"/>
      <c r="CB17" s="30"/>
      <c r="CF17" t="s">
        <v>75</v>
      </c>
      <c r="CK17" t="s">
        <v>78</v>
      </c>
      <c r="CL17" s="9" t="s">
        <v>79</v>
      </c>
    </row>
    <row r="18" spans="1:106" ht="15" customHeight="1" x14ac:dyDescent="0.3">
      <c r="A18" s="31"/>
      <c r="B18" s="31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1"/>
      <c r="P18" s="31"/>
      <c r="Q18" s="31"/>
      <c r="R18" s="31"/>
      <c r="S18" s="31"/>
      <c r="T18" s="31"/>
      <c r="U18" s="31"/>
      <c r="V18" s="32"/>
      <c r="W18" s="32"/>
      <c r="X18" s="32"/>
      <c r="Y18" s="32"/>
      <c r="Z18" s="32"/>
      <c r="AA18" s="32"/>
      <c r="AB18" s="32"/>
      <c r="AC18" s="32"/>
      <c r="AD18" s="32"/>
      <c r="AE18" s="32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32"/>
      <c r="AW18" s="32"/>
      <c r="AX18" s="32"/>
      <c r="AY18" s="32"/>
      <c r="AZ18" s="32"/>
      <c r="BA18" s="32"/>
      <c r="BB18" s="32"/>
      <c r="BC18" s="32"/>
      <c r="BD18" s="32"/>
      <c r="BE18" s="14"/>
      <c r="BF18" s="17"/>
      <c r="BG18" s="16"/>
      <c r="BH18" s="16"/>
      <c r="BI18" s="16"/>
      <c r="BJ18" s="16"/>
      <c r="BK18" s="16"/>
      <c r="BL18" s="16"/>
      <c r="BM18" s="16"/>
      <c r="BN18" s="16"/>
      <c r="BO18" s="16"/>
      <c r="BP18" s="16"/>
      <c r="BQ18" s="31"/>
      <c r="BR18" s="31"/>
      <c r="BS18" s="32"/>
      <c r="BT18" s="32"/>
      <c r="BU18" s="32"/>
      <c r="BV18" s="32"/>
      <c r="BW18" s="32"/>
      <c r="BX18" s="32"/>
      <c r="BY18" s="32"/>
      <c r="BZ18" s="32"/>
      <c r="CA18" s="32"/>
      <c r="CB18" s="30"/>
      <c r="CG18" t="s">
        <v>76</v>
      </c>
      <c r="CK18" s="34" t="s">
        <v>80</v>
      </c>
      <c r="CL18" s="35" t="s">
        <v>109</v>
      </c>
    </row>
    <row r="19" spans="1:106" ht="15" customHeight="1" x14ac:dyDescent="0.3">
      <c r="A19" s="31"/>
      <c r="B19" s="31"/>
      <c r="C19" s="31"/>
      <c r="D19" s="31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2"/>
      <c r="W19" s="32"/>
      <c r="X19" s="32"/>
      <c r="Y19" s="32"/>
      <c r="Z19" s="32"/>
      <c r="AA19" s="32"/>
      <c r="AB19" s="32"/>
      <c r="AC19" s="32"/>
      <c r="AD19" s="32"/>
      <c r="AE19" s="32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32"/>
      <c r="AW19" s="32"/>
      <c r="AX19" s="32"/>
      <c r="AY19" s="32"/>
      <c r="AZ19" s="32"/>
      <c r="BA19" s="32"/>
      <c r="BB19" s="32"/>
      <c r="BC19" s="32"/>
      <c r="BD19" s="32"/>
      <c r="BE19" s="14"/>
      <c r="BF19" s="17"/>
      <c r="BG19" s="16"/>
      <c r="BH19" s="16"/>
      <c r="BI19" s="16"/>
      <c r="BJ19" s="16"/>
      <c r="BK19" s="16"/>
      <c r="BL19" s="16"/>
      <c r="BM19" s="16"/>
      <c r="BN19" s="16"/>
      <c r="BO19" s="16"/>
      <c r="BP19" s="16"/>
      <c r="BQ19" s="31"/>
      <c r="BR19" s="31"/>
      <c r="BS19" s="32"/>
      <c r="BT19" s="32"/>
      <c r="BU19" s="32"/>
      <c r="BV19" s="32"/>
      <c r="BW19" s="32"/>
      <c r="BX19" s="32"/>
      <c r="BY19" s="32"/>
      <c r="BZ19" s="32"/>
      <c r="CA19" s="32"/>
      <c r="CB19" s="30"/>
      <c r="CG19" t="s">
        <v>77</v>
      </c>
      <c r="CK19" s="34" t="s">
        <v>82</v>
      </c>
      <c r="CL19" s="35" t="s">
        <v>83</v>
      </c>
    </row>
    <row r="20" spans="1:106" ht="15" customHeight="1" x14ac:dyDescent="0.25">
      <c r="A20" s="30" t="s">
        <v>25</v>
      </c>
      <c r="B20" s="30"/>
      <c r="C20" s="30"/>
      <c r="D20" s="21" t="s">
        <v>91</v>
      </c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21"/>
      <c r="AE20" s="21"/>
      <c r="AF20" s="31" t="s">
        <v>94</v>
      </c>
      <c r="AG20" s="31"/>
      <c r="AH20" s="31"/>
      <c r="AI20" s="31"/>
      <c r="AJ20" s="31"/>
      <c r="AK20" s="31"/>
      <c r="AL20" s="31"/>
      <c r="AM20" s="31"/>
      <c r="AN20" s="31"/>
      <c r="AO20" s="31"/>
      <c r="AP20" s="31"/>
      <c r="AQ20" s="31"/>
      <c r="AR20" s="31"/>
      <c r="AS20" s="31"/>
      <c r="AT20" s="31"/>
      <c r="AU20" s="31"/>
      <c r="AV20" s="32"/>
      <c r="AW20" s="32"/>
      <c r="AX20" s="32"/>
      <c r="AY20" s="32"/>
      <c r="AZ20" s="32"/>
      <c r="BA20" s="32"/>
      <c r="BB20" s="32"/>
      <c r="BC20" s="32"/>
      <c r="BD20" s="32"/>
      <c r="BE20" s="14"/>
      <c r="BF20" s="17"/>
      <c r="BG20" s="16"/>
      <c r="BH20" s="16"/>
      <c r="BI20" s="16"/>
      <c r="BJ20" s="16"/>
      <c r="BK20" s="16"/>
      <c r="BL20" s="16"/>
      <c r="BM20" s="16"/>
      <c r="BN20" s="16"/>
      <c r="BO20" s="16"/>
      <c r="BP20" s="16"/>
      <c r="BQ20" s="31"/>
      <c r="BR20" s="31"/>
      <c r="BS20" s="32"/>
      <c r="BT20" s="32"/>
      <c r="BU20" s="32"/>
      <c r="BV20" s="32"/>
      <c r="BW20" s="32"/>
      <c r="BX20" s="32"/>
      <c r="BY20" s="32"/>
      <c r="BZ20" s="32"/>
      <c r="CA20" s="32"/>
      <c r="CB20" s="30"/>
      <c r="CL20" t="s">
        <v>108</v>
      </c>
      <c r="CW20" t="s">
        <v>107</v>
      </c>
    </row>
    <row r="21" spans="1:106" ht="15" customHeight="1" x14ac:dyDescent="0.25">
      <c r="A21" s="30"/>
      <c r="B21" s="30"/>
      <c r="C21" s="30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31"/>
      <c r="AS21" s="31"/>
      <c r="AT21" s="31"/>
      <c r="AU21" s="31"/>
      <c r="AV21" s="32"/>
      <c r="AW21" s="32"/>
      <c r="AX21" s="32"/>
      <c r="AY21" s="32"/>
      <c r="AZ21" s="32"/>
      <c r="BA21" s="32"/>
      <c r="BB21" s="32"/>
      <c r="BC21" s="32"/>
      <c r="BD21" s="32"/>
      <c r="BE21" s="14"/>
      <c r="BF21" s="17"/>
      <c r="BG21" s="16"/>
      <c r="BH21" s="16"/>
      <c r="BI21" s="16"/>
      <c r="BJ21" s="16"/>
      <c r="BK21" s="16"/>
      <c r="BL21" s="16"/>
      <c r="BM21" s="16"/>
      <c r="BN21" s="16"/>
      <c r="BO21" s="16"/>
      <c r="BP21" s="16"/>
      <c r="BQ21" s="31"/>
      <c r="BR21" s="31"/>
      <c r="BS21" s="32"/>
      <c r="BT21" s="32"/>
      <c r="BU21" s="32"/>
      <c r="BV21" s="32"/>
      <c r="BW21" s="32"/>
      <c r="BX21" s="32"/>
      <c r="BY21" s="32"/>
      <c r="BZ21" s="32"/>
      <c r="CA21" s="32"/>
      <c r="CB21" s="30"/>
      <c r="CC21" s="36" t="s">
        <v>26</v>
      </c>
      <c r="CD21" s="1" t="s">
        <v>27</v>
      </c>
      <c r="CE21" s="1" t="s">
        <v>28</v>
      </c>
      <c r="CF21" s="1" t="s">
        <v>29</v>
      </c>
      <c r="CG21" s="1" t="s">
        <v>30</v>
      </c>
      <c r="CH21" s="1" t="s">
        <v>31</v>
      </c>
      <c r="CJ21" s="4" t="s">
        <v>32</v>
      </c>
      <c r="CK21" s="4" t="s">
        <v>33</v>
      </c>
      <c r="CL21" s="7" t="s">
        <v>29</v>
      </c>
      <c r="CM21" s="7" t="s">
        <v>28</v>
      </c>
      <c r="CN21" s="7" t="s">
        <v>31</v>
      </c>
      <c r="CO21" s="7" t="s">
        <v>30</v>
      </c>
      <c r="CP21" s="2" t="s">
        <v>41</v>
      </c>
      <c r="CR21" s="2" t="s">
        <v>45</v>
      </c>
      <c r="CT21" t="s">
        <v>96</v>
      </c>
      <c r="CW21" s="39" t="str">
        <f>CL21</f>
        <v>left</v>
      </c>
      <c r="CX21" s="39" t="str">
        <f>CM21</f>
        <v>top</v>
      </c>
      <c r="CY21" s="39" t="str">
        <f>CN21</f>
        <v>width</v>
      </c>
      <c r="CZ21" s="39" t="str">
        <f>CO21</f>
        <v>height</v>
      </c>
      <c r="DA21" s="39">
        <f>CQ21</f>
        <v>0</v>
      </c>
      <c r="DB21" s="39" t="str">
        <f>CR21</f>
        <v>CODE Python</v>
      </c>
    </row>
    <row r="22" spans="1:106" ht="15" customHeight="1" x14ac:dyDescent="0.25">
      <c r="A22" s="30"/>
      <c r="B22" s="30"/>
      <c r="C22" s="30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31"/>
      <c r="AG22" s="31"/>
      <c r="AH22" s="31"/>
      <c r="AI22" s="31"/>
      <c r="AJ22" s="31"/>
      <c r="AK22" s="31"/>
      <c r="AL22" s="31"/>
      <c r="AM22" s="31"/>
      <c r="AN22" s="31"/>
      <c r="AO22" s="31"/>
      <c r="AP22" s="31"/>
      <c r="AQ22" s="31"/>
      <c r="AR22" s="31"/>
      <c r="AS22" s="31"/>
      <c r="AT22" s="31"/>
      <c r="AU22" s="31"/>
      <c r="AV22" s="32"/>
      <c r="AW22" s="32"/>
      <c r="AX22" s="32"/>
      <c r="AY22" s="32"/>
      <c r="AZ22" s="32"/>
      <c r="BA22" s="32"/>
      <c r="BB22" s="32"/>
      <c r="BC22" s="32"/>
      <c r="BD22" s="32"/>
      <c r="BE22" s="14"/>
      <c r="BF22" s="17"/>
      <c r="BG22" s="16"/>
      <c r="BH22" s="16"/>
      <c r="BI22" s="16"/>
      <c r="BJ22" s="16"/>
      <c r="BK22" s="16"/>
      <c r="BL22" s="16"/>
      <c r="BM22" s="16"/>
      <c r="BN22" s="16"/>
      <c r="BO22" s="16"/>
      <c r="BP22" s="16"/>
      <c r="BQ22" s="31"/>
      <c r="BR22" s="31"/>
      <c r="BS22" s="32"/>
      <c r="BT22" s="32"/>
      <c r="BU22" s="32"/>
      <c r="BV22" s="32"/>
      <c r="BW22" s="32"/>
      <c r="BX22" s="32"/>
      <c r="BY22" s="32"/>
      <c r="BZ22" s="32"/>
      <c r="CA22" s="32"/>
      <c r="CB22" s="30"/>
      <c r="CC22" s="36" t="s">
        <v>85</v>
      </c>
      <c r="CD22" s="33">
        <v>15652797</v>
      </c>
      <c r="CE22" s="33">
        <v>3</v>
      </c>
      <c r="CF22" s="33">
        <v>31</v>
      </c>
      <c r="CG22" s="33">
        <v>7</v>
      </c>
      <c r="CH22" s="33">
        <v>48</v>
      </c>
      <c r="CJ22" s="5">
        <f>ROW(CC22)-ROW(CC$21)</f>
        <v>1</v>
      </c>
      <c r="CK22" s="5" t="str">
        <f>CC22</f>
        <v>Alimentari</v>
      </c>
      <c r="CL22" s="8">
        <f>CF22*W/sW</f>
        <v>248</v>
      </c>
      <c r="CM22" s="8">
        <f>CE22*H/sH</f>
        <v>25.714285714285715</v>
      </c>
      <c r="CN22" s="8">
        <f>CH22*W/sW</f>
        <v>384</v>
      </c>
      <c r="CO22" s="8">
        <f>CG22*H/sH</f>
        <v>60</v>
      </c>
      <c r="CP22" s="3" t="str">
        <f>SUBSTITUTE(SUBSTITUTE(SUBSTITUTE(SUBSTITUTE(SUBSTITUTE(SUBSTITUTE(RECT,"%i",CJ22),"%n",CK22),"%L",CL22),"%T",CM22),"%W",CN22),"%H",CO22)</f>
        <v>new Zone { Id = 1, Name = "Alimentari", Rect = new Rect { Left = 248, Top = 25.7142857142857, Width = 384, Height = 60 } }</v>
      </c>
      <c r="CR22" s="6" t="str">
        <f>SUBSTITUTE(SUBSTITUTE(SUBSTITUTE(SUBSTITUTE(SUBSTITUTE(SUBSTITUTE(pyRECT,"%i",CJ22),"%n",CK22),"%L",CL22),"%T",CM22),"%W",CN22),"%H",CO22)</f>
        <v>Zone(id = 1, name = "Alimentari", rect = Rect(top = 248, left = 25.7142857142857, width = 384, height = 60))</v>
      </c>
      <c r="CT22" t="str">
        <f>SUBSTITUTE(SUBSTITUTE(SUBSTITUTE(SUBSTITUTE(SUBSTITUTE(SUBSTITUTE(ZONE,"%i",CJ22),"%n",CK22),"%L",CL22),"%T",CM22),"%W",CN22),"%H",CO22)</f>
        <v>new Zone{Name="Alimentari", ZoneId = 1}</v>
      </c>
      <c r="CW22" s="8">
        <f>INT(CL22)</f>
        <v>248</v>
      </c>
      <c r="CX22" s="8">
        <f>INT(H-CM22)</f>
        <v>454</v>
      </c>
      <c r="CY22" s="8">
        <f>INT(CN22)</f>
        <v>384</v>
      </c>
      <c r="CZ22" s="8">
        <f>INT(CO22)</f>
        <v>60</v>
      </c>
      <c r="DB22" s="6" t="str">
        <f>SUBSTITUTE(SUBSTITUTE(SUBSTITUTE(SUBSTITUTE(SUBSTITUTE(SUBSTITUTE(pyRECT,"%i",CJ22),"%n",CK22),"%L",CW22),"%T",CX22),"%W",CY22),"%H",CZ22)</f>
        <v>Zone(id = 1, name = "Alimentari", rect = Rect(top = 248, left = 454, width = 384, height = 60))</v>
      </c>
    </row>
    <row r="23" spans="1:106" ht="15" customHeight="1" x14ac:dyDescent="0.25">
      <c r="A23" s="30"/>
      <c r="B23" s="30"/>
      <c r="C23" s="30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31"/>
      <c r="AG23" s="31"/>
      <c r="AH23" s="31"/>
      <c r="AI23" s="31"/>
      <c r="AJ23" s="31"/>
      <c r="AK23" s="31"/>
      <c r="AL23" s="31"/>
      <c r="AM23" s="31"/>
      <c r="AN23" s="31"/>
      <c r="AO23" s="31"/>
      <c r="AP23" s="31"/>
      <c r="AQ23" s="31"/>
      <c r="AR23" s="31"/>
      <c r="AS23" s="31"/>
      <c r="AT23" s="31"/>
      <c r="AU23" s="31"/>
      <c r="AV23" s="32"/>
      <c r="AW23" s="32"/>
      <c r="AX23" s="32"/>
      <c r="AY23" s="32"/>
      <c r="AZ23" s="32"/>
      <c r="BA23" s="32"/>
      <c r="BB23" s="32"/>
      <c r="BC23" s="32"/>
      <c r="BD23" s="32"/>
      <c r="BE23" s="31" t="s">
        <v>104</v>
      </c>
      <c r="BF23" s="31"/>
      <c r="BG23" s="16"/>
      <c r="BH23" s="16"/>
      <c r="BI23" s="16"/>
      <c r="BJ23" s="16"/>
      <c r="BK23" s="16"/>
      <c r="BL23" s="16"/>
      <c r="BM23" s="16"/>
      <c r="BN23" s="16"/>
      <c r="BO23" s="16"/>
      <c r="BP23" s="16"/>
      <c r="BQ23" s="31"/>
      <c r="BR23" s="31"/>
      <c r="BS23" s="32"/>
      <c r="BT23" s="32"/>
      <c r="BU23" s="32"/>
      <c r="BV23" s="32"/>
      <c r="BW23" s="32"/>
      <c r="BX23" s="32"/>
      <c r="BY23" s="32"/>
      <c r="BZ23" s="32"/>
      <c r="CA23" s="32"/>
      <c r="CB23" s="30"/>
      <c r="CC23" s="36" t="s">
        <v>94</v>
      </c>
      <c r="CD23" s="33">
        <v>12611584</v>
      </c>
      <c r="CE23" s="33">
        <v>19</v>
      </c>
      <c r="CF23" s="33">
        <v>31</v>
      </c>
      <c r="CG23" s="33">
        <v>12</v>
      </c>
      <c r="CH23" s="33">
        <v>16</v>
      </c>
      <c r="CJ23" s="5">
        <f t="shared" ref="CJ23:CJ54" si="0">ROW(CC23)-ROW(CC$21)</f>
        <v>2</v>
      </c>
      <c r="CK23" s="5" t="str">
        <f t="shared" ref="CK23:CK54" si="1">CC23</f>
        <v>BANCO CARNI</v>
      </c>
      <c r="CL23" s="8">
        <f>CF23*W/sW</f>
        <v>248</v>
      </c>
      <c r="CM23" s="8">
        <f>CE23*H/sH</f>
        <v>162.85714285714286</v>
      </c>
      <c r="CN23" s="8">
        <f>CH23*W/sW</f>
        <v>128</v>
      </c>
      <c r="CO23" s="8">
        <f>CG23*H/sH</f>
        <v>102.85714285714286</v>
      </c>
      <c r="CP23" s="3" t="str">
        <f>SUBSTITUTE(SUBSTITUTE(SUBSTITUTE(SUBSTITUTE(SUBSTITUTE(SUBSTITUTE(RECT,"%i",CJ23),"%n",CK23),"%L",CL23),"%T",CM23),"%W",CN23),"%H",CO23)</f>
        <v>new Zone { Id = 2, Name = "BANCO CARNI", Rect = new Rect { Left = 248, Top = 162.857142857143, Width = 128, Height = 102.857142857143 } }</v>
      </c>
      <c r="CR23" s="6" t="str">
        <f>SUBSTITUTE(SUBSTITUTE(SUBSTITUTE(SUBSTITUTE(SUBSTITUTE(SUBSTITUTE(pyRECT,"%i",CJ23),"%n",CK23),"%L",CL23),"%T",CM23),"%W",CN23),"%H",CO23)</f>
        <v>Zone(id = 2, name = "BANCO CARNI", rect = Rect(top = 248, left = 162.857142857143, width = 128, height = 102.857142857143))</v>
      </c>
      <c r="CT23" t="str">
        <f>SUBSTITUTE(SUBSTITUTE(SUBSTITUTE(SUBSTITUTE(SUBSTITUTE(SUBSTITUTE(ZONE,"%i",CJ23),"%n",CK23),"%L",CL23),"%T",CM23),"%W",CN23),"%H",CO23)</f>
        <v>new Zone{Name="BANCO CARNI", ZoneId = 2}</v>
      </c>
      <c r="CW23" s="8">
        <f t="shared" ref="CW23:CW54" si="2">INT(CL23)</f>
        <v>248</v>
      </c>
      <c r="CX23" s="8">
        <f>INT(H-CM23)</f>
        <v>317</v>
      </c>
      <c r="CY23" s="8">
        <f t="shared" ref="CY23:CY54" si="3">INT(CN23)</f>
        <v>128</v>
      </c>
      <c r="CZ23" s="8">
        <f t="shared" ref="CZ23:CZ54" si="4">INT(CO23)</f>
        <v>102</v>
      </c>
      <c r="DB23" s="6" t="str">
        <f>SUBSTITUTE(SUBSTITUTE(SUBSTITUTE(SUBSTITUTE(SUBSTITUTE(SUBSTITUTE(pyRECT,"%i",CJ23),"%n",CK23),"%L",CW23),"%T",CX23),"%W",CY23),"%H",CZ23)</f>
        <v>Zone(id = 2, name = "BANCO CARNI", rect = Rect(top = 248, left = 317, width = 128, height = 102))</v>
      </c>
    </row>
    <row r="24" spans="1:106" ht="15" customHeight="1" x14ac:dyDescent="0.25">
      <c r="A24" s="30"/>
      <c r="B24" s="30"/>
      <c r="C24" s="30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31"/>
      <c r="AG24" s="31"/>
      <c r="AH24" s="31"/>
      <c r="AI24" s="31"/>
      <c r="AJ24" s="31"/>
      <c r="AK24" s="31"/>
      <c r="AL24" s="31"/>
      <c r="AM24" s="31"/>
      <c r="AN24" s="31"/>
      <c r="AO24" s="31"/>
      <c r="AP24" s="31"/>
      <c r="AQ24" s="31"/>
      <c r="AR24" s="31"/>
      <c r="AS24" s="31"/>
      <c r="AT24" s="31"/>
      <c r="AU24" s="31"/>
      <c r="AV24" s="32"/>
      <c r="AW24" s="32"/>
      <c r="AX24" s="32"/>
      <c r="AY24" s="32"/>
      <c r="AZ24" s="32"/>
      <c r="BA24" s="32"/>
      <c r="BB24" s="32"/>
      <c r="BC24" s="32"/>
      <c r="BD24" s="32"/>
      <c r="BE24" s="31"/>
      <c r="BF24" s="31"/>
      <c r="BG24" s="16"/>
      <c r="BH24" s="16"/>
      <c r="BI24" s="16"/>
      <c r="BJ24" s="16"/>
      <c r="BK24" s="16"/>
      <c r="BL24" s="16"/>
      <c r="BM24" s="16"/>
      <c r="BN24" s="16"/>
      <c r="BO24" s="16"/>
      <c r="BP24" s="16"/>
      <c r="BQ24" s="31"/>
      <c r="BR24" s="31"/>
      <c r="BS24" s="32"/>
      <c r="BT24" s="32"/>
      <c r="BU24" s="32"/>
      <c r="BV24" s="32"/>
      <c r="BW24" s="32"/>
      <c r="BX24" s="32"/>
      <c r="BY24" s="32"/>
      <c r="BZ24" s="32"/>
      <c r="CA24" s="32"/>
      <c r="CB24" s="30"/>
      <c r="CC24" s="36" t="s">
        <v>84</v>
      </c>
      <c r="CD24" s="33">
        <v>12611584</v>
      </c>
      <c r="CE24" s="33">
        <v>0</v>
      </c>
      <c r="CF24" s="33">
        <v>0</v>
      </c>
      <c r="CG24" s="33">
        <v>19</v>
      </c>
      <c r="CH24" s="33">
        <v>21</v>
      </c>
      <c r="CJ24" s="5">
        <f t="shared" si="0"/>
        <v>3</v>
      </c>
      <c r="CK24" s="5" t="str">
        <f t="shared" si="1"/>
        <v>BANCO FORMAGGI</v>
      </c>
      <c r="CL24" s="8">
        <f>CF24*W/sW</f>
        <v>0</v>
      </c>
      <c r="CM24" s="8">
        <f>CE24*H/sH</f>
        <v>0</v>
      </c>
      <c r="CN24" s="8">
        <f>CH24*W/sW</f>
        <v>168</v>
      </c>
      <c r="CO24" s="8">
        <f>CG24*H/sH</f>
        <v>162.85714285714286</v>
      </c>
      <c r="CP24" s="3" t="str">
        <f>SUBSTITUTE(SUBSTITUTE(SUBSTITUTE(SUBSTITUTE(SUBSTITUTE(SUBSTITUTE(RECT,"%i",CJ24),"%n",CK24),"%L",CL24),"%T",CM24),"%W",CN24),"%H",CO24)</f>
        <v>new Zone { Id = 3, Name = "BANCO FORMAGGI", Rect = new Rect { Left = 0, Top = 0, Width = 168, Height = 162.857142857143 } }</v>
      </c>
      <c r="CR24" s="6" t="str">
        <f>SUBSTITUTE(SUBSTITUTE(SUBSTITUTE(SUBSTITUTE(SUBSTITUTE(SUBSTITUTE(pyRECT,"%i",CJ24),"%n",CK24),"%L",CL24),"%T",CM24),"%W",CN24),"%H",CO24)</f>
        <v>Zone(id = 3, name = "BANCO FORMAGGI", rect = Rect(top = 0, left = 0, width = 168, height = 162.857142857143))</v>
      </c>
      <c r="CT24" t="str">
        <f>SUBSTITUTE(SUBSTITUTE(SUBSTITUTE(SUBSTITUTE(SUBSTITUTE(SUBSTITUTE(ZONE,"%i",CJ24),"%n",CK24),"%L",CL24),"%T",CM24),"%W",CN24),"%H",CO24)</f>
        <v>new Zone{Name="BANCO FORMAGGI", ZoneId = 3}</v>
      </c>
      <c r="CW24" s="8">
        <f t="shared" si="2"/>
        <v>0</v>
      </c>
      <c r="CX24" s="8">
        <f>INT(H-CM24)</f>
        <v>480</v>
      </c>
      <c r="CY24" s="8">
        <f t="shared" si="3"/>
        <v>168</v>
      </c>
      <c r="CZ24" s="8">
        <f t="shared" si="4"/>
        <v>162</v>
      </c>
      <c r="DB24" s="6" t="str">
        <f>SUBSTITUTE(SUBSTITUTE(SUBSTITUTE(SUBSTITUTE(SUBSTITUTE(SUBSTITUTE(pyRECT,"%i",CJ24),"%n",CK24),"%L",CW24),"%T",CX24),"%W",CY24),"%H",CZ24)</f>
        <v>Zone(id = 3, name = "BANCO FORMAGGI", rect = Rect(top = 0, left = 480, width = 168, height = 162))</v>
      </c>
    </row>
    <row r="25" spans="1:106" ht="15" customHeight="1" x14ac:dyDescent="0.25">
      <c r="A25" s="30"/>
      <c r="B25" s="30"/>
      <c r="C25" s="30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31"/>
      <c r="AG25" s="31"/>
      <c r="AH25" s="31"/>
      <c r="AI25" s="31"/>
      <c r="AJ25" s="31"/>
      <c r="AK25" s="31"/>
      <c r="AL25" s="31"/>
      <c r="AM25" s="31"/>
      <c r="AN25" s="31"/>
      <c r="AO25" s="31"/>
      <c r="AP25" s="31"/>
      <c r="AQ25" s="31"/>
      <c r="AR25" s="31"/>
      <c r="AS25" s="31"/>
      <c r="AT25" s="31"/>
      <c r="AU25" s="31"/>
      <c r="AV25" s="32"/>
      <c r="AW25" s="32"/>
      <c r="AX25" s="32"/>
      <c r="AY25" s="32"/>
      <c r="AZ25" s="32"/>
      <c r="BA25" s="32"/>
      <c r="BB25" s="32"/>
      <c r="BC25" s="32"/>
      <c r="BD25" s="32"/>
      <c r="BE25" s="31"/>
      <c r="BF25" s="31"/>
      <c r="BG25" s="16"/>
      <c r="BH25" s="16"/>
      <c r="BI25" s="16"/>
      <c r="BJ25" s="16"/>
      <c r="BK25" s="16"/>
      <c r="BL25" s="16"/>
      <c r="BM25" s="16"/>
      <c r="BN25" s="16"/>
      <c r="BO25" s="16"/>
      <c r="BP25" s="16"/>
      <c r="BQ25" s="31"/>
      <c r="BR25" s="31"/>
      <c r="BS25" s="32"/>
      <c r="BT25" s="32"/>
      <c r="BU25" s="32"/>
      <c r="BV25" s="32"/>
      <c r="BW25" s="32"/>
      <c r="BX25" s="32"/>
      <c r="BY25" s="32"/>
      <c r="BZ25" s="32"/>
      <c r="CA25" s="32"/>
      <c r="CB25" s="30"/>
      <c r="CC25" s="36" t="s">
        <v>87</v>
      </c>
      <c r="CD25" s="33">
        <v>11389944</v>
      </c>
      <c r="CE25" s="33">
        <v>10</v>
      </c>
      <c r="CF25" s="33">
        <v>69</v>
      </c>
      <c r="CG25" s="33">
        <v>35</v>
      </c>
      <c r="CH25" s="33">
        <v>10</v>
      </c>
      <c r="CJ25" s="5">
        <f t="shared" si="0"/>
        <v>4</v>
      </c>
      <c r="CK25" s="5" t="str">
        <f t="shared" si="1"/>
        <v>Bibite</v>
      </c>
      <c r="CL25" s="8">
        <f>CF25*W/sW</f>
        <v>552</v>
      </c>
      <c r="CM25" s="8">
        <f>CE25*H/sH</f>
        <v>85.714285714285708</v>
      </c>
      <c r="CN25" s="8">
        <f>CH25*W/sW</f>
        <v>80</v>
      </c>
      <c r="CO25" s="8">
        <f>CG25*H/sH</f>
        <v>300</v>
      </c>
      <c r="CP25" s="3" t="str">
        <f>SUBSTITUTE(SUBSTITUTE(SUBSTITUTE(SUBSTITUTE(SUBSTITUTE(SUBSTITUTE(RECT,"%i",CJ25),"%n",CK25),"%L",CL25),"%T",CM25),"%W",CN25),"%H",CO25)</f>
        <v>new Zone { Id = 4, Name = "Bibite", Rect = new Rect { Left = 552, Top = 85.7142857142857, Width = 80, Height = 300 } }</v>
      </c>
      <c r="CR25" s="6" t="str">
        <f>SUBSTITUTE(SUBSTITUTE(SUBSTITUTE(SUBSTITUTE(SUBSTITUTE(SUBSTITUTE(pyRECT,"%i",CJ25),"%n",CK25),"%L",CL25),"%T",CM25),"%W",CN25),"%H",CO25)</f>
        <v>Zone(id = 4, name = "Bibite", rect = Rect(top = 552, left = 85.7142857142857, width = 80, height = 300))</v>
      </c>
      <c r="CT25" t="str">
        <f>SUBSTITUTE(SUBSTITUTE(SUBSTITUTE(SUBSTITUTE(SUBSTITUTE(SUBSTITUTE(ZONE,"%i",CJ25),"%n",CK25),"%L",CL25),"%T",CM25),"%W",CN25),"%H",CO25)</f>
        <v>new Zone{Name="Bibite", ZoneId = 4}</v>
      </c>
      <c r="CW25" s="8">
        <f t="shared" si="2"/>
        <v>552</v>
      </c>
      <c r="CX25" s="8">
        <f>INT(H-CM25)</f>
        <v>394</v>
      </c>
      <c r="CY25" s="8">
        <f t="shared" si="3"/>
        <v>80</v>
      </c>
      <c r="CZ25" s="8">
        <f t="shared" si="4"/>
        <v>300</v>
      </c>
      <c r="DB25" s="6" t="str">
        <f>SUBSTITUTE(SUBSTITUTE(SUBSTITUTE(SUBSTITUTE(SUBSTITUTE(SUBSTITUTE(pyRECT,"%i",CJ25),"%n",CK25),"%L",CW25),"%T",CX25),"%W",CY25),"%H",CZ25)</f>
        <v>Zone(id = 4, name = "Bibite", rect = Rect(top = 552, left = 394, width = 80, height = 300))</v>
      </c>
    </row>
    <row r="26" spans="1:106" ht="15" customHeight="1" x14ac:dyDescent="0.25">
      <c r="A26" s="30"/>
      <c r="B26" s="30"/>
      <c r="C26" s="30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  <c r="AC26" s="21"/>
      <c r="AD26" s="21"/>
      <c r="AE26" s="21"/>
      <c r="AF26" s="31"/>
      <c r="AG26" s="31"/>
      <c r="AH26" s="31"/>
      <c r="AI26" s="31"/>
      <c r="AJ26" s="31"/>
      <c r="AK26" s="31"/>
      <c r="AL26" s="31"/>
      <c r="AM26" s="31"/>
      <c r="AN26" s="31"/>
      <c r="AO26" s="31"/>
      <c r="AP26" s="31"/>
      <c r="AQ26" s="31"/>
      <c r="AR26" s="31"/>
      <c r="AS26" s="31"/>
      <c r="AT26" s="31"/>
      <c r="AU26" s="31"/>
      <c r="AV26" s="32"/>
      <c r="AW26" s="32"/>
      <c r="AX26" s="32"/>
      <c r="AY26" s="32"/>
      <c r="AZ26" s="32"/>
      <c r="BA26" s="32"/>
      <c r="BB26" s="32"/>
      <c r="BC26" s="32"/>
      <c r="BD26" s="32"/>
      <c r="BE26" s="31"/>
      <c r="BF26" s="31"/>
      <c r="BG26" s="16"/>
      <c r="BH26" s="16"/>
      <c r="BI26" s="16"/>
      <c r="BJ26" s="16"/>
      <c r="BK26" s="16"/>
      <c r="BL26" s="16"/>
      <c r="BM26" s="16"/>
      <c r="BN26" s="16"/>
      <c r="BO26" s="16"/>
      <c r="BP26" s="16"/>
      <c r="BQ26" s="31"/>
      <c r="BR26" s="31"/>
      <c r="BS26" s="32"/>
      <c r="BT26" s="32"/>
      <c r="BU26" s="32"/>
      <c r="BV26" s="32"/>
      <c r="BW26" s="32"/>
      <c r="BX26" s="32"/>
      <c r="BY26" s="32"/>
      <c r="BZ26" s="32"/>
      <c r="CA26" s="32"/>
      <c r="CB26" s="30"/>
      <c r="CD26" s="33"/>
      <c r="CE26" s="33"/>
      <c r="CF26" s="33"/>
      <c r="CG26" s="33"/>
      <c r="CH26" s="33"/>
      <c r="CJ26" s="5">
        <f t="shared" si="0"/>
        <v>5</v>
      </c>
      <c r="CK26" s="5">
        <f t="shared" si="1"/>
        <v>0</v>
      </c>
      <c r="CL26" s="8">
        <f>CF26*W/sW</f>
        <v>0</v>
      </c>
      <c r="CM26" s="8">
        <f>CE26*H/sH</f>
        <v>0</v>
      </c>
      <c r="CN26" s="8">
        <f>CH26*W/sW</f>
        <v>0</v>
      </c>
      <c r="CO26" s="8">
        <f>CG26*H/sH</f>
        <v>0</v>
      </c>
      <c r="CP26" s="3" t="str">
        <f>SUBSTITUTE(SUBSTITUTE(SUBSTITUTE(SUBSTITUTE(SUBSTITUTE(SUBSTITUTE(RECT,"%i",CJ26),"%n",CK26),"%L",CL26),"%T",CM26),"%W",CN26),"%H",CO26)</f>
        <v>new Zone { Id = 5, Name = "0", Rect = new Rect { Left = 0, Top = 0, Width = 0, Height = 0 } }</v>
      </c>
      <c r="CR26" s="6" t="str">
        <f>SUBSTITUTE(SUBSTITUTE(SUBSTITUTE(SUBSTITUTE(SUBSTITUTE(SUBSTITUTE(pyRECT,"%i",CJ26),"%n",CK26),"%L",CL26),"%T",CM26),"%W",CN26),"%H",CO26)</f>
        <v>Zone(id = 5, name = "0", rect = Rect(top = 0, left = 0, width = 0, height = 0))</v>
      </c>
      <c r="CT26" t="str">
        <f>SUBSTITUTE(SUBSTITUTE(SUBSTITUTE(SUBSTITUTE(SUBSTITUTE(SUBSTITUTE(ZONE,"%i",CJ26),"%n",CK26),"%L",CL26),"%T",CM26),"%W",CN26),"%H",CO26)</f>
        <v>new Zone{Name="0", ZoneId = 5}</v>
      </c>
      <c r="CW26" s="8">
        <f t="shared" si="2"/>
        <v>0</v>
      </c>
      <c r="CX26" s="8">
        <f>INT(H-CM26)</f>
        <v>480</v>
      </c>
      <c r="CY26" s="8">
        <f t="shared" si="3"/>
        <v>0</v>
      </c>
      <c r="CZ26" s="8">
        <f t="shared" si="4"/>
        <v>0</v>
      </c>
      <c r="DB26" s="6" t="str">
        <f>SUBSTITUTE(SUBSTITUTE(SUBSTITUTE(SUBSTITUTE(SUBSTITUTE(SUBSTITUTE(pyRECT,"%i",CJ26),"%n",CK26),"%L",CW26),"%T",CX26),"%W",CY26),"%H",CZ26)</f>
        <v>Zone(id = 5, name = "0", rect = Rect(top = 0, left = 480, width = 0, height = 0))</v>
      </c>
    </row>
    <row r="27" spans="1:106" ht="15" customHeight="1" x14ac:dyDescent="0.25">
      <c r="A27" s="30"/>
      <c r="B27" s="30"/>
      <c r="C27" s="30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31"/>
      <c r="AG27" s="31"/>
      <c r="AH27" s="31"/>
      <c r="AI27" s="31"/>
      <c r="AJ27" s="31"/>
      <c r="AK27" s="31"/>
      <c r="AL27" s="31"/>
      <c r="AM27" s="31"/>
      <c r="AN27" s="31"/>
      <c r="AO27" s="31"/>
      <c r="AP27" s="31"/>
      <c r="AQ27" s="31"/>
      <c r="AR27" s="31"/>
      <c r="AS27" s="31"/>
      <c r="AT27" s="31"/>
      <c r="AU27" s="31"/>
      <c r="AV27" s="32"/>
      <c r="AW27" s="32"/>
      <c r="AX27" s="32"/>
      <c r="AY27" s="32"/>
      <c r="AZ27" s="32"/>
      <c r="BA27" s="32"/>
      <c r="BB27" s="32"/>
      <c r="BC27" s="32"/>
      <c r="BD27" s="32"/>
      <c r="BE27" s="31"/>
      <c r="BF27" s="31"/>
      <c r="BG27" s="16"/>
      <c r="BH27" s="16"/>
      <c r="BI27" s="16"/>
      <c r="BJ27" s="16"/>
      <c r="BK27" s="16"/>
      <c r="BL27" s="16"/>
      <c r="BM27" s="16"/>
      <c r="BN27" s="16"/>
      <c r="BO27" s="16"/>
      <c r="BP27" s="16"/>
      <c r="BQ27" s="31"/>
      <c r="BR27" s="31"/>
      <c r="BS27" s="32"/>
      <c r="BT27" s="32"/>
      <c r="BU27" s="32"/>
      <c r="BV27" s="32"/>
      <c r="BW27" s="32"/>
      <c r="BX27" s="32"/>
      <c r="BY27" s="32"/>
      <c r="BZ27" s="32"/>
      <c r="CA27" s="32"/>
      <c r="CB27" s="30"/>
      <c r="CD27" s="33"/>
      <c r="CE27" s="33"/>
      <c r="CF27" s="33"/>
      <c r="CG27" s="33"/>
      <c r="CH27" s="33"/>
      <c r="CJ27" s="5">
        <f t="shared" si="0"/>
        <v>6</v>
      </c>
      <c r="CK27" s="5">
        <f t="shared" si="1"/>
        <v>0</v>
      </c>
      <c r="CL27" s="8">
        <f>CF27*W/sW</f>
        <v>0</v>
      </c>
      <c r="CM27" s="8">
        <f>CE27*H/sH</f>
        <v>0</v>
      </c>
      <c r="CN27" s="8">
        <f>CH27*W/sW</f>
        <v>0</v>
      </c>
      <c r="CO27" s="8">
        <f>CG27*H/sH</f>
        <v>0</v>
      </c>
      <c r="CP27" s="3" t="str">
        <f>SUBSTITUTE(SUBSTITUTE(SUBSTITUTE(SUBSTITUTE(SUBSTITUTE(SUBSTITUTE(RECT,"%i",CJ27),"%n",CK27),"%L",CL27),"%T",CM27),"%W",CN27),"%H",CO27)</f>
        <v>new Zone { Id = 6, Name = "0", Rect = new Rect { Left = 0, Top = 0, Width = 0, Height = 0 } }</v>
      </c>
      <c r="CR27" s="6" t="str">
        <f>SUBSTITUTE(SUBSTITUTE(SUBSTITUTE(SUBSTITUTE(SUBSTITUTE(SUBSTITUTE(pyRECT,"%i",CJ27),"%n",CK27),"%L",CL27),"%T",CM27),"%W",CN27),"%H",CO27)</f>
        <v>Zone(id = 6, name = "0", rect = Rect(top = 0, left = 0, width = 0, height = 0))</v>
      </c>
      <c r="CT27" t="str">
        <f>SUBSTITUTE(SUBSTITUTE(SUBSTITUTE(SUBSTITUTE(SUBSTITUTE(SUBSTITUTE(ZONE,"%i",CJ27),"%n",CK27),"%L",CL27),"%T",CM27),"%W",CN27),"%H",CO27)</f>
        <v>new Zone{Name="0", ZoneId = 6}</v>
      </c>
      <c r="CW27" s="8">
        <f t="shared" si="2"/>
        <v>0</v>
      </c>
      <c r="CX27" s="8">
        <f>INT(H-CM27)</f>
        <v>480</v>
      </c>
      <c r="CY27" s="8">
        <f t="shared" si="3"/>
        <v>0</v>
      </c>
      <c r="CZ27" s="8">
        <f t="shared" si="4"/>
        <v>0</v>
      </c>
      <c r="DB27" s="6" t="str">
        <f>SUBSTITUTE(SUBSTITUTE(SUBSTITUTE(SUBSTITUTE(SUBSTITUTE(SUBSTITUTE(pyRECT,"%i",CJ27),"%n",CK27),"%L",CW27),"%T",CX27),"%W",CY27),"%H",CZ27)</f>
        <v>Zone(id = 6, name = "0", rect = Rect(top = 0, left = 480, width = 0, height = 0))</v>
      </c>
    </row>
    <row r="28" spans="1:106" ht="15" customHeight="1" x14ac:dyDescent="0.25">
      <c r="A28" s="30"/>
      <c r="B28" s="30"/>
      <c r="C28" s="30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1"/>
      <c r="AE28" s="21"/>
      <c r="AF28" s="31"/>
      <c r="AG28" s="31"/>
      <c r="AH28" s="31"/>
      <c r="AI28" s="31"/>
      <c r="AJ28" s="31"/>
      <c r="AK28" s="31"/>
      <c r="AL28" s="31"/>
      <c r="AM28" s="31"/>
      <c r="AN28" s="31"/>
      <c r="AO28" s="31"/>
      <c r="AP28" s="31"/>
      <c r="AQ28" s="31"/>
      <c r="AR28" s="31"/>
      <c r="AS28" s="31"/>
      <c r="AT28" s="31"/>
      <c r="AU28" s="31"/>
      <c r="AV28" s="32"/>
      <c r="AW28" s="32"/>
      <c r="AX28" s="32"/>
      <c r="AY28" s="32"/>
      <c r="AZ28" s="32"/>
      <c r="BA28" s="32"/>
      <c r="BB28" s="32"/>
      <c r="BC28" s="32"/>
      <c r="BD28" s="32"/>
      <c r="BE28" s="31"/>
      <c r="BF28" s="31"/>
      <c r="BG28" s="16"/>
      <c r="BH28" s="16"/>
      <c r="BI28" s="16"/>
      <c r="BJ28" s="16"/>
      <c r="BK28" s="16"/>
      <c r="BL28" s="16"/>
      <c r="BM28" s="16"/>
      <c r="BN28" s="16"/>
      <c r="BO28" s="16"/>
      <c r="BP28" s="16"/>
      <c r="BQ28" s="31"/>
      <c r="BR28" s="31"/>
      <c r="BS28" s="32"/>
      <c r="BT28" s="32"/>
      <c r="BU28" s="32"/>
      <c r="BV28" s="32"/>
      <c r="BW28" s="32"/>
      <c r="BX28" s="32"/>
      <c r="BY28" s="32"/>
      <c r="BZ28" s="32"/>
      <c r="CA28" s="32"/>
      <c r="CB28" s="30"/>
      <c r="CC28" s="36" t="s">
        <v>100</v>
      </c>
      <c r="CD28" s="33">
        <v>9359529</v>
      </c>
      <c r="CE28" s="33">
        <v>45</v>
      </c>
      <c r="CF28" s="33">
        <v>14</v>
      </c>
      <c r="CG28" s="33">
        <v>11</v>
      </c>
      <c r="CH28" s="33">
        <v>7</v>
      </c>
      <c r="CJ28" s="5">
        <f t="shared" si="0"/>
        <v>7</v>
      </c>
      <c r="CK28" s="5" t="str">
        <f t="shared" si="1"/>
        <v>Cassa 1</v>
      </c>
      <c r="CL28" s="8">
        <f>CF28*W/sW</f>
        <v>112</v>
      </c>
      <c r="CM28" s="8">
        <f>CE28*H/sH</f>
        <v>385.71428571428572</v>
      </c>
      <c r="CN28" s="8">
        <f>CH28*W/sW</f>
        <v>56</v>
      </c>
      <c r="CO28" s="8">
        <f>CG28*H/sH</f>
        <v>94.285714285714292</v>
      </c>
      <c r="CP28" s="3" t="str">
        <f>SUBSTITUTE(SUBSTITUTE(SUBSTITUTE(SUBSTITUTE(SUBSTITUTE(SUBSTITUTE(RECT,"%i",CJ28),"%n",CK28),"%L",CL28),"%T",CM28),"%W",CN28),"%H",CO28)</f>
        <v>new Zone { Id = 7, Name = "Cassa 1", Rect = new Rect { Left = 112, Top = 385.714285714286, Width = 56, Height = 94.2857142857143 } }</v>
      </c>
      <c r="CR28" s="6" t="str">
        <f>SUBSTITUTE(SUBSTITUTE(SUBSTITUTE(SUBSTITUTE(SUBSTITUTE(SUBSTITUTE(pyRECT,"%i",CJ28),"%n",CK28),"%L",CL28),"%T",CM28),"%W",CN28),"%H",CO28)</f>
        <v>Zone(id = 7, name = "Cassa 1", rect = Rect(top = 112, left = 385.714285714286, width = 56, height = 94.2857142857143))</v>
      </c>
      <c r="CT28" t="str">
        <f>SUBSTITUTE(SUBSTITUTE(SUBSTITUTE(SUBSTITUTE(SUBSTITUTE(SUBSTITUTE(ZONE,"%i",CJ28),"%n",CK28),"%L",CL28),"%T",CM28),"%W",CN28),"%H",CO28)</f>
        <v>new Zone{Name="Cassa 1", ZoneId = 7}</v>
      </c>
      <c r="CW28" s="8">
        <f t="shared" si="2"/>
        <v>112</v>
      </c>
      <c r="CX28" s="8">
        <f>INT(H-CM28)</f>
        <v>94</v>
      </c>
      <c r="CY28" s="8">
        <f t="shared" si="3"/>
        <v>56</v>
      </c>
      <c r="CZ28" s="8">
        <f t="shared" si="4"/>
        <v>94</v>
      </c>
      <c r="DB28" s="6" t="str">
        <f>SUBSTITUTE(SUBSTITUTE(SUBSTITUTE(SUBSTITUTE(SUBSTITUTE(SUBSTITUTE(pyRECT,"%i",CJ28),"%n",CK28),"%L",CW28),"%T",CX28),"%W",CY28),"%H",CZ28)</f>
        <v>Zone(id = 7, name = "Cassa 1", rect = Rect(top = 112, left = 94, width = 56, height = 94))</v>
      </c>
    </row>
    <row r="29" spans="1:106" ht="15" customHeight="1" x14ac:dyDescent="0.25">
      <c r="A29" s="30"/>
      <c r="B29" s="30"/>
      <c r="C29" s="30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  <c r="AC29" s="21"/>
      <c r="AD29" s="21"/>
      <c r="AE29" s="21"/>
      <c r="AF29" s="31"/>
      <c r="AG29" s="31"/>
      <c r="AH29" s="31"/>
      <c r="AI29" s="31"/>
      <c r="AJ29" s="31"/>
      <c r="AK29" s="31"/>
      <c r="AL29" s="31"/>
      <c r="AM29" s="31"/>
      <c r="AN29" s="31"/>
      <c r="AO29" s="31"/>
      <c r="AP29" s="31"/>
      <c r="AQ29" s="31"/>
      <c r="AR29" s="31"/>
      <c r="AS29" s="31"/>
      <c r="AT29" s="31"/>
      <c r="AU29" s="31"/>
      <c r="AV29" s="32"/>
      <c r="AW29" s="32"/>
      <c r="AX29" s="32"/>
      <c r="AY29" s="32"/>
      <c r="AZ29" s="32"/>
      <c r="BA29" s="32"/>
      <c r="BB29" s="32"/>
      <c r="BC29" s="32"/>
      <c r="BD29" s="32"/>
      <c r="BE29" s="31"/>
      <c r="BF29" s="31"/>
      <c r="BG29" s="16"/>
      <c r="BH29" s="16"/>
      <c r="BI29" s="16"/>
      <c r="BJ29" s="16"/>
      <c r="BK29" s="16"/>
      <c r="BL29" s="16"/>
      <c r="BM29" s="16"/>
      <c r="BN29" s="16"/>
      <c r="BO29" s="16"/>
      <c r="BP29" s="16"/>
      <c r="BQ29" s="31"/>
      <c r="BR29" s="31"/>
      <c r="BS29" s="32"/>
      <c r="BT29" s="32"/>
      <c r="BU29" s="32"/>
      <c r="BV29" s="32"/>
      <c r="BW29" s="32"/>
      <c r="BX29" s="32"/>
      <c r="BY29" s="32"/>
      <c r="BZ29" s="32"/>
      <c r="CA29" s="32"/>
      <c r="CB29" s="30"/>
      <c r="CC29" s="36" t="s">
        <v>101</v>
      </c>
      <c r="CD29" s="33">
        <v>11854022</v>
      </c>
      <c r="CE29" s="33">
        <v>45</v>
      </c>
      <c r="CF29" s="33">
        <v>26</v>
      </c>
      <c r="CG29" s="33">
        <v>11</v>
      </c>
      <c r="CH29" s="33">
        <v>7</v>
      </c>
      <c r="CJ29" s="5">
        <f t="shared" si="0"/>
        <v>8</v>
      </c>
      <c r="CK29" s="5" t="str">
        <f t="shared" si="1"/>
        <v>Cassa 2</v>
      </c>
      <c r="CL29" s="8">
        <f>CF29*W/sW</f>
        <v>208</v>
      </c>
      <c r="CM29" s="8">
        <f>CE29*H/sH</f>
        <v>385.71428571428572</v>
      </c>
      <c r="CN29" s="8">
        <f>CH29*W/sW</f>
        <v>56</v>
      </c>
      <c r="CO29" s="8">
        <f>CG29*H/sH</f>
        <v>94.285714285714292</v>
      </c>
      <c r="CP29" s="3" t="str">
        <f>SUBSTITUTE(SUBSTITUTE(SUBSTITUTE(SUBSTITUTE(SUBSTITUTE(SUBSTITUTE(RECT,"%i",CJ29),"%n",CK29),"%L",CL29),"%T",CM29),"%W",CN29),"%H",CO29)</f>
        <v>new Zone { Id = 8, Name = "Cassa 2", Rect = new Rect { Left = 208, Top = 385.714285714286, Width = 56, Height = 94.2857142857143 } }</v>
      </c>
      <c r="CR29" s="6" t="str">
        <f>SUBSTITUTE(SUBSTITUTE(SUBSTITUTE(SUBSTITUTE(SUBSTITUTE(SUBSTITUTE(pyRECT,"%i",CJ29),"%n",CK29),"%L",CL29),"%T",CM29),"%W",CN29),"%H",CO29)</f>
        <v>Zone(id = 8, name = "Cassa 2", rect = Rect(top = 208, left = 385.714285714286, width = 56, height = 94.2857142857143))</v>
      </c>
      <c r="CT29" t="str">
        <f>SUBSTITUTE(SUBSTITUTE(SUBSTITUTE(SUBSTITUTE(SUBSTITUTE(SUBSTITUTE(ZONE,"%i",CJ29),"%n",CK29),"%L",CL29),"%T",CM29),"%W",CN29),"%H",CO29)</f>
        <v>new Zone{Name="Cassa 2", ZoneId = 8}</v>
      </c>
      <c r="CW29" s="8">
        <f t="shared" si="2"/>
        <v>208</v>
      </c>
      <c r="CX29" s="8">
        <f>INT(H-CM29)</f>
        <v>94</v>
      </c>
      <c r="CY29" s="8">
        <f t="shared" si="3"/>
        <v>56</v>
      </c>
      <c r="CZ29" s="8">
        <f t="shared" si="4"/>
        <v>94</v>
      </c>
      <c r="DB29" s="6" t="str">
        <f>SUBSTITUTE(SUBSTITUTE(SUBSTITUTE(SUBSTITUTE(SUBSTITUTE(SUBSTITUTE(pyRECT,"%i",CJ29),"%n",CK29),"%L",CW29),"%T",CX29),"%W",CY29),"%H",CZ29)</f>
        <v>Zone(id = 8, name = "Cassa 2", rect = Rect(top = 208, left = 94, width = 56, height = 94))</v>
      </c>
    </row>
    <row r="30" spans="1:106" ht="15" customHeight="1" x14ac:dyDescent="0.25">
      <c r="A30" s="30"/>
      <c r="B30" s="30"/>
      <c r="C30" s="30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31"/>
      <c r="AG30" s="31"/>
      <c r="AH30" s="31"/>
      <c r="AI30" s="31"/>
      <c r="AJ30" s="31"/>
      <c r="AK30" s="31"/>
      <c r="AL30" s="31"/>
      <c r="AM30" s="31"/>
      <c r="AN30" s="31"/>
      <c r="AO30" s="31"/>
      <c r="AP30" s="31"/>
      <c r="AQ30" s="31"/>
      <c r="AR30" s="31"/>
      <c r="AS30" s="31"/>
      <c r="AT30" s="31"/>
      <c r="AU30" s="31"/>
      <c r="AV30" s="32"/>
      <c r="AW30" s="32"/>
      <c r="AX30" s="32"/>
      <c r="AY30" s="32"/>
      <c r="AZ30" s="32"/>
      <c r="BA30" s="32"/>
      <c r="BB30" s="32"/>
      <c r="BC30" s="32"/>
      <c r="BD30" s="32"/>
      <c r="BE30" s="31"/>
      <c r="BF30" s="31"/>
      <c r="BG30" s="16"/>
      <c r="BH30" s="16"/>
      <c r="BI30" s="16"/>
      <c r="BJ30" s="16"/>
      <c r="BK30" s="16"/>
      <c r="BL30" s="16"/>
      <c r="BM30" s="16"/>
      <c r="BN30" s="16"/>
      <c r="BO30" s="16"/>
      <c r="BP30" s="16"/>
      <c r="BQ30" s="31"/>
      <c r="BR30" s="31"/>
      <c r="BS30" s="32"/>
      <c r="BT30" s="32"/>
      <c r="BU30" s="32"/>
      <c r="BV30" s="32"/>
      <c r="BW30" s="32"/>
      <c r="BX30" s="32"/>
      <c r="BY30" s="32"/>
      <c r="BZ30" s="32"/>
      <c r="CA30" s="32"/>
      <c r="CB30" s="30"/>
      <c r="CC30" s="36" t="s">
        <v>86</v>
      </c>
      <c r="CD30" s="33">
        <v>14348258</v>
      </c>
      <c r="CE30" s="33">
        <v>10</v>
      </c>
      <c r="CF30" s="33">
        <v>57</v>
      </c>
      <c r="CG30" s="33">
        <v>35</v>
      </c>
      <c r="CH30" s="33">
        <v>12</v>
      </c>
      <c r="CJ30" s="5">
        <f t="shared" si="0"/>
        <v>9</v>
      </c>
      <c r="CK30" s="5" t="str">
        <f t="shared" si="1"/>
        <v>Detersivi</v>
      </c>
      <c r="CL30" s="8">
        <f>CF30*W/sW</f>
        <v>456</v>
      </c>
      <c r="CM30" s="8">
        <f>CE30*H/sH</f>
        <v>85.714285714285708</v>
      </c>
      <c r="CN30" s="8">
        <f>CH30*W/sW</f>
        <v>96</v>
      </c>
      <c r="CO30" s="8">
        <f>CG30*H/sH</f>
        <v>300</v>
      </c>
      <c r="CP30" s="3" t="str">
        <f>SUBSTITUTE(SUBSTITUTE(SUBSTITUTE(SUBSTITUTE(SUBSTITUTE(SUBSTITUTE(RECT,"%i",CJ30),"%n",CK30),"%L",CL30),"%T",CM30),"%W",CN30),"%H",CO30)</f>
        <v>new Zone { Id = 9, Name = "Detersivi", Rect = new Rect { Left = 456, Top = 85.7142857142857, Width = 96, Height = 300 } }</v>
      </c>
      <c r="CR30" s="6" t="str">
        <f>SUBSTITUTE(SUBSTITUTE(SUBSTITUTE(SUBSTITUTE(SUBSTITUTE(SUBSTITUTE(pyRECT,"%i",CJ30),"%n",CK30),"%L",CL30),"%T",CM30),"%W",CN30),"%H",CO30)</f>
        <v>Zone(id = 9, name = "Detersivi", rect = Rect(top = 456, left = 85.7142857142857, width = 96, height = 300))</v>
      </c>
      <c r="CT30" t="str">
        <f>SUBSTITUTE(SUBSTITUTE(SUBSTITUTE(SUBSTITUTE(SUBSTITUTE(SUBSTITUTE(ZONE,"%i",CJ30),"%n",CK30),"%L",CL30),"%T",CM30),"%W",CN30),"%H",CO30)</f>
        <v>new Zone{Name="Detersivi", ZoneId = 9}</v>
      </c>
      <c r="CW30" s="8">
        <f t="shared" si="2"/>
        <v>456</v>
      </c>
      <c r="CX30" s="8">
        <f>INT(H-CM30)</f>
        <v>394</v>
      </c>
      <c r="CY30" s="8">
        <f t="shared" si="3"/>
        <v>96</v>
      </c>
      <c r="CZ30" s="8">
        <f t="shared" si="4"/>
        <v>300</v>
      </c>
      <c r="DB30" s="6" t="str">
        <f>SUBSTITUTE(SUBSTITUTE(SUBSTITUTE(SUBSTITUTE(SUBSTITUTE(SUBSTITUTE(pyRECT,"%i",CJ30),"%n",CK30),"%L",CW30),"%T",CX30),"%W",CY30),"%H",CZ30)</f>
        <v>Zone(id = 9, name = "Detersivi", rect = Rect(top = 456, left = 394, width = 96, height = 300))</v>
      </c>
    </row>
    <row r="31" spans="1:106" ht="15" customHeight="1" x14ac:dyDescent="0.25">
      <c r="A31" s="30"/>
      <c r="B31" s="30"/>
      <c r="C31" s="30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31"/>
      <c r="AG31" s="31"/>
      <c r="AH31" s="31"/>
      <c r="AI31" s="31"/>
      <c r="AJ31" s="31"/>
      <c r="AK31" s="31"/>
      <c r="AL31" s="31"/>
      <c r="AM31" s="31"/>
      <c r="AN31" s="31"/>
      <c r="AO31" s="31"/>
      <c r="AP31" s="31"/>
      <c r="AQ31" s="31"/>
      <c r="AR31" s="31"/>
      <c r="AS31" s="31"/>
      <c r="AT31" s="31"/>
      <c r="AU31" s="31"/>
      <c r="AV31" s="32"/>
      <c r="AW31" s="32"/>
      <c r="AX31" s="32"/>
      <c r="AY31" s="32"/>
      <c r="AZ31" s="32"/>
      <c r="BA31" s="32"/>
      <c r="BB31" s="32"/>
      <c r="BC31" s="32"/>
      <c r="BD31" s="32"/>
      <c r="BE31" s="31"/>
      <c r="BF31" s="31"/>
      <c r="BG31" s="16"/>
      <c r="BH31" s="16"/>
      <c r="BI31" s="16"/>
      <c r="BJ31" s="16"/>
      <c r="BK31" s="16"/>
      <c r="BL31" s="16"/>
      <c r="BM31" s="16"/>
      <c r="BN31" s="16"/>
      <c r="BO31" s="16"/>
      <c r="BP31" s="16"/>
      <c r="BQ31" s="31"/>
      <c r="BR31" s="31"/>
      <c r="BS31" s="32"/>
      <c r="BT31" s="32"/>
      <c r="BU31" s="32"/>
      <c r="BV31" s="32"/>
      <c r="BW31" s="32"/>
      <c r="BX31" s="32"/>
      <c r="BY31" s="32"/>
      <c r="BZ31" s="32"/>
      <c r="CA31" s="32"/>
      <c r="CB31" s="30"/>
      <c r="CD31" s="33"/>
      <c r="CE31" s="33"/>
      <c r="CF31" s="33"/>
      <c r="CG31" s="33"/>
      <c r="CH31" s="33"/>
      <c r="CJ31" s="5">
        <f t="shared" si="0"/>
        <v>10</v>
      </c>
      <c r="CK31" s="5">
        <f t="shared" si="1"/>
        <v>0</v>
      </c>
      <c r="CL31" s="8">
        <f>CF31*W/sW</f>
        <v>0</v>
      </c>
      <c r="CM31" s="8">
        <f>CE31*H/sH</f>
        <v>0</v>
      </c>
      <c r="CN31" s="8">
        <f>CH31*W/sW</f>
        <v>0</v>
      </c>
      <c r="CO31" s="8">
        <f>CG31*H/sH</f>
        <v>0</v>
      </c>
      <c r="CP31" s="3" t="str">
        <f>SUBSTITUTE(SUBSTITUTE(SUBSTITUTE(SUBSTITUTE(SUBSTITUTE(SUBSTITUTE(RECT,"%i",CJ31),"%n",CK31),"%L",CL31),"%T",CM31),"%W",CN31),"%H",CO31)</f>
        <v>new Zone { Id = 10, Name = "0", Rect = new Rect { Left = 0, Top = 0, Width = 0, Height = 0 } }</v>
      </c>
      <c r="CR31" s="6" t="str">
        <f>SUBSTITUTE(SUBSTITUTE(SUBSTITUTE(SUBSTITUTE(SUBSTITUTE(SUBSTITUTE(pyRECT,"%i",CJ31),"%n",CK31),"%L",CL31),"%T",CM31),"%W",CN31),"%H",CO31)</f>
        <v>Zone(id = 10, name = "0", rect = Rect(top = 0, left = 0, width = 0, height = 0))</v>
      </c>
      <c r="CT31" t="str">
        <f>SUBSTITUTE(SUBSTITUTE(SUBSTITUTE(SUBSTITUTE(SUBSTITUTE(SUBSTITUTE(ZONE,"%i",CJ31),"%n",CK31),"%L",CL31),"%T",CM31),"%W",CN31),"%H",CO31)</f>
        <v>new Zone{Name="0", ZoneId = 10}</v>
      </c>
      <c r="CW31" s="8">
        <f t="shared" si="2"/>
        <v>0</v>
      </c>
      <c r="CX31" s="8">
        <f>INT(H-CM31)</f>
        <v>480</v>
      </c>
      <c r="CY31" s="8">
        <f t="shared" si="3"/>
        <v>0</v>
      </c>
      <c r="CZ31" s="8">
        <f t="shared" si="4"/>
        <v>0</v>
      </c>
      <c r="DB31" s="6" t="str">
        <f>SUBSTITUTE(SUBSTITUTE(SUBSTITUTE(SUBSTITUTE(SUBSTITUTE(SUBSTITUTE(pyRECT,"%i",CJ31),"%n",CK31),"%L",CW31),"%T",CX31),"%W",CY31),"%H",CZ31)</f>
        <v>Zone(id = 10, name = "0", rect = Rect(top = 0, left = 480, width = 0, height = 0))</v>
      </c>
    </row>
    <row r="32" spans="1:106" ht="15" customHeight="1" x14ac:dyDescent="0.25">
      <c r="A32" s="30"/>
      <c r="B32" s="30"/>
      <c r="C32" s="30"/>
      <c r="D32" s="16" t="s">
        <v>92</v>
      </c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32" t="s">
        <v>93</v>
      </c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32"/>
      <c r="AC32" s="32"/>
      <c r="AD32" s="32"/>
      <c r="AE32" s="32"/>
      <c r="AF32" s="16" t="s">
        <v>99</v>
      </c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32"/>
      <c r="AW32" s="32"/>
      <c r="AX32" s="32"/>
      <c r="AY32" s="32"/>
      <c r="AZ32" s="32"/>
      <c r="BA32" s="32"/>
      <c r="BB32" s="32"/>
      <c r="BC32" s="32"/>
      <c r="BD32" s="32"/>
      <c r="BE32" s="31"/>
      <c r="BF32" s="31"/>
      <c r="BG32" s="16"/>
      <c r="BH32" s="16"/>
      <c r="BI32" s="16"/>
      <c r="BJ32" s="16"/>
      <c r="BK32" s="16"/>
      <c r="BL32" s="16"/>
      <c r="BM32" s="16"/>
      <c r="BN32" s="16"/>
      <c r="BO32" s="16"/>
      <c r="BP32" s="16"/>
      <c r="BQ32" s="31"/>
      <c r="BR32" s="31"/>
      <c r="BS32" s="32"/>
      <c r="BT32" s="32"/>
      <c r="BU32" s="32"/>
      <c r="BV32" s="32"/>
      <c r="BW32" s="32"/>
      <c r="BX32" s="32"/>
      <c r="BY32" s="32"/>
      <c r="BZ32" s="32"/>
      <c r="CA32" s="32"/>
      <c r="CB32" s="30"/>
      <c r="CD32" s="33"/>
      <c r="CE32" s="33"/>
      <c r="CF32" s="33"/>
      <c r="CG32" s="33"/>
      <c r="CH32" s="33"/>
      <c r="CJ32" s="5">
        <f t="shared" si="0"/>
        <v>11</v>
      </c>
      <c r="CK32" s="5">
        <f t="shared" si="1"/>
        <v>0</v>
      </c>
      <c r="CL32" s="8">
        <f>CF32*W/sW</f>
        <v>0</v>
      </c>
      <c r="CM32" s="8">
        <f>CE32*H/sH</f>
        <v>0</v>
      </c>
      <c r="CN32" s="8">
        <f>CH32*W/sW</f>
        <v>0</v>
      </c>
      <c r="CO32" s="8">
        <f>CG32*H/sH</f>
        <v>0</v>
      </c>
      <c r="CP32" s="3" t="str">
        <f>SUBSTITUTE(SUBSTITUTE(SUBSTITUTE(SUBSTITUTE(SUBSTITUTE(SUBSTITUTE(RECT,"%i",CJ32),"%n",CK32),"%L",CL32),"%T",CM32),"%W",CN32),"%H",CO32)</f>
        <v>new Zone { Id = 11, Name = "0", Rect = new Rect { Left = 0, Top = 0, Width = 0, Height = 0 } }</v>
      </c>
      <c r="CR32" s="6" t="str">
        <f>SUBSTITUTE(SUBSTITUTE(SUBSTITUTE(SUBSTITUTE(SUBSTITUTE(SUBSTITUTE(pyRECT,"%i",CJ32),"%n",CK32),"%L",CL32),"%T",CM32),"%W",CN32),"%H",CO32)</f>
        <v>Zone(id = 11, name = "0", rect = Rect(top = 0, left = 0, width = 0, height = 0))</v>
      </c>
      <c r="CT32" t="str">
        <f>SUBSTITUTE(SUBSTITUTE(SUBSTITUTE(SUBSTITUTE(SUBSTITUTE(SUBSTITUTE(ZONE,"%i",CJ32),"%n",CK32),"%L",CL32),"%T",CM32),"%W",CN32),"%H",CO32)</f>
        <v>new Zone{Name="0", ZoneId = 11}</v>
      </c>
      <c r="CW32" s="8">
        <f t="shared" si="2"/>
        <v>0</v>
      </c>
      <c r="CX32" s="8">
        <f>INT(H-CM32)</f>
        <v>480</v>
      </c>
      <c r="CY32" s="8">
        <f t="shared" si="3"/>
        <v>0</v>
      </c>
      <c r="CZ32" s="8">
        <f t="shared" si="4"/>
        <v>0</v>
      </c>
      <c r="DB32" s="6" t="str">
        <f>SUBSTITUTE(SUBSTITUTE(SUBSTITUTE(SUBSTITUTE(SUBSTITUTE(SUBSTITUTE(pyRECT,"%i",CJ32),"%n",CK32),"%L",CW32),"%T",CX32),"%W",CY32),"%H",CZ32)</f>
        <v>Zone(id = 11, name = "0", rect = Rect(top = 0, left = 480, width = 0, height = 0))</v>
      </c>
    </row>
    <row r="33" spans="1:106" ht="15" customHeight="1" x14ac:dyDescent="0.25">
      <c r="A33" s="30"/>
      <c r="B33" s="30"/>
      <c r="C33" s="30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32"/>
      <c r="AC33" s="32"/>
      <c r="AD33" s="32"/>
      <c r="AE33" s="32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32"/>
      <c r="AW33" s="32"/>
      <c r="AX33" s="32"/>
      <c r="AY33" s="32"/>
      <c r="AZ33" s="32"/>
      <c r="BA33" s="32"/>
      <c r="BB33" s="32"/>
      <c r="BC33" s="32"/>
      <c r="BD33" s="32"/>
      <c r="BE33" s="31"/>
      <c r="BF33" s="31"/>
      <c r="BG33" s="16"/>
      <c r="BH33" s="16"/>
      <c r="BI33" s="16"/>
      <c r="BJ33" s="16"/>
      <c r="BK33" s="16"/>
      <c r="BL33" s="16"/>
      <c r="BM33" s="16"/>
      <c r="BN33" s="16"/>
      <c r="BO33" s="16"/>
      <c r="BP33" s="16"/>
      <c r="BQ33" s="31"/>
      <c r="BR33" s="31"/>
      <c r="BS33" s="32"/>
      <c r="BT33" s="32"/>
      <c r="BU33" s="32"/>
      <c r="BV33" s="32"/>
      <c r="BW33" s="32"/>
      <c r="BX33" s="32"/>
      <c r="BY33" s="32"/>
      <c r="BZ33" s="32"/>
      <c r="CA33" s="32"/>
      <c r="CB33" s="30"/>
      <c r="CD33" s="33"/>
      <c r="CE33" s="33"/>
      <c r="CF33" s="33"/>
      <c r="CG33" s="33"/>
      <c r="CH33" s="33"/>
      <c r="CJ33" s="5">
        <f t="shared" si="0"/>
        <v>12</v>
      </c>
      <c r="CK33" s="5">
        <f t="shared" si="1"/>
        <v>0</v>
      </c>
      <c r="CL33" s="8">
        <f>CF33*W/sW</f>
        <v>0</v>
      </c>
      <c r="CM33" s="8">
        <f>CE33*H/sH</f>
        <v>0</v>
      </c>
      <c r="CN33" s="8">
        <f>CH33*W/sW</f>
        <v>0</v>
      </c>
      <c r="CO33" s="8">
        <f>CG33*H/sH</f>
        <v>0</v>
      </c>
      <c r="CP33" s="3" t="str">
        <f>SUBSTITUTE(SUBSTITUTE(SUBSTITUTE(SUBSTITUTE(SUBSTITUTE(SUBSTITUTE(RECT,"%i",CJ33),"%n",CK33),"%L",CL33),"%T",CM33),"%W",CN33),"%H",CO33)</f>
        <v>new Zone { Id = 12, Name = "0", Rect = new Rect { Left = 0, Top = 0, Width = 0, Height = 0 } }</v>
      </c>
      <c r="CR33" s="6" t="str">
        <f>SUBSTITUTE(SUBSTITUTE(SUBSTITUTE(SUBSTITUTE(SUBSTITUTE(SUBSTITUTE(pyRECT,"%i",CJ33),"%n",CK33),"%L",CL33),"%T",CM33),"%W",CN33),"%H",CO33)</f>
        <v>Zone(id = 12, name = "0", rect = Rect(top = 0, left = 0, width = 0, height = 0))</v>
      </c>
      <c r="CT33" t="str">
        <f>SUBSTITUTE(SUBSTITUTE(SUBSTITUTE(SUBSTITUTE(SUBSTITUTE(SUBSTITUTE(ZONE,"%i",CJ33),"%n",CK33),"%L",CL33),"%T",CM33),"%W",CN33),"%H",CO33)</f>
        <v>new Zone{Name="0", ZoneId = 12}</v>
      </c>
      <c r="CW33" s="8">
        <f t="shared" si="2"/>
        <v>0</v>
      </c>
      <c r="CX33" s="8">
        <f>INT(H-CM33)</f>
        <v>480</v>
      </c>
      <c r="CY33" s="8">
        <f t="shared" si="3"/>
        <v>0</v>
      </c>
      <c r="CZ33" s="8">
        <f t="shared" si="4"/>
        <v>0</v>
      </c>
      <c r="DB33" s="6" t="str">
        <f>SUBSTITUTE(SUBSTITUTE(SUBSTITUTE(SUBSTITUTE(SUBSTITUTE(SUBSTITUTE(pyRECT,"%i",CJ33),"%n",CK33),"%L",CW33),"%T",CX33),"%W",CY33),"%H",CZ33)</f>
        <v>Zone(id = 12, name = "0", rect = Rect(top = 0, left = 480, width = 0, height = 0))</v>
      </c>
    </row>
    <row r="34" spans="1:106" ht="15" customHeight="1" x14ac:dyDescent="0.25">
      <c r="A34" s="30"/>
      <c r="B34" s="30"/>
      <c r="C34" s="30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32"/>
      <c r="AC34" s="32"/>
      <c r="AD34" s="32"/>
      <c r="AE34" s="32"/>
      <c r="AF34" s="16"/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32"/>
      <c r="AW34" s="32"/>
      <c r="AX34" s="32"/>
      <c r="AY34" s="32"/>
      <c r="AZ34" s="32"/>
      <c r="BA34" s="32"/>
      <c r="BB34" s="32"/>
      <c r="BC34" s="32"/>
      <c r="BD34" s="32"/>
      <c r="BE34" s="31"/>
      <c r="BF34" s="31"/>
      <c r="BG34" s="16"/>
      <c r="BH34" s="16"/>
      <c r="BI34" s="16"/>
      <c r="BJ34" s="16"/>
      <c r="BK34" s="16"/>
      <c r="BL34" s="16"/>
      <c r="BM34" s="16"/>
      <c r="BN34" s="16"/>
      <c r="BO34" s="16"/>
      <c r="BP34" s="16"/>
      <c r="BQ34" s="31"/>
      <c r="BR34" s="31"/>
      <c r="BS34" s="32"/>
      <c r="BT34" s="32"/>
      <c r="BU34" s="32"/>
      <c r="BV34" s="32"/>
      <c r="BW34" s="32"/>
      <c r="BX34" s="32"/>
      <c r="BY34" s="32"/>
      <c r="BZ34" s="32"/>
      <c r="CA34" s="32"/>
      <c r="CB34" s="30"/>
      <c r="CC34" s="36" t="s">
        <v>25</v>
      </c>
      <c r="CD34" s="33">
        <v>3506772</v>
      </c>
      <c r="CE34" s="33">
        <v>0</v>
      </c>
      <c r="CF34" s="33">
        <v>21</v>
      </c>
      <c r="CG34" s="33">
        <v>3</v>
      </c>
      <c r="CH34" s="33">
        <v>59</v>
      </c>
      <c r="CJ34" s="5">
        <f t="shared" si="0"/>
        <v>13</v>
      </c>
      <c r="CK34" s="5" t="str">
        <f t="shared" si="1"/>
        <v>e</v>
      </c>
      <c r="CL34" s="8">
        <f>CF34*W/sW</f>
        <v>168</v>
      </c>
      <c r="CM34" s="8">
        <f>CE34*H/sH</f>
        <v>0</v>
      </c>
      <c r="CN34" s="8">
        <f>CH34*W/sW</f>
        <v>472</v>
      </c>
      <c r="CO34" s="8">
        <f>CG34*H/sH</f>
        <v>25.714285714285715</v>
      </c>
      <c r="CP34" s="3" t="str">
        <f>SUBSTITUTE(SUBSTITUTE(SUBSTITUTE(SUBSTITUTE(SUBSTITUTE(SUBSTITUTE(RECT,"%i",CJ34),"%n",CK34),"%L",CL34),"%T",CM34),"%W",CN34),"%H",CO34)</f>
        <v>new Zone { Id = 13, Name = "e", Rect = new Rect { Left = 168, Top = 0, Width = 472, Height = 25.7142857142857 } }</v>
      </c>
      <c r="CR34" s="6" t="str">
        <f>SUBSTITUTE(SUBSTITUTE(SUBSTITUTE(SUBSTITUTE(SUBSTITUTE(SUBSTITUTE(pyRECT,"%i",CJ34),"%n",CK34),"%L",CL34),"%T",CM34),"%W",CN34),"%H",CO34)</f>
        <v>Zone(id = 13, name = "e", rect = Rect(top = 168, left = 0, width = 472, height = 25.7142857142857))</v>
      </c>
      <c r="CT34" t="str">
        <f>SUBSTITUTE(SUBSTITUTE(SUBSTITUTE(SUBSTITUTE(SUBSTITUTE(SUBSTITUTE(ZONE,"%i",CJ34),"%n",CK34),"%L",CL34),"%T",CM34),"%W",CN34),"%H",CO34)</f>
        <v>new Zone{Name="e", ZoneId = 13}</v>
      </c>
      <c r="CW34" s="8">
        <f t="shared" si="2"/>
        <v>168</v>
      </c>
      <c r="CX34" s="8">
        <f>INT(H-CM34)</f>
        <v>480</v>
      </c>
      <c r="CY34" s="8">
        <f t="shared" si="3"/>
        <v>472</v>
      </c>
      <c r="CZ34" s="8">
        <f t="shared" si="4"/>
        <v>25</v>
      </c>
      <c r="DB34" s="6" t="str">
        <f>SUBSTITUTE(SUBSTITUTE(SUBSTITUTE(SUBSTITUTE(SUBSTITUTE(SUBSTITUTE(pyRECT,"%i",CJ34),"%n",CK34),"%L",CW34),"%T",CX34),"%W",CY34),"%H",CZ34)</f>
        <v>Zone(id = 13, name = "e", rect = Rect(top = 168, left = 480, width = 472, height = 25))</v>
      </c>
    </row>
    <row r="35" spans="1:106" ht="15" customHeight="1" x14ac:dyDescent="0.25">
      <c r="A35" s="30"/>
      <c r="B35" s="30"/>
      <c r="C35" s="30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32"/>
      <c r="AC35" s="32"/>
      <c r="AD35" s="32"/>
      <c r="AE35" s="32"/>
      <c r="AF35" s="16"/>
      <c r="AG35" s="16"/>
      <c r="AH35" s="16"/>
      <c r="AI35" s="16"/>
      <c r="AJ35" s="16"/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32"/>
      <c r="AW35" s="32"/>
      <c r="AX35" s="32"/>
      <c r="AY35" s="32"/>
      <c r="AZ35" s="32"/>
      <c r="BA35" s="32"/>
      <c r="BB35" s="32"/>
      <c r="BC35" s="32"/>
      <c r="BD35" s="32"/>
      <c r="BE35" s="31"/>
      <c r="BF35" s="31"/>
      <c r="BG35" s="16"/>
      <c r="BH35" s="16"/>
      <c r="BI35" s="16"/>
      <c r="BJ35" s="16"/>
      <c r="BK35" s="16"/>
      <c r="BL35" s="16"/>
      <c r="BM35" s="16"/>
      <c r="BN35" s="16"/>
      <c r="BO35" s="16"/>
      <c r="BP35" s="16"/>
      <c r="BQ35" s="31"/>
      <c r="BR35" s="31"/>
      <c r="BS35" s="32"/>
      <c r="BT35" s="32"/>
      <c r="BU35" s="32"/>
      <c r="BV35" s="32"/>
      <c r="BW35" s="32"/>
      <c r="BX35" s="32"/>
      <c r="BY35" s="32"/>
      <c r="BZ35" s="32"/>
      <c r="CA35" s="32"/>
      <c r="CB35" s="30"/>
      <c r="CC35" s="36" t="s">
        <v>25</v>
      </c>
      <c r="CD35" s="33">
        <v>9359529</v>
      </c>
      <c r="CE35" s="33">
        <v>3</v>
      </c>
      <c r="CF35" s="33">
        <v>79</v>
      </c>
      <c r="CG35" s="33">
        <v>42</v>
      </c>
      <c r="CH35" s="33">
        <v>1</v>
      </c>
      <c r="CJ35" s="5">
        <f t="shared" si="0"/>
        <v>14</v>
      </c>
      <c r="CK35" s="5" t="str">
        <f t="shared" si="1"/>
        <v>e</v>
      </c>
      <c r="CL35" s="8">
        <f>CF35*W/sW</f>
        <v>632</v>
      </c>
      <c r="CM35" s="8">
        <f>CE35*H/sH</f>
        <v>25.714285714285715</v>
      </c>
      <c r="CN35" s="8">
        <f>CH35*W/sW</f>
        <v>8</v>
      </c>
      <c r="CO35" s="8">
        <f>CG35*H/sH</f>
        <v>360</v>
      </c>
      <c r="CP35" s="3" t="str">
        <f>SUBSTITUTE(SUBSTITUTE(SUBSTITUTE(SUBSTITUTE(SUBSTITUTE(SUBSTITUTE(RECT,"%i",CJ35),"%n",CK35),"%L",CL35),"%T",CM35),"%W",CN35),"%H",CO35)</f>
        <v>new Zone { Id = 14, Name = "e", Rect = new Rect { Left = 632, Top = 25.7142857142857, Width = 8, Height = 360 } }</v>
      </c>
      <c r="CR35" s="6" t="str">
        <f>SUBSTITUTE(SUBSTITUTE(SUBSTITUTE(SUBSTITUTE(SUBSTITUTE(SUBSTITUTE(pyRECT,"%i",CJ35),"%n",CK35),"%L",CL35),"%T",CM35),"%W",CN35),"%H",CO35)</f>
        <v>Zone(id = 14, name = "e", rect = Rect(top = 632, left = 25.7142857142857, width = 8, height = 360))</v>
      </c>
      <c r="CT35" t="str">
        <f>SUBSTITUTE(SUBSTITUTE(SUBSTITUTE(SUBSTITUTE(SUBSTITUTE(SUBSTITUTE(ZONE,"%i",CJ35),"%n",CK35),"%L",CL35),"%T",CM35),"%W",CN35),"%H",CO35)</f>
        <v>new Zone{Name="e", ZoneId = 14}</v>
      </c>
      <c r="CW35" s="8">
        <f t="shared" si="2"/>
        <v>632</v>
      </c>
      <c r="CX35" s="8">
        <f>INT(H-CM35)</f>
        <v>454</v>
      </c>
      <c r="CY35" s="8">
        <f t="shared" si="3"/>
        <v>8</v>
      </c>
      <c r="CZ35" s="8">
        <f t="shared" si="4"/>
        <v>360</v>
      </c>
      <c r="DB35" s="6" t="str">
        <f>SUBSTITUTE(SUBSTITUTE(SUBSTITUTE(SUBSTITUTE(SUBSTITUTE(SUBSTITUTE(pyRECT,"%i",CJ35),"%n",CK35),"%L",CW35),"%T",CX35),"%W",CY35),"%H",CZ35)</f>
        <v>Zone(id = 14, name = "e", rect = Rect(top = 632, left = 454, width = 8, height = 360))</v>
      </c>
    </row>
    <row r="36" spans="1:106" ht="15" customHeight="1" x14ac:dyDescent="0.25">
      <c r="A36" s="30"/>
      <c r="B36" s="30"/>
      <c r="C36" s="30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32"/>
      <c r="AC36" s="32"/>
      <c r="AD36" s="32"/>
      <c r="AE36" s="32"/>
      <c r="AF36" s="16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32"/>
      <c r="AW36" s="32"/>
      <c r="AX36" s="32"/>
      <c r="AY36" s="32"/>
      <c r="AZ36" s="32"/>
      <c r="BA36" s="32"/>
      <c r="BB36" s="32"/>
      <c r="BC36" s="32"/>
      <c r="BD36" s="32"/>
      <c r="BE36" s="31"/>
      <c r="BF36" s="31"/>
      <c r="BG36" s="16"/>
      <c r="BH36" s="16"/>
      <c r="BI36" s="16"/>
      <c r="BJ36" s="16"/>
      <c r="BK36" s="16"/>
      <c r="BL36" s="16"/>
      <c r="BM36" s="16"/>
      <c r="BN36" s="16"/>
      <c r="BO36" s="16"/>
      <c r="BP36" s="16"/>
      <c r="BQ36" s="31"/>
      <c r="BR36" s="31"/>
      <c r="BS36" s="32"/>
      <c r="BT36" s="32"/>
      <c r="BU36" s="32"/>
      <c r="BV36" s="32"/>
      <c r="BW36" s="32"/>
      <c r="BX36" s="32"/>
      <c r="BY36" s="32"/>
      <c r="BZ36" s="32"/>
      <c r="CA36" s="32"/>
      <c r="CB36" s="30"/>
      <c r="CC36" s="36" t="s">
        <v>25</v>
      </c>
      <c r="CD36" s="33">
        <v>9359529</v>
      </c>
      <c r="CE36" s="33">
        <v>19</v>
      </c>
      <c r="CF36" s="33">
        <v>0</v>
      </c>
      <c r="CG36" s="33">
        <v>26</v>
      </c>
      <c r="CH36" s="33">
        <v>3</v>
      </c>
      <c r="CJ36" s="5">
        <f t="shared" si="0"/>
        <v>15</v>
      </c>
      <c r="CK36" s="5" t="str">
        <f t="shared" si="1"/>
        <v>e</v>
      </c>
      <c r="CL36" s="8">
        <f>CF36*W/sW</f>
        <v>0</v>
      </c>
      <c r="CM36" s="8">
        <f>CE36*H/sH</f>
        <v>162.85714285714286</v>
      </c>
      <c r="CN36" s="8">
        <f>CH36*W/sW</f>
        <v>24</v>
      </c>
      <c r="CO36" s="8">
        <f>CG36*H/sH</f>
        <v>222.85714285714286</v>
      </c>
      <c r="CP36" s="3" t="str">
        <f>SUBSTITUTE(SUBSTITUTE(SUBSTITUTE(SUBSTITUTE(SUBSTITUTE(SUBSTITUTE(RECT,"%i",CJ36),"%n",CK36),"%L",CL36),"%T",CM36),"%W",CN36),"%H",CO36)</f>
        <v>new Zone { Id = 15, Name = "e", Rect = new Rect { Left = 0, Top = 162.857142857143, Width = 24, Height = 222.857142857143 } }</v>
      </c>
      <c r="CR36" s="6" t="str">
        <f>SUBSTITUTE(SUBSTITUTE(SUBSTITUTE(SUBSTITUTE(SUBSTITUTE(SUBSTITUTE(pyRECT,"%i",CJ36),"%n",CK36),"%L",CL36),"%T",CM36),"%W",CN36),"%H",CO36)</f>
        <v>Zone(id = 15, name = "e", rect = Rect(top = 0, left = 162.857142857143, width = 24, height = 222.857142857143))</v>
      </c>
      <c r="CT36" t="str">
        <f>SUBSTITUTE(SUBSTITUTE(SUBSTITUTE(SUBSTITUTE(SUBSTITUTE(SUBSTITUTE(ZONE,"%i",CJ36),"%n",CK36),"%L",CL36),"%T",CM36),"%W",CN36),"%H",CO36)</f>
        <v>new Zone{Name="e", ZoneId = 15}</v>
      </c>
      <c r="CW36" s="8">
        <f t="shared" si="2"/>
        <v>0</v>
      </c>
      <c r="CX36" s="8">
        <f>INT(H-CM36)</f>
        <v>317</v>
      </c>
      <c r="CY36" s="8">
        <f t="shared" si="3"/>
        <v>24</v>
      </c>
      <c r="CZ36" s="8">
        <f t="shared" si="4"/>
        <v>222</v>
      </c>
      <c r="DB36" s="6" t="str">
        <f>SUBSTITUTE(SUBSTITUTE(SUBSTITUTE(SUBSTITUTE(SUBSTITUTE(SUBSTITUTE(pyRECT,"%i",CJ36),"%n",CK36),"%L",CW36),"%T",CX36),"%W",CY36),"%H",CZ36)</f>
        <v>Zone(id = 15, name = "e", rect = Rect(top = 0, left = 317, width = 24, height = 222))</v>
      </c>
    </row>
    <row r="37" spans="1:106" ht="15" customHeight="1" x14ac:dyDescent="0.25">
      <c r="A37" s="30"/>
      <c r="B37" s="30"/>
      <c r="C37" s="30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32"/>
      <c r="AC37" s="32"/>
      <c r="AD37" s="32"/>
      <c r="AE37" s="32"/>
      <c r="AF37" s="16"/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32"/>
      <c r="AW37" s="32"/>
      <c r="AX37" s="32"/>
      <c r="AY37" s="32"/>
      <c r="AZ37" s="32"/>
      <c r="BA37" s="32"/>
      <c r="BB37" s="32"/>
      <c r="BC37" s="32"/>
      <c r="BD37" s="32"/>
      <c r="BE37" s="31"/>
      <c r="BF37" s="31"/>
      <c r="BG37" s="16"/>
      <c r="BH37" s="16"/>
      <c r="BI37" s="16"/>
      <c r="BJ37" s="16"/>
      <c r="BK37" s="16"/>
      <c r="BL37" s="16"/>
      <c r="BM37" s="16"/>
      <c r="BN37" s="16"/>
      <c r="BO37" s="16"/>
      <c r="BP37" s="16"/>
      <c r="BQ37" s="31"/>
      <c r="BR37" s="31"/>
      <c r="BS37" s="32"/>
      <c r="BT37" s="32"/>
      <c r="BU37" s="32"/>
      <c r="BV37" s="32"/>
      <c r="BW37" s="32"/>
      <c r="BX37" s="32"/>
      <c r="BY37" s="32"/>
      <c r="BZ37" s="32"/>
      <c r="CA37" s="32"/>
      <c r="CB37" s="30"/>
      <c r="CC37" s="36" t="s">
        <v>25</v>
      </c>
      <c r="CD37" s="33">
        <v>3506772</v>
      </c>
      <c r="CE37" s="33">
        <v>45</v>
      </c>
      <c r="CF37" s="33">
        <v>0</v>
      </c>
      <c r="CG37" s="33">
        <v>11</v>
      </c>
      <c r="CH37" s="33">
        <v>14</v>
      </c>
      <c r="CJ37" s="5">
        <f t="shared" si="0"/>
        <v>16</v>
      </c>
      <c r="CK37" s="5" t="str">
        <f t="shared" si="1"/>
        <v>e</v>
      </c>
      <c r="CL37" s="8">
        <f>CF37*W/sW</f>
        <v>0</v>
      </c>
      <c r="CM37" s="8">
        <f>CE37*H/sH</f>
        <v>385.71428571428572</v>
      </c>
      <c r="CN37" s="8">
        <f>CH37*W/sW</f>
        <v>112</v>
      </c>
      <c r="CO37" s="8">
        <f>CG37*H/sH</f>
        <v>94.285714285714292</v>
      </c>
      <c r="CP37" s="3" t="str">
        <f>SUBSTITUTE(SUBSTITUTE(SUBSTITUTE(SUBSTITUTE(SUBSTITUTE(SUBSTITUTE(RECT,"%i",CJ37),"%n",CK37),"%L",CL37),"%T",CM37),"%W",CN37),"%H",CO37)</f>
        <v>new Zone { Id = 16, Name = "e", Rect = new Rect { Left = 0, Top = 385.714285714286, Width = 112, Height = 94.2857142857143 } }</v>
      </c>
      <c r="CR37" s="6" t="str">
        <f>SUBSTITUTE(SUBSTITUTE(SUBSTITUTE(SUBSTITUTE(SUBSTITUTE(SUBSTITUTE(pyRECT,"%i",CJ37),"%n",CK37),"%L",CL37),"%T",CM37),"%W",CN37),"%H",CO37)</f>
        <v>Zone(id = 16, name = "e", rect = Rect(top = 0, left = 385.714285714286, width = 112, height = 94.2857142857143))</v>
      </c>
      <c r="CT37" t="str">
        <f>SUBSTITUTE(SUBSTITUTE(SUBSTITUTE(SUBSTITUTE(SUBSTITUTE(SUBSTITUTE(ZONE,"%i",CJ37),"%n",CK37),"%L",CL37),"%T",CM37),"%W",CN37),"%H",CO37)</f>
        <v>new Zone{Name="e", ZoneId = 16}</v>
      </c>
      <c r="CW37" s="8">
        <f t="shared" si="2"/>
        <v>0</v>
      </c>
      <c r="CX37" s="8">
        <f>INT(H-CM37)</f>
        <v>94</v>
      </c>
      <c r="CY37" s="8">
        <f t="shared" si="3"/>
        <v>112</v>
      </c>
      <c r="CZ37" s="8">
        <f t="shared" si="4"/>
        <v>94</v>
      </c>
      <c r="DB37" s="6" t="str">
        <f>SUBSTITUTE(SUBSTITUTE(SUBSTITUTE(SUBSTITUTE(SUBSTITUTE(SUBSTITUTE(pyRECT,"%i",CJ37),"%n",CK37),"%L",CW37),"%T",CX37),"%W",CY37),"%H",CZ37)</f>
        <v>Zone(id = 16, name = "e", rect = Rect(top = 0, left = 94, width = 112, height = 94))</v>
      </c>
    </row>
    <row r="38" spans="1:106" ht="15" customHeight="1" x14ac:dyDescent="0.25">
      <c r="A38" s="30"/>
      <c r="B38" s="30"/>
      <c r="C38" s="30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32"/>
      <c r="AC38" s="32"/>
      <c r="AD38" s="32"/>
      <c r="AE38" s="32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32"/>
      <c r="AW38" s="32"/>
      <c r="AX38" s="32"/>
      <c r="AY38" s="32"/>
      <c r="AZ38" s="32"/>
      <c r="BA38" s="32"/>
      <c r="BB38" s="32"/>
      <c r="BC38" s="32"/>
      <c r="BD38" s="32"/>
      <c r="BE38" s="31"/>
      <c r="BF38" s="31"/>
      <c r="BG38" s="16"/>
      <c r="BH38" s="16"/>
      <c r="BI38" s="16"/>
      <c r="BJ38" s="16"/>
      <c r="BK38" s="16"/>
      <c r="BL38" s="16"/>
      <c r="BM38" s="16"/>
      <c r="BN38" s="16"/>
      <c r="BO38" s="16"/>
      <c r="BP38" s="16"/>
      <c r="BQ38" s="31"/>
      <c r="BR38" s="31"/>
      <c r="BS38" s="32"/>
      <c r="BT38" s="32"/>
      <c r="BU38" s="32"/>
      <c r="BV38" s="32"/>
      <c r="BW38" s="32"/>
      <c r="BX38" s="32"/>
      <c r="BY38" s="32"/>
      <c r="BZ38" s="32"/>
      <c r="CA38" s="32"/>
      <c r="CB38" s="30"/>
      <c r="CC38" s="36" t="s">
        <v>25</v>
      </c>
      <c r="CD38" s="33">
        <v>3506772</v>
      </c>
      <c r="CE38" s="33">
        <v>45</v>
      </c>
      <c r="CF38" s="33">
        <v>21</v>
      </c>
      <c r="CG38" s="33">
        <v>11</v>
      </c>
      <c r="CH38" s="33">
        <v>5</v>
      </c>
      <c r="CJ38" s="5">
        <f t="shared" si="0"/>
        <v>17</v>
      </c>
      <c r="CK38" s="5" t="str">
        <f t="shared" si="1"/>
        <v>e</v>
      </c>
      <c r="CL38" s="8">
        <f>CF38*W/sW</f>
        <v>168</v>
      </c>
      <c r="CM38" s="8">
        <f>CE38*H/sH</f>
        <v>385.71428571428572</v>
      </c>
      <c r="CN38" s="8">
        <f>CH38*W/sW</f>
        <v>40</v>
      </c>
      <c r="CO38" s="8">
        <f>CG38*H/sH</f>
        <v>94.285714285714292</v>
      </c>
      <c r="CP38" s="3" t="str">
        <f>SUBSTITUTE(SUBSTITUTE(SUBSTITUTE(SUBSTITUTE(SUBSTITUTE(SUBSTITUTE(RECT,"%i",CJ38),"%n",CK38),"%L",CL38),"%T",CM38),"%W",CN38),"%H",CO38)</f>
        <v>new Zone { Id = 17, Name = "e", Rect = new Rect { Left = 168, Top = 385.714285714286, Width = 40, Height = 94.2857142857143 } }</v>
      </c>
      <c r="CR38" s="6" t="str">
        <f>SUBSTITUTE(SUBSTITUTE(SUBSTITUTE(SUBSTITUTE(SUBSTITUTE(SUBSTITUTE(pyRECT,"%i",CJ38),"%n",CK38),"%L",CL38),"%T",CM38),"%W",CN38),"%H",CO38)</f>
        <v>Zone(id = 17, name = "e", rect = Rect(top = 168, left = 385.714285714286, width = 40, height = 94.2857142857143))</v>
      </c>
      <c r="CT38" t="str">
        <f>SUBSTITUTE(SUBSTITUTE(SUBSTITUTE(SUBSTITUTE(SUBSTITUTE(SUBSTITUTE(ZONE,"%i",CJ38),"%n",CK38),"%L",CL38),"%T",CM38),"%W",CN38),"%H",CO38)</f>
        <v>new Zone{Name="e", ZoneId = 17}</v>
      </c>
      <c r="CW38" s="8">
        <f t="shared" si="2"/>
        <v>168</v>
      </c>
      <c r="CX38" s="8">
        <f>INT(H-CM38)</f>
        <v>94</v>
      </c>
      <c r="CY38" s="8">
        <f t="shared" si="3"/>
        <v>40</v>
      </c>
      <c r="CZ38" s="8">
        <f t="shared" si="4"/>
        <v>94</v>
      </c>
      <c r="DB38" s="6" t="str">
        <f>SUBSTITUTE(SUBSTITUTE(SUBSTITUTE(SUBSTITUTE(SUBSTITUTE(SUBSTITUTE(pyRECT,"%i",CJ38),"%n",CK38),"%L",CW38),"%T",CX38),"%W",CY38),"%H",CZ38)</f>
        <v>Zone(id = 17, name = "e", rect = Rect(top = 168, left = 94, width = 40, height = 94))</v>
      </c>
    </row>
    <row r="39" spans="1:106" ht="15" customHeight="1" x14ac:dyDescent="0.25">
      <c r="A39" s="30"/>
      <c r="B39" s="30"/>
      <c r="C39" s="30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32"/>
      <c r="AC39" s="32"/>
      <c r="AD39" s="32"/>
      <c r="AE39" s="32"/>
      <c r="AF39" s="21" t="s">
        <v>95</v>
      </c>
      <c r="AG39" s="21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32"/>
      <c r="AW39" s="32"/>
      <c r="AX39" s="32"/>
      <c r="AY39" s="32"/>
      <c r="AZ39" s="32"/>
      <c r="BA39" s="32"/>
      <c r="BB39" s="32"/>
      <c r="BC39" s="32"/>
      <c r="BD39" s="32"/>
      <c r="BE39" s="31"/>
      <c r="BF39" s="31"/>
      <c r="BG39" s="16"/>
      <c r="BH39" s="16"/>
      <c r="BI39" s="16"/>
      <c r="BJ39" s="16"/>
      <c r="BK39" s="16"/>
      <c r="BL39" s="16"/>
      <c r="BM39" s="16"/>
      <c r="BN39" s="16"/>
      <c r="BO39" s="16"/>
      <c r="BP39" s="16"/>
      <c r="BQ39" s="31"/>
      <c r="BR39" s="31"/>
      <c r="BS39" s="32"/>
      <c r="BT39" s="32"/>
      <c r="BU39" s="32"/>
      <c r="BV39" s="32"/>
      <c r="BW39" s="32"/>
      <c r="BX39" s="32"/>
      <c r="BY39" s="32"/>
      <c r="BZ39" s="32"/>
      <c r="CA39" s="32"/>
      <c r="CB39" s="30"/>
      <c r="CC39" s="36" t="s">
        <v>25</v>
      </c>
      <c r="CD39" s="33">
        <v>3506772</v>
      </c>
      <c r="CE39" s="33">
        <v>45</v>
      </c>
      <c r="CF39" s="33">
        <v>33</v>
      </c>
      <c r="CG39" s="33">
        <v>11</v>
      </c>
      <c r="CH39" s="33">
        <v>15</v>
      </c>
      <c r="CJ39" s="5">
        <f t="shared" si="0"/>
        <v>18</v>
      </c>
      <c r="CK39" s="5" t="str">
        <f t="shared" si="1"/>
        <v>e</v>
      </c>
      <c r="CL39" s="8">
        <f>CF39*W/sW</f>
        <v>264</v>
      </c>
      <c r="CM39" s="8">
        <f>CE39*H/sH</f>
        <v>385.71428571428572</v>
      </c>
      <c r="CN39" s="8">
        <f>CH39*W/sW</f>
        <v>120</v>
      </c>
      <c r="CO39" s="8">
        <f>CG39*H/sH</f>
        <v>94.285714285714292</v>
      </c>
      <c r="CP39" s="3" t="str">
        <f>SUBSTITUTE(SUBSTITUTE(SUBSTITUTE(SUBSTITUTE(SUBSTITUTE(SUBSTITUTE(RECT,"%i",CJ39),"%n",CK39),"%L",CL39),"%T",CM39),"%W",CN39),"%H",CO39)</f>
        <v>new Zone { Id = 18, Name = "e", Rect = new Rect { Left = 264, Top = 385.714285714286, Width = 120, Height = 94.2857142857143 } }</v>
      </c>
      <c r="CR39" s="6" t="str">
        <f>SUBSTITUTE(SUBSTITUTE(SUBSTITUTE(SUBSTITUTE(SUBSTITUTE(SUBSTITUTE(pyRECT,"%i",CJ39),"%n",CK39),"%L",CL39),"%T",CM39),"%W",CN39),"%H",CO39)</f>
        <v>Zone(id = 18, name = "e", rect = Rect(top = 264, left = 385.714285714286, width = 120, height = 94.2857142857143))</v>
      </c>
      <c r="CT39" t="str">
        <f>SUBSTITUTE(SUBSTITUTE(SUBSTITUTE(SUBSTITUTE(SUBSTITUTE(SUBSTITUTE(ZONE,"%i",CJ39),"%n",CK39),"%L",CL39),"%T",CM39),"%W",CN39),"%H",CO39)</f>
        <v>new Zone{Name="e", ZoneId = 18}</v>
      </c>
      <c r="CW39" s="8">
        <f t="shared" si="2"/>
        <v>264</v>
      </c>
      <c r="CX39" s="8">
        <f>INT(H-CM39)</f>
        <v>94</v>
      </c>
      <c r="CY39" s="8">
        <f t="shared" si="3"/>
        <v>120</v>
      </c>
      <c r="CZ39" s="8">
        <f t="shared" si="4"/>
        <v>94</v>
      </c>
      <c r="DB39" s="6" t="str">
        <f>SUBSTITUTE(SUBSTITUTE(SUBSTITUTE(SUBSTITUTE(SUBSTITUTE(SUBSTITUTE(pyRECT,"%i",CJ39),"%n",CK39),"%L",CW39),"%T",CX39),"%W",CY39),"%H",CZ39)</f>
        <v>Zone(id = 18, name = "e", rect = Rect(top = 264, left = 94, width = 120, height = 94))</v>
      </c>
    </row>
    <row r="40" spans="1:106" ht="15" customHeight="1" x14ac:dyDescent="0.25">
      <c r="A40" s="30"/>
      <c r="B40" s="30"/>
      <c r="C40" s="30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32"/>
      <c r="AC40" s="32"/>
      <c r="AD40" s="32"/>
      <c r="AE40" s="32"/>
      <c r="AF40" s="21"/>
      <c r="AG40" s="21"/>
      <c r="AH40" s="21"/>
      <c r="AI40" s="21"/>
      <c r="AJ40" s="21"/>
      <c r="AK40" s="21"/>
      <c r="AL40" s="21"/>
      <c r="AM40" s="21"/>
      <c r="AN40" s="21"/>
      <c r="AO40" s="21"/>
      <c r="AP40" s="21"/>
      <c r="AQ40" s="21"/>
      <c r="AR40" s="21"/>
      <c r="AS40" s="21"/>
      <c r="AT40" s="21"/>
      <c r="AU40" s="21"/>
      <c r="AV40" s="32"/>
      <c r="AW40" s="32"/>
      <c r="AX40" s="32"/>
      <c r="AY40" s="32"/>
      <c r="AZ40" s="32"/>
      <c r="BA40" s="32"/>
      <c r="BB40" s="32"/>
      <c r="BC40" s="32"/>
      <c r="BD40" s="32"/>
      <c r="BE40" s="31"/>
      <c r="BF40" s="31"/>
      <c r="BG40" s="16"/>
      <c r="BH40" s="16"/>
      <c r="BI40" s="16"/>
      <c r="BJ40" s="16"/>
      <c r="BK40" s="16"/>
      <c r="BL40" s="16"/>
      <c r="BM40" s="16"/>
      <c r="BN40" s="16"/>
      <c r="BO40" s="16"/>
      <c r="BP40" s="16"/>
      <c r="BQ40" s="31"/>
      <c r="BR40" s="31"/>
      <c r="BS40" s="32"/>
      <c r="BT40" s="32"/>
      <c r="BU40" s="32"/>
      <c r="BV40" s="32"/>
      <c r="BW40" s="32"/>
      <c r="BX40" s="32"/>
      <c r="BY40" s="32"/>
      <c r="BZ40" s="32"/>
      <c r="CA40" s="32"/>
      <c r="CB40" s="30"/>
      <c r="CC40" s="36" t="s">
        <v>25</v>
      </c>
      <c r="CD40" s="33">
        <v>3506772</v>
      </c>
      <c r="CE40" s="33">
        <v>45</v>
      </c>
      <c r="CF40" s="33">
        <v>55</v>
      </c>
      <c r="CG40" s="33">
        <v>11</v>
      </c>
      <c r="CH40" s="33">
        <v>2</v>
      </c>
      <c r="CJ40" s="5">
        <f t="shared" si="0"/>
        <v>19</v>
      </c>
      <c r="CK40" s="5" t="str">
        <f t="shared" si="1"/>
        <v>e</v>
      </c>
      <c r="CL40" s="8">
        <f>CF40*W/sW</f>
        <v>440</v>
      </c>
      <c r="CM40" s="8">
        <f>CE40*H/sH</f>
        <v>385.71428571428572</v>
      </c>
      <c r="CN40" s="8">
        <f>CH40*W/sW</f>
        <v>16</v>
      </c>
      <c r="CO40" s="8">
        <f>CG40*H/sH</f>
        <v>94.285714285714292</v>
      </c>
      <c r="CP40" s="3" t="str">
        <f>SUBSTITUTE(SUBSTITUTE(SUBSTITUTE(SUBSTITUTE(SUBSTITUTE(SUBSTITUTE(RECT,"%i",CJ40),"%n",CK40),"%L",CL40),"%T",CM40),"%W",CN40),"%H",CO40)</f>
        <v>new Zone { Id = 19, Name = "e", Rect = new Rect { Left = 440, Top = 385.714285714286, Width = 16, Height = 94.2857142857143 } }</v>
      </c>
      <c r="CR40" s="6" t="str">
        <f>SUBSTITUTE(SUBSTITUTE(SUBSTITUTE(SUBSTITUTE(SUBSTITUTE(SUBSTITUTE(pyRECT,"%i",CJ40),"%n",CK40),"%L",CL40),"%T",CM40),"%W",CN40),"%H",CO40)</f>
        <v>Zone(id = 19, name = "e", rect = Rect(top = 440, left = 385.714285714286, width = 16, height = 94.2857142857143))</v>
      </c>
      <c r="CT40" t="str">
        <f>SUBSTITUTE(SUBSTITUTE(SUBSTITUTE(SUBSTITUTE(SUBSTITUTE(SUBSTITUTE(ZONE,"%i",CJ40),"%n",CK40),"%L",CL40),"%T",CM40),"%W",CN40),"%H",CO40)</f>
        <v>new Zone{Name="e", ZoneId = 19}</v>
      </c>
      <c r="CW40" s="8">
        <f t="shared" si="2"/>
        <v>440</v>
      </c>
      <c r="CX40" s="8">
        <f>INT(H-CM40)</f>
        <v>94</v>
      </c>
      <c r="CY40" s="8">
        <f t="shared" si="3"/>
        <v>16</v>
      </c>
      <c r="CZ40" s="8">
        <f t="shared" si="4"/>
        <v>94</v>
      </c>
      <c r="DB40" s="6" t="str">
        <f>SUBSTITUTE(SUBSTITUTE(SUBSTITUTE(SUBSTITUTE(SUBSTITUTE(SUBSTITUTE(pyRECT,"%i",CJ40),"%n",CK40),"%L",CW40),"%T",CX40),"%W",CY40),"%H",CZ40)</f>
        <v>Zone(id = 19, name = "e", rect = Rect(top = 440, left = 94, width = 16, height = 94))</v>
      </c>
    </row>
    <row r="41" spans="1:106" ht="15" customHeight="1" x14ac:dyDescent="0.25">
      <c r="A41" s="30"/>
      <c r="B41" s="30"/>
      <c r="C41" s="30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32"/>
      <c r="AC41" s="32"/>
      <c r="AD41" s="32"/>
      <c r="AE41" s="32"/>
      <c r="AF41" s="21"/>
      <c r="AG41" s="21"/>
      <c r="AH41" s="21"/>
      <c r="AI41" s="21"/>
      <c r="AJ41" s="21"/>
      <c r="AK41" s="21"/>
      <c r="AL41" s="21"/>
      <c r="AM41" s="21"/>
      <c r="AN41" s="21"/>
      <c r="AO41" s="21"/>
      <c r="AP41" s="21"/>
      <c r="AQ41" s="21"/>
      <c r="AR41" s="21"/>
      <c r="AS41" s="21"/>
      <c r="AT41" s="21"/>
      <c r="AU41" s="21"/>
      <c r="AV41" s="32"/>
      <c r="AW41" s="32"/>
      <c r="AX41" s="32"/>
      <c r="AY41" s="32"/>
      <c r="AZ41" s="32"/>
      <c r="BA41" s="32"/>
      <c r="BB41" s="32"/>
      <c r="BC41" s="32"/>
      <c r="BD41" s="32"/>
      <c r="BE41" s="31"/>
      <c r="BF41" s="31"/>
      <c r="BG41" s="16"/>
      <c r="BH41" s="16"/>
      <c r="BI41" s="16"/>
      <c r="BJ41" s="16"/>
      <c r="BK41" s="16"/>
      <c r="BL41" s="16"/>
      <c r="BM41" s="16"/>
      <c r="BN41" s="16"/>
      <c r="BO41" s="16"/>
      <c r="BP41" s="16"/>
      <c r="BQ41" s="17" t="s">
        <v>86</v>
      </c>
      <c r="BR41" s="14" t="s">
        <v>87</v>
      </c>
      <c r="BS41" s="32"/>
      <c r="BT41" s="32"/>
      <c r="BU41" s="32"/>
      <c r="BV41" s="32"/>
      <c r="BW41" s="32"/>
      <c r="BX41" s="32"/>
      <c r="BY41" s="32"/>
      <c r="BZ41" s="32"/>
      <c r="CA41" s="32"/>
      <c r="CB41" s="30"/>
      <c r="CC41" s="36" t="s">
        <v>25</v>
      </c>
      <c r="CD41" s="33">
        <v>3506772</v>
      </c>
      <c r="CE41" s="33">
        <v>45</v>
      </c>
      <c r="CF41" s="33">
        <v>64</v>
      </c>
      <c r="CG41" s="33">
        <v>11</v>
      </c>
      <c r="CH41" s="33">
        <v>16</v>
      </c>
      <c r="CJ41" s="5">
        <f t="shared" si="0"/>
        <v>20</v>
      </c>
      <c r="CK41" s="5" t="str">
        <f t="shared" si="1"/>
        <v>e</v>
      </c>
      <c r="CL41" s="8">
        <f>CF41*W/sW</f>
        <v>512</v>
      </c>
      <c r="CM41" s="8">
        <f>CE41*H/sH</f>
        <v>385.71428571428572</v>
      </c>
      <c r="CN41" s="8">
        <f>CH41*W/sW</f>
        <v>128</v>
      </c>
      <c r="CO41" s="8">
        <f>CG41*H/sH</f>
        <v>94.285714285714292</v>
      </c>
      <c r="CP41" s="3" t="str">
        <f>SUBSTITUTE(SUBSTITUTE(SUBSTITUTE(SUBSTITUTE(SUBSTITUTE(SUBSTITUTE(RECT,"%i",CJ41),"%n",CK41),"%L",CL41),"%T",CM41),"%W",CN41),"%H",CO41)</f>
        <v>new Zone { Id = 20, Name = "e", Rect = new Rect { Left = 512, Top = 385.714285714286, Width = 128, Height = 94.2857142857143 } }</v>
      </c>
      <c r="CR41" s="6" t="str">
        <f>SUBSTITUTE(SUBSTITUTE(SUBSTITUTE(SUBSTITUTE(SUBSTITUTE(SUBSTITUTE(pyRECT,"%i",CJ41),"%n",CK41),"%L",CL41),"%T",CM41),"%W",CN41),"%H",CO41)</f>
        <v>Zone(id = 20, name = "e", rect = Rect(top = 512, left = 385.714285714286, width = 128, height = 94.2857142857143))</v>
      </c>
      <c r="CT41" t="str">
        <f>SUBSTITUTE(SUBSTITUTE(SUBSTITUTE(SUBSTITUTE(SUBSTITUTE(SUBSTITUTE(ZONE,"%i",CJ41),"%n",CK41),"%L",CL41),"%T",CM41),"%W",CN41),"%H",CO41)</f>
        <v>new Zone{Name="e", ZoneId = 20}</v>
      </c>
      <c r="CW41" s="8">
        <f t="shared" si="2"/>
        <v>512</v>
      </c>
      <c r="CX41" s="8">
        <f>INT(H-CM41)</f>
        <v>94</v>
      </c>
      <c r="CY41" s="8">
        <f t="shared" si="3"/>
        <v>128</v>
      </c>
      <c r="CZ41" s="8">
        <f t="shared" si="4"/>
        <v>94</v>
      </c>
      <c r="DB41" s="6" t="str">
        <f>SUBSTITUTE(SUBSTITUTE(SUBSTITUTE(SUBSTITUTE(SUBSTITUTE(SUBSTITUTE(pyRECT,"%i",CJ41),"%n",CK41),"%L",CW41),"%T",CX41),"%W",CY41),"%H",CZ41)</f>
        <v>Zone(id = 20, name = "e", rect = Rect(top = 512, left = 94, width = 128, height = 94))</v>
      </c>
    </row>
    <row r="42" spans="1:106" ht="15" customHeight="1" x14ac:dyDescent="0.25">
      <c r="A42" s="30"/>
      <c r="B42" s="30"/>
      <c r="C42" s="30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32"/>
      <c r="AE42" s="32"/>
      <c r="AF42" s="21"/>
      <c r="AG42" s="21"/>
      <c r="AH42" s="21"/>
      <c r="AI42" s="21"/>
      <c r="AJ42" s="21"/>
      <c r="AK42" s="21"/>
      <c r="AL42" s="21"/>
      <c r="AM42" s="21"/>
      <c r="AN42" s="21"/>
      <c r="AO42" s="21"/>
      <c r="AP42" s="21"/>
      <c r="AQ42" s="21"/>
      <c r="AR42" s="21"/>
      <c r="AS42" s="21"/>
      <c r="AT42" s="21"/>
      <c r="AU42" s="21"/>
      <c r="AV42" s="32"/>
      <c r="AW42" s="32"/>
      <c r="AX42" s="32"/>
      <c r="AY42" s="32"/>
      <c r="AZ42" s="32"/>
      <c r="BA42" s="32"/>
      <c r="BB42" s="32"/>
      <c r="BC42" s="32"/>
      <c r="BD42" s="32"/>
      <c r="BE42" s="31"/>
      <c r="BF42" s="31"/>
      <c r="BG42" s="16"/>
      <c r="BH42" s="16"/>
      <c r="BI42" s="16"/>
      <c r="BJ42" s="16"/>
      <c r="BK42" s="16"/>
      <c r="BL42" s="16"/>
      <c r="BM42" s="16"/>
      <c r="BN42" s="16"/>
      <c r="BO42" s="16"/>
      <c r="BP42" s="16"/>
      <c r="BQ42" s="17"/>
      <c r="BR42" s="14"/>
      <c r="BS42" s="32"/>
      <c r="BT42" s="32"/>
      <c r="BU42" s="32"/>
      <c r="BV42" s="32"/>
      <c r="BW42" s="32"/>
      <c r="BX42" s="32"/>
      <c r="BY42" s="32"/>
      <c r="BZ42" s="32"/>
      <c r="CA42" s="32"/>
      <c r="CB42" s="30"/>
      <c r="CC42" s="36" t="s">
        <v>102</v>
      </c>
      <c r="CD42" s="33">
        <v>11854022</v>
      </c>
      <c r="CE42" s="33">
        <v>45</v>
      </c>
      <c r="CF42" s="33">
        <v>48</v>
      </c>
      <c r="CG42" s="33">
        <v>11</v>
      </c>
      <c r="CH42" s="33">
        <v>7</v>
      </c>
      <c r="CJ42" s="5">
        <f t="shared" si="0"/>
        <v>21</v>
      </c>
      <c r="CK42" s="5" t="str">
        <f t="shared" si="1"/>
        <v>Ingresso 1</v>
      </c>
      <c r="CL42" s="8">
        <f>CF42*W/sW</f>
        <v>384</v>
      </c>
      <c r="CM42" s="8">
        <f>CE42*H/sH</f>
        <v>385.71428571428572</v>
      </c>
      <c r="CN42" s="8">
        <f>CH42*W/sW</f>
        <v>56</v>
      </c>
      <c r="CO42" s="8">
        <f>CG42*H/sH</f>
        <v>94.285714285714292</v>
      </c>
      <c r="CP42" s="3" t="str">
        <f>SUBSTITUTE(SUBSTITUTE(SUBSTITUTE(SUBSTITUTE(SUBSTITUTE(SUBSTITUTE(RECT,"%i",CJ42),"%n",CK42),"%L",CL42),"%T",CM42),"%W",CN42),"%H",CO42)</f>
        <v>new Zone { Id = 21, Name = "Ingresso 1", Rect = new Rect { Left = 384, Top = 385.714285714286, Width = 56, Height = 94.2857142857143 } }</v>
      </c>
      <c r="CR42" s="6" t="str">
        <f>SUBSTITUTE(SUBSTITUTE(SUBSTITUTE(SUBSTITUTE(SUBSTITUTE(SUBSTITUTE(pyRECT,"%i",CJ42),"%n",CK42),"%L",CL42),"%T",CM42),"%W",CN42),"%H",CO42)</f>
        <v>Zone(id = 21, name = "Ingresso 1", rect = Rect(top = 384, left = 385.714285714286, width = 56, height = 94.2857142857143))</v>
      </c>
      <c r="CT42" t="str">
        <f>SUBSTITUTE(SUBSTITUTE(SUBSTITUTE(SUBSTITUTE(SUBSTITUTE(SUBSTITUTE(ZONE,"%i",CJ42),"%n",CK42),"%L",CL42),"%T",CM42),"%W",CN42),"%H",CO42)</f>
        <v>new Zone{Name="Ingresso 1", ZoneId = 21}</v>
      </c>
      <c r="CW42" s="8">
        <f t="shared" si="2"/>
        <v>384</v>
      </c>
      <c r="CX42" s="8">
        <f>INT(H-CM42)</f>
        <v>94</v>
      </c>
      <c r="CY42" s="8">
        <f t="shared" si="3"/>
        <v>56</v>
      </c>
      <c r="CZ42" s="8">
        <f t="shared" si="4"/>
        <v>94</v>
      </c>
      <c r="DB42" s="6" t="str">
        <f>SUBSTITUTE(SUBSTITUTE(SUBSTITUTE(SUBSTITUTE(SUBSTITUTE(SUBSTITUTE(pyRECT,"%i",CJ42),"%n",CK42),"%L",CW42),"%T",CX42),"%W",CY42),"%H",CZ42)</f>
        <v>Zone(id = 21, name = "Ingresso 1", rect = Rect(top = 384, left = 94, width = 56, height = 94))</v>
      </c>
    </row>
    <row r="43" spans="1:106" ht="15" customHeight="1" x14ac:dyDescent="0.25">
      <c r="A43" s="30"/>
      <c r="B43" s="30"/>
      <c r="C43" s="30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32"/>
      <c r="AF43" s="21"/>
      <c r="AG43" s="21"/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32"/>
      <c r="AW43" s="32"/>
      <c r="AX43" s="32"/>
      <c r="AY43" s="32"/>
      <c r="AZ43" s="32"/>
      <c r="BA43" s="32"/>
      <c r="BB43" s="32"/>
      <c r="BC43" s="32"/>
      <c r="BD43" s="32"/>
      <c r="BE43" s="31"/>
      <c r="BF43" s="31"/>
      <c r="BG43" s="16"/>
      <c r="BH43" s="16"/>
      <c r="BI43" s="16"/>
      <c r="BJ43" s="16"/>
      <c r="BK43" s="16"/>
      <c r="BL43" s="16"/>
      <c r="BM43" s="16"/>
      <c r="BN43" s="16"/>
      <c r="BO43" s="16"/>
      <c r="BP43" s="16"/>
      <c r="BQ43" s="17"/>
      <c r="BR43" s="14"/>
      <c r="BS43" s="32"/>
      <c r="BT43" s="32"/>
      <c r="BU43" s="32"/>
      <c r="BV43" s="32"/>
      <c r="BW43" s="32"/>
      <c r="BX43" s="32"/>
      <c r="BY43" s="32"/>
      <c r="BZ43" s="32"/>
      <c r="CA43" s="32"/>
      <c r="CB43" s="30"/>
      <c r="CC43" s="36" t="s">
        <v>103</v>
      </c>
      <c r="CD43" s="33">
        <v>14348258</v>
      </c>
      <c r="CE43" s="33">
        <v>45</v>
      </c>
      <c r="CF43" s="33">
        <v>57</v>
      </c>
      <c r="CG43" s="33">
        <v>11</v>
      </c>
      <c r="CH43" s="33">
        <v>7</v>
      </c>
      <c r="CJ43" s="5">
        <f t="shared" ref="CJ43:CJ61" si="5">ROW(CC43)-ROW(CC$21)</f>
        <v>22</v>
      </c>
      <c r="CK43" s="5" t="str">
        <f t="shared" ref="CK43:CK61" si="6">CC43</f>
        <v>Ingresso 2</v>
      </c>
      <c r="CL43" s="8">
        <f>CF43*W/sW</f>
        <v>456</v>
      </c>
      <c r="CM43" s="8">
        <f>CE43*H/sH</f>
        <v>385.71428571428572</v>
      </c>
      <c r="CN43" s="8">
        <f>CH43*W/sW</f>
        <v>56</v>
      </c>
      <c r="CO43" s="8">
        <f>CG43*H/sH</f>
        <v>94.285714285714292</v>
      </c>
      <c r="CP43" s="3" t="str">
        <f>SUBSTITUTE(SUBSTITUTE(SUBSTITUTE(SUBSTITUTE(SUBSTITUTE(SUBSTITUTE(RECT,"%i",CJ43),"%n",CK43),"%L",CL43),"%T",CM43),"%W",CN43),"%H",CO43)</f>
        <v>new Zone { Id = 22, Name = "Ingresso 2", Rect = new Rect { Left = 456, Top = 385.714285714286, Width = 56, Height = 94.2857142857143 } }</v>
      </c>
      <c r="CR43" s="6" t="str">
        <f>SUBSTITUTE(SUBSTITUTE(SUBSTITUTE(SUBSTITUTE(SUBSTITUTE(SUBSTITUTE(pyRECT,"%i",CJ43),"%n",CK43),"%L",CL43),"%T",CM43),"%W",CN43),"%H",CO43)</f>
        <v>Zone(id = 22, name = "Ingresso 2", rect = Rect(top = 456, left = 385.714285714286, width = 56, height = 94.2857142857143))</v>
      </c>
      <c r="CT43" t="str">
        <f>SUBSTITUTE(SUBSTITUTE(SUBSTITUTE(SUBSTITUTE(SUBSTITUTE(SUBSTITUTE(ZONE,"%i",CJ43),"%n",CK43),"%L",CL43),"%T",CM43),"%W",CN43),"%H",CO43)</f>
        <v>new Zone{Name="Ingresso 2", ZoneId = 22}</v>
      </c>
      <c r="CW43" s="8">
        <f t="shared" ref="CW43:CW61" si="7">INT(CL43)</f>
        <v>456</v>
      </c>
      <c r="CX43" s="8">
        <f>INT(H-CM43)</f>
        <v>94</v>
      </c>
      <c r="CY43" s="8">
        <f t="shared" ref="CY43:CY61" si="8">INT(CN43)</f>
        <v>56</v>
      </c>
      <c r="CZ43" s="8">
        <f t="shared" ref="CZ43:CZ61" si="9">INT(CO43)</f>
        <v>94</v>
      </c>
      <c r="DB43" s="6" t="str">
        <f>SUBSTITUTE(SUBSTITUTE(SUBSTITUTE(SUBSTITUTE(SUBSTITUTE(SUBSTITUTE(pyRECT,"%i",CJ43),"%n",CK43),"%L",CW43),"%T",CX43),"%W",CY43),"%H",CZ43)</f>
        <v>Zone(id = 22, name = "Ingresso 2", rect = Rect(top = 456, left = 94, width = 56, height = 94))</v>
      </c>
    </row>
    <row r="44" spans="1:106" ht="15" customHeight="1" x14ac:dyDescent="0.25">
      <c r="A44" s="30"/>
      <c r="B44" s="30"/>
      <c r="C44" s="30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32"/>
      <c r="AC44" s="32"/>
      <c r="AD44" s="32"/>
      <c r="AE44" s="32"/>
      <c r="AF44" s="21"/>
      <c r="AG44" s="21"/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32"/>
      <c r="AW44" s="32"/>
      <c r="AX44" s="32"/>
      <c r="AY44" s="32"/>
      <c r="AZ44" s="32"/>
      <c r="BA44" s="32"/>
      <c r="BB44" s="32"/>
      <c r="BC44" s="32"/>
      <c r="BD44" s="32"/>
      <c r="BE44" s="31"/>
      <c r="BF44" s="31"/>
      <c r="BG44" s="16"/>
      <c r="BH44" s="16"/>
      <c r="BI44" s="16"/>
      <c r="BJ44" s="16"/>
      <c r="BK44" s="16"/>
      <c r="BL44" s="16"/>
      <c r="BM44" s="16"/>
      <c r="BN44" s="16"/>
      <c r="BO44" s="16"/>
      <c r="BP44" s="16"/>
      <c r="BQ44" s="17"/>
      <c r="BR44" s="14"/>
      <c r="BS44" s="32"/>
      <c r="BT44" s="32"/>
      <c r="BU44" s="32"/>
      <c r="BV44" s="32"/>
      <c r="BW44" s="32"/>
      <c r="BX44" s="32"/>
      <c r="BY44" s="32"/>
      <c r="BZ44" s="32"/>
      <c r="CA44" s="32"/>
      <c r="CB44" s="30"/>
      <c r="CC44" s="36" t="s">
        <v>92</v>
      </c>
      <c r="CD44" s="33">
        <v>11854022</v>
      </c>
      <c r="CE44" s="33">
        <v>31</v>
      </c>
      <c r="CF44" s="33">
        <v>3</v>
      </c>
      <c r="CG44" s="33">
        <v>14</v>
      </c>
      <c r="CH44" s="33">
        <v>12</v>
      </c>
      <c r="CJ44" s="5">
        <f t="shared" si="5"/>
        <v>23</v>
      </c>
      <c r="CK44" s="5" t="str">
        <f t="shared" si="6"/>
        <v>Prodotti da forno</v>
      </c>
      <c r="CL44" s="8">
        <f>CF44*W/sW</f>
        <v>24</v>
      </c>
      <c r="CM44" s="8">
        <f>CE44*H/sH</f>
        <v>265.71428571428572</v>
      </c>
      <c r="CN44" s="8">
        <f>CH44*W/sW</f>
        <v>96</v>
      </c>
      <c r="CO44" s="8">
        <f>CG44*H/sH</f>
        <v>120</v>
      </c>
      <c r="CP44" s="3" t="str">
        <f>SUBSTITUTE(SUBSTITUTE(SUBSTITUTE(SUBSTITUTE(SUBSTITUTE(SUBSTITUTE(RECT,"%i",CJ44),"%n",CK44),"%L",CL44),"%T",CM44),"%W",CN44),"%H",CO44)</f>
        <v>new Zone { Id = 23, Name = "Prodotti da forno", Rect = new Rect { Left = 24, Top = 265.714285714286, Width = 96, Height = 120 } }</v>
      </c>
      <c r="CR44" s="6" t="str">
        <f>SUBSTITUTE(SUBSTITUTE(SUBSTITUTE(SUBSTITUTE(SUBSTITUTE(SUBSTITUTE(pyRECT,"%i",CJ44),"%n",CK44),"%L",CL44),"%T",CM44),"%W",CN44),"%H",CO44)</f>
        <v>Zone(id = 23, name = "Prodotti da forno", rect = Rect(top = 24, left = 265.714285714286, width = 96, height = 120))</v>
      </c>
      <c r="CT44" t="str">
        <f>SUBSTITUTE(SUBSTITUTE(SUBSTITUTE(SUBSTITUTE(SUBSTITUTE(SUBSTITUTE(ZONE,"%i",CJ44),"%n",CK44),"%L",CL44),"%T",CM44),"%W",CN44),"%H",CO44)</f>
        <v>new Zone{Name="Prodotti da forno", ZoneId = 23}</v>
      </c>
      <c r="CW44" s="8">
        <f t="shared" si="7"/>
        <v>24</v>
      </c>
      <c r="CX44" s="8">
        <f>INT(H-CM44)</f>
        <v>214</v>
      </c>
      <c r="CY44" s="8">
        <f t="shared" si="8"/>
        <v>96</v>
      </c>
      <c r="CZ44" s="8">
        <f t="shared" si="9"/>
        <v>120</v>
      </c>
      <c r="DB44" s="6" t="str">
        <f>SUBSTITUTE(SUBSTITUTE(SUBSTITUTE(SUBSTITUTE(SUBSTITUTE(SUBSTITUTE(pyRECT,"%i",CJ44),"%n",CK44),"%L",CW44),"%T",CX44),"%W",CY44),"%H",CZ44)</f>
        <v>Zone(id = 23, name = "Prodotti da forno", rect = Rect(top = 24, left = 214, width = 96, height = 120))</v>
      </c>
    </row>
    <row r="45" spans="1:106" ht="15" customHeight="1" x14ac:dyDescent="0.25">
      <c r="A45" s="30"/>
      <c r="B45" s="30"/>
      <c r="C45" s="30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32"/>
      <c r="Q45" s="32"/>
      <c r="R45" s="32"/>
      <c r="S45" s="32"/>
      <c r="T45" s="32"/>
      <c r="U45" s="32"/>
      <c r="V45" s="32"/>
      <c r="W45" s="32"/>
      <c r="X45" s="32"/>
      <c r="Y45" s="32"/>
      <c r="Z45" s="32"/>
      <c r="AA45" s="32"/>
      <c r="AB45" s="32"/>
      <c r="AC45" s="32"/>
      <c r="AD45" s="32"/>
      <c r="AE45" s="32"/>
      <c r="AF45" s="21"/>
      <c r="AG45" s="21"/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32"/>
      <c r="AW45" s="32"/>
      <c r="AX45" s="32"/>
      <c r="AY45" s="32"/>
      <c r="AZ45" s="32"/>
      <c r="BA45" s="32"/>
      <c r="BB45" s="32"/>
      <c r="BC45" s="32"/>
      <c r="BD45" s="32"/>
      <c r="BE45" s="31"/>
      <c r="BF45" s="31"/>
      <c r="BG45" s="16"/>
      <c r="BH45" s="16"/>
      <c r="BI45" s="16"/>
      <c r="BJ45" s="16"/>
      <c r="BK45" s="16"/>
      <c r="BL45" s="16"/>
      <c r="BM45" s="16"/>
      <c r="BN45" s="16"/>
      <c r="BO45" s="16"/>
      <c r="BP45" s="16"/>
      <c r="BQ45" s="17"/>
      <c r="BR45" s="14"/>
      <c r="BS45" s="32"/>
      <c r="BT45" s="32"/>
      <c r="BU45" s="32"/>
      <c r="BV45" s="32"/>
      <c r="BW45" s="32"/>
      <c r="BX45" s="32"/>
      <c r="BY45" s="32"/>
      <c r="BZ45" s="32"/>
      <c r="CA45" s="32"/>
      <c r="CB45" s="30"/>
      <c r="CC45" s="36" t="s">
        <v>88</v>
      </c>
      <c r="CD45" s="33">
        <v>14083324</v>
      </c>
      <c r="CE45" s="33">
        <v>10</v>
      </c>
      <c r="CF45" s="33">
        <v>47</v>
      </c>
      <c r="CG45" s="33">
        <v>35</v>
      </c>
      <c r="CH45" s="33">
        <v>10</v>
      </c>
      <c r="CJ45" s="5">
        <f t="shared" si="5"/>
        <v>24</v>
      </c>
      <c r="CK45" s="5" t="str">
        <f t="shared" si="6"/>
        <v>Prodotti da frigo</v>
      </c>
      <c r="CL45" s="8">
        <f>CF45*W/sW</f>
        <v>376</v>
      </c>
      <c r="CM45" s="8">
        <f>CE45*H/sH</f>
        <v>85.714285714285708</v>
      </c>
      <c r="CN45" s="8">
        <f>CH45*W/sW</f>
        <v>80</v>
      </c>
      <c r="CO45" s="8">
        <f>CG45*H/sH</f>
        <v>300</v>
      </c>
      <c r="CP45" s="3" t="str">
        <f>SUBSTITUTE(SUBSTITUTE(SUBSTITUTE(SUBSTITUTE(SUBSTITUTE(SUBSTITUTE(RECT,"%i",CJ45),"%n",CK45),"%L",CL45),"%T",CM45),"%W",CN45),"%H",CO45)</f>
        <v>new Zone { Id = 24, Name = "Prodotti da frigo", Rect = new Rect { Left = 376, Top = 85.7142857142857, Width = 80, Height = 300 } }</v>
      </c>
      <c r="CR45" s="6" t="str">
        <f>SUBSTITUTE(SUBSTITUTE(SUBSTITUTE(SUBSTITUTE(SUBSTITUTE(SUBSTITUTE(pyRECT,"%i",CJ45),"%n",CK45),"%L",CL45),"%T",CM45),"%W",CN45),"%H",CO45)</f>
        <v>Zone(id = 24, name = "Prodotti da frigo", rect = Rect(top = 376, left = 85.7142857142857, width = 80, height = 300))</v>
      </c>
      <c r="CT45" t="str">
        <f>SUBSTITUTE(SUBSTITUTE(SUBSTITUTE(SUBSTITUTE(SUBSTITUTE(SUBSTITUTE(ZONE,"%i",CJ45),"%n",CK45),"%L",CL45),"%T",CM45),"%W",CN45),"%H",CO45)</f>
        <v>new Zone{Name="Prodotti da frigo", ZoneId = 24}</v>
      </c>
      <c r="CW45" s="8">
        <f t="shared" si="7"/>
        <v>376</v>
      </c>
      <c r="CX45" s="8">
        <f>INT(H-CM45)</f>
        <v>394</v>
      </c>
      <c r="CY45" s="8">
        <f t="shared" si="8"/>
        <v>80</v>
      </c>
      <c r="CZ45" s="8">
        <f t="shared" si="9"/>
        <v>300</v>
      </c>
      <c r="DB45" s="6" t="str">
        <f>SUBSTITUTE(SUBSTITUTE(SUBSTITUTE(SUBSTITUTE(SUBSTITUTE(SUBSTITUTE(pyRECT,"%i",CJ45),"%n",CK45),"%L",CW45),"%T",CX45),"%W",CY45),"%H",CZ45)</f>
        <v>Zone(id = 24, name = "Prodotti da frigo", rect = Rect(top = 376, left = 394, width = 80, height = 300))</v>
      </c>
    </row>
    <row r="46" spans="1:106" ht="15" customHeight="1" x14ac:dyDescent="0.25">
      <c r="A46" s="29" t="s">
        <v>25</v>
      </c>
      <c r="B46" s="29"/>
      <c r="C46" s="29"/>
      <c r="D46" s="29"/>
      <c r="E46" s="29"/>
      <c r="F46" s="29"/>
      <c r="G46" s="29"/>
      <c r="H46" s="29"/>
      <c r="I46" s="29"/>
      <c r="J46" s="29"/>
      <c r="K46" s="29"/>
      <c r="L46" s="29"/>
      <c r="M46" s="29"/>
      <c r="N46" s="29"/>
      <c r="O46" s="30" t="s">
        <v>100</v>
      </c>
      <c r="P46" s="30"/>
      <c r="Q46" s="30"/>
      <c r="R46" s="30"/>
      <c r="S46" s="30"/>
      <c r="T46" s="30"/>
      <c r="U46" s="30"/>
      <c r="V46" s="29" t="s">
        <v>25</v>
      </c>
      <c r="W46" s="29"/>
      <c r="X46" s="29"/>
      <c r="Y46" s="29"/>
      <c r="Z46" s="29"/>
      <c r="AA46" s="16" t="s">
        <v>101</v>
      </c>
      <c r="AB46" s="16"/>
      <c r="AC46" s="16"/>
      <c r="AD46" s="16"/>
      <c r="AE46" s="16"/>
      <c r="AF46" s="16"/>
      <c r="AG46" s="16"/>
      <c r="AH46" s="29" t="s">
        <v>25</v>
      </c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16" t="s">
        <v>102</v>
      </c>
      <c r="AX46" s="16"/>
      <c r="AY46" s="16"/>
      <c r="AZ46" s="16"/>
      <c r="BA46" s="16"/>
      <c r="BB46" s="16"/>
      <c r="BC46" s="16"/>
      <c r="BD46" s="29" t="s">
        <v>25</v>
      </c>
      <c r="BE46" s="29"/>
      <c r="BF46" s="17" t="s">
        <v>103</v>
      </c>
      <c r="BG46" s="17"/>
      <c r="BH46" s="17"/>
      <c r="BI46" s="17"/>
      <c r="BJ46" s="17"/>
      <c r="BK46" s="17"/>
      <c r="BL46" s="17"/>
      <c r="BM46" s="29" t="s">
        <v>25</v>
      </c>
      <c r="BN46" s="29"/>
      <c r="BO46" s="29"/>
      <c r="BP46" s="29"/>
      <c r="BQ46" s="29"/>
      <c r="BR46" s="29"/>
      <c r="BS46" s="29"/>
      <c r="BT46" s="29"/>
      <c r="BU46" s="29"/>
      <c r="BV46" s="29"/>
      <c r="BW46" s="29"/>
      <c r="BX46" s="29"/>
      <c r="BY46" s="29"/>
      <c r="BZ46" s="29"/>
      <c r="CA46" s="29"/>
      <c r="CB46" s="29"/>
      <c r="CD46" s="33"/>
      <c r="CE46" s="33"/>
      <c r="CF46" s="33"/>
      <c r="CG46" s="33"/>
      <c r="CH46" s="33"/>
      <c r="CJ46" s="5">
        <f t="shared" si="5"/>
        <v>25</v>
      </c>
      <c r="CK46" s="5">
        <f t="shared" si="6"/>
        <v>0</v>
      </c>
      <c r="CL46" s="8">
        <f>CF46*W/sW</f>
        <v>0</v>
      </c>
      <c r="CM46" s="8">
        <f>CE46*H/sH</f>
        <v>0</v>
      </c>
      <c r="CN46" s="8">
        <f>CH46*W/sW</f>
        <v>0</v>
      </c>
      <c r="CO46" s="8">
        <f>CG46*H/sH</f>
        <v>0</v>
      </c>
      <c r="CP46" s="3" t="str">
        <f>SUBSTITUTE(SUBSTITUTE(SUBSTITUTE(SUBSTITUTE(SUBSTITUTE(SUBSTITUTE(RECT,"%i",CJ46),"%n",CK46),"%L",CL46),"%T",CM46),"%W",CN46),"%H",CO46)</f>
        <v>new Zone { Id = 25, Name = "0", Rect = new Rect { Left = 0, Top = 0, Width = 0, Height = 0 } }</v>
      </c>
      <c r="CR46" s="6" t="str">
        <f>SUBSTITUTE(SUBSTITUTE(SUBSTITUTE(SUBSTITUTE(SUBSTITUTE(SUBSTITUTE(pyRECT,"%i",CJ46),"%n",CK46),"%L",CL46),"%T",CM46),"%W",CN46),"%H",CO46)</f>
        <v>Zone(id = 25, name = "0", rect = Rect(top = 0, left = 0, width = 0, height = 0))</v>
      </c>
      <c r="CT46" t="str">
        <f>SUBSTITUTE(SUBSTITUTE(SUBSTITUTE(SUBSTITUTE(SUBSTITUTE(SUBSTITUTE(ZONE,"%i",CJ46),"%n",CK46),"%L",CL46),"%T",CM46),"%W",CN46),"%H",CO46)</f>
        <v>new Zone{Name="0", ZoneId = 25}</v>
      </c>
      <c r="CW46" s="8">
        <f t="shared" si="7"/>
        <v>0</v>
      </c>
      <c r="CX46" s="8">
        <f>INT(H-CM46)</f>
        <v>480</v>
      </c>
      <c r="CY46" s="8">
        <f t="shared" si="8"/>
        <v>0</v>
      </c>
      <c r="CZ46" s="8">
        <f t="shared" si="9"/>
        <v>0</v>
      </c>
      <c r="DB46" s="6" t="str">
        <f>SUBSTITUTE(SUBSTITUTE(SUBSTITUTE(SUBSTITUTE(SUBSTITUTE(SUBSTITUTE(pyRECT,"%i",CJ46),"%n",CK46),"%L",CW46),"%T",CX46),"%W",CY46),"%H",CZ46)</f>
        <v>Zone(id = 25, name = "0", rect = Rect(top = 0, left = 480, width = 0, height = 0))</v>
      </c>
    </row>
    <row r="47" spans="1:106" ht="15" customHeight="1" x14ac:dyDescent="0.25">
      <c r="A47" s="29"/>
      <c r="B47" s="29"/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29"/>
      <c r="O47" s="30"/>
      <c r="P47" s="30"/>
      <c r="Q47" s="30"/>
      <c r="R47" s="30"/>
      <c r="S47" s="30"/>
      <c r="T47" s="30"/>
      <c r="U47" s="30"/>
      <c r="V47" s="29"/>
      <c r="W47" s="29"/>
      <c r="X47" s="29"/>
      <c r="Y47" s="29"/>
      <c r="Z47" s="29"/>
      <c r="AA47" s="16"/>
      <c r="AB47" s="16"/>
      <c r="AC47" s="16"/>
      <c r="AD47" s="16"/>
      <c r="AE47" s="16"/>
      <c r="AF47" s="16"/>
      <c r="AG47" s="16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16"/>
      <c r="AX47" s="16"/>
      <c r="AY47" s="16"/>
      <c r="AZ47" s="16"/>
      <c r="BA47" s="16"/>
      <c r="BB47" s="16"/>
      <c r="BC47" s="16"/>
      <c r="BD47" s="29"/>
      <c r="BE47" s="29"/>
      <c r="BF47" s="17"/>
      <c r="BG47" s="17"/>
      <c r="BH47" s="17"/>
      <c r="BI47" s="17"/>
      <c r="BJ47" s="17"/>
      <c r="BK47" s="17"/>
      <c r="BL47" s="17"/>
      <c r="BM47" s="29"/>
      <c r="BN47" s="29"/>
      <c r="BO47" s="29"/>
      <c r="BP47" s="29"/>
      <c r="BQ47" s="29"/>
      <c r="BR47" s="29"/>
      <c r="BS47" s="29"/>
      <c r="BT47" s="29"/>
      <c r="BU47" s="29"/>
      <c r="BV47" s="29"/>
      <c r="BW47" s="29"/>
      <c r="BX47" s="29"/>
      <c r="BY47" s="29"/>
      <c r="BZ47" s="29"/>
      <c r="CA47" s="29"/>
      <c r="CB47" s="29"/>
      <c r="CC47" s="36" t="s">
        <v>93</v>
      </c>
      <c r="CD47" s="33">
        <v>14083324</v>
      </c>
      <c r="CE47" s="33">
        <v>31</v>
      </c>
      <c r="CF47" s="33">
        <v>15</v>
      </c>
      <c r="CG47" s="33">
        <v>14</v>
      </c>
      <c r="CH47" s="33">
        <v>16</v>
      </c>
      <c r="CJ47" s="5">
        <f t="shared" si="5"/>
        <v>26</v>
      </c>
      <c r="CK47" s="5" t="str">
        <f t="shared" si="6"/>
        <v>Promo</v>
      </c>
      <c r="CL47" s="8">
        <f>CF47*W/sW</f>
        <v>120</v>
      </c>
      <c r="CM47" s="8">
        <f>CE47*H/sH</f>
        <v>265.71428571428572</v>
      </c>
      <c r="CN47" s="8">
        <f>CH47*W/sW</f>
        <v>128</v>
      </c>
      <c r="CO47" s="8">
        <f>CG47*H/sH</f>
        <v>120</v>
      </c>
      <c r="CP47" s="3" t="str">
        <f>SUBSTITUTE(SUBSTITUTE(SUBSTITUTE(SUBSTITUTE(SUBSTITUTE(SUBSTITUTE(RECT,"%i",CJ47),"%n",CK47),"%L",CL47),"%T",CM47),"%W",CN47),"%H",CO47)</f>
        <v>new Zone { Id = 26, Name = "Promo", Rect = new Rect { Left = 120, Top = 265.714285714286, Width = 128, Height = 120 } }</v>
      </c>
      <c r="CR47" s="6" t="str">
        <f>SUBSTITUTE(SUBSTITUTE(SUBSTITUTE(SUBSTITUTE(SUBSTITUTE(SUBSTITUTE(pyRECT,"%i",CJ47),"%n",CK47),"%L",CL47),"%T",CM47),"%W",CN47),"%H",CO47)</f>
        <v>Zone(id = 26, name = "Promo", rect = Rect(top = 120, left = 265.714285714286, width = 128, height = 120))</v>
      </c>
      <c r="CT47" t="str">
        <f>SUBSTITUTE(SUBSTITUTE(SUBSTITUTE(SUBSTITUTE(SUBSTITUTE(SUBSTITUTE(ZONE,"%i",CJ47),"%n",CK47),"%L",CL47),"%T",CM47),"%W",CN47),"%H",CO47)</f>
        <v>new Zone{Name="Promo", ZoneId = 26}</v>
      </c>
      <c r="CW47" s="8">
        <f t="shared" si="7"/>
        <v>120</v>
      </c>
      <c r="CX47" s="8">
        <f>INT(H-CM47)</f>
        <v>214</v>
      </c>
      <c r="CY47" s="8">
        <f t="shared" si="8"/>
        <v>128</v>
      </c>
      <c r="CZ47" s="8">
        <f t="shared" si="9"/>
        <v>120</v>
      </c>
      <c r="DB47" s="6" t="str">
        <f>SUBSTITUTE(SUBSTITUTE(SUBSTITUTE(SUBSTITUTE(SUBSTITUTE(SUBSTITUTE(pyRECT,"%i",CJ47),"%n",CK47),"%L",CW47),"%T",CX47),"%W",CY47),"%H",CZ47)</f>
        <v>Zone(id = 26, name = "Promo", rect = Rect(top = 120, left = 214, width = 128, height = 120))</v>
      </c>
    </row>
    <row r="48" spans="1:106" ht="15" customHeight="1" x14ac:dyDescent="0.25">
      <c r="A48" s="29"/>
      <c r="B48" s="29"/>
      <c r="C48" s="29"/>
      <c r="D48" s="29"/>
      <c r="E48" s="29"/>
      <c r="F48" s="29"/>
      <c r="G48" s="29"/>
      <c r="H48" s="29"/>
      <c r="I48" s="29"/>
      <c r="J48" s="29"/>
      <c r="K48" s="29"/>
      <c r="L48" s="29"/>
      <c r="M48" s="29"/>
      <c r="N48" s="29"/>
      <c r="O48" s="30"/>
      <c r="P48" s="30"/>
      <c r="Q48" s="30"/>
      <c r="R48" s="30"/>
      <c r="S48" s="30"/>
      <c r="T48" s="30"/>
      <c r="U48" s="30"/>
      <c r="V48" s="29"/>
      <c r="W48" s="29"/>
      <c r="X48" s="29"/>
      <c r="Y48" s="29"/>
      <c r="Z48" s="29"/>
      <c r="AA48" s="16"/>
      <c r="AB48" s="16"/>
      <c r="AC48" s="16"/>
      <c r="AD48" s="16"/>
      <c r="AE48" s="16"/>
      <c r="AF48" s="16"/>
      <c r="AG48" s="16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16"/>
      <c r="AX48" s="16"/>
      <c r="AY48" s="16"/>
      <c r="AZ48" s="16"/>
      <c r="BA48" s="16"/>
      <c r="BB48" s="16"/>
      <c r="BC48" s="16"/>
      <c r="BD48" s="29"/>
      <c r="BE48" s="29"/>
      <c r="BF48" s="17"/>
      <c r="BG48" s="17"/>
      <c r="BH48" s="17"/>
      <c r="BI48" s="17"/>
      <c r="BJ48" s="17"/>
      <c r="BK48" s="17"/>
      <c r="BL48" s="17"/>
      <c r="BM48" s="29"/>
      <c r="BN48" s="29"/>
      <c r="BO48" s="29"/>
      <c r="BP48" s="29"/>
      <c r="BQ48" s="29"/>
      <c r="BR48" s="29"/>
      <c r="BS48" s="29"/>
      <c r="BT48" s="29"/>
      <c r="BU48" s="29"/>
      <c r="BV48" s="29"/>
      <c r="BW48" s="29"/>
      <c r="BX48" s="29"/>
      <c r="BY48" s="29"/>
      <c r="BZ48" s="29"/>
      <c r="CA48" s="29"/>
      <c r="CB48" s="29"/>
      <c r="CC48" s="36" t="s">
        <v>104</v>
      </c>
      <c r="CD48" s="33">
        <v>12611584</v>
      </c>
      <c r="CE48" s="33">
        <v>22</v>
      </c>
      <c r="CF48" s="33">
        <v>56</v>
      </c>
      <c r="CG48" s="33">
        <v>23</v>
      </c>
      <c r="CH48" s="33">
        <v>2</v>
      </c>
      <c r="CJ48" s="5">
        <f t="shared" si="5"/>
        <v>27</v>
      </c>
      <c r="CK48" s="5" t="str">
        <f t="shared" si="6"/>
        <v>Scaffale 1</v>
      </c>
      <c r="CL48" s="8">
        <f>CF48*W/sW</f>
        <v>448</v>
      </c>
      <c r="CM48" s="8">
        <f>CE48*H/sH</f>
        <v>188.57142857142858</v>
      </c>
      <c r="CN48" s="8">
        <f>CH48*W/sW</f>
        <v>16</v>
      </c>
      <c r="CO48" s="8">
        <f>CG48*H/sH</f>
        <v>197.14285714285714</v>
      </c>
      <c r="CP48" s="3" t="str">
        <f>SUBSTITUTE(SUBSTITUTE(SUBSTITUTE(SUBSTITUTE(SUBSTITUTE(SUBSTITUTE(RECT,"%i",CJ48),"%n",CK48),"%L",CL48),"%T",CM48),"%W",CN48),"%H",CO48)</f>
        <v>new Zone { Id = 27, Name = "Scaffale 1", Rect = new Rect { Left = 448, Top = 188.571428571429, Width = 16, Height = 197.142857142857 } }</v>
      </c>
      <c r="CR48" s="6" t="str">
        <f>SUBSTITUTE(SUBSTITUTE(SUBSTITUTE(SUBSTITUTE(SUBSTITUTE(SUBSTITUTE(pyRECT,"%i",CJ48),"%n",CK48),"%L",CL48),"%T",CM48),"%W",CN48),"%H",CO48)</f>
        <v>Zone(id = 27, name = "Scaffale 1", rect = Rect(top = 448, left = 188.571428571429, width = 16, height = 197.142857142857))</v>
      </c>
      <c r="CT48" t="str">
        <f>SUBSTITUTE(SUBSTITUTE(SUBSTITUTE(SUBSTITUTE(SUBSTITUTE(SUBSTITUTE(ZONE,"%i",CJ48),"%n",CK48),"%L",CL48),"%T",CM48),"%W",CN48),"%H",CO48)</f>
        <v>new Zone{Name="Scaffale 1", ZoneId = 27}</v>
      </c>
      <c r="CW48" s="8">
        <f t="shared" si="7"/>
        <v>448</v>
      </c>
      <c r="CX48" s="8">
        <f>INT(H-CM48)</f>
        <v>291</v>
      </c>
      <c r="CY48" s="8">
        <f t="shared" si="8"/>
        <v>16</v>
      </c>
      <c r="CZ48" s="8">
        <f t="shared" si="9"/>
        <v>197</v>
      </c>
      <c r="DB48" s="6" t="str">
        <f>SUBSTITUTE(SUBSTITUTE(SUBSTITUTE(SUBSTITUTE(SUBSTITUTE(SUBSTITUTE(pyRECT,"%i",CJ48),"%n",CK48),"%L",CW48),"%T",CX48),"%W",CY48),"%H",CZ48)</f>
        <v>Zone(id = 27, name = "Scaffale 1", rect = Rect(top = 448, left = 291, width = 16, height = 197))</v>
      </c>
    </row>
    <row r="49" spans="1:106" ht="15" customHeight="1" x14ac:dyDescent="0.25">
      <c r="A49" s="29"/>
      <c r="B49" s="29"/>
      <c r="C49" s="29"/>
      <c r="D49" s="29"/>
      <c r="E49" s="29"/>
      <c r="F49" s="29"/>
      <c r="G49" s="29"/>
      <c r="H49" s="29"/>
      <c r="I49" s="29"/>
      <c r="J49" s="29"/>
      <c r="K49" s="29"/>
      <c r="L49" s="29"/>
      <c r="M49" s="29"/>
      <c r="N49" s="29"/>
      <c r="O49" s="30"/>
      <c r="P49" s="30"/>
      <c r="Q49" s="30"/>
      <c r="R49" s="30"/>
      <c r="S49" s="30"/>
      <c r="T49" s="30"/>
      <c r="U49" s="30"/>
      <c r="V49" s="29"/>
      <c r="W49" s="29"/>
      <c r="X49" s="29"/>
      <c r="Y49" s="29"/>
      <c r="Z49" s="29"/>
      <c r="AA49" s="16"/>
      <c r="AB49" s="16"/>
      <c r="AC49" s="16"/>
      <c r="AD49" s="16"/>
      <c r="AE49" s="16"/>
      <c r="AF49" s="16"/>
      <c r="AG49" s="16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16"/>
      <c r="AX49" s="16"/>
      <c r="AY49" s="16"/>
      <c r="AZ49" s="16"/>
      <c r="BA49" s="16"/>
      <c r="BB49" s="16"/>
      <c r="BC49" s="16"/>
      <c r="BD49" s="29"/>
      <c r="BE49" s="29"/>
      <c r="BF49" s="17"/>
      <c r="BG49" s="17"/>
      <c r="BH49" s="17"/>
      <c r="BI49" s="17"/>
      <c r="BJ49" s="17"/>
      <c r="BK49" s="17"/>
      <c r="BL49" s="17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36" t="s">
        <v>105</v>
      </c>
      <c r="CD49" s="33">
        <v>12611584</v>
      </c>
      <c r="CE49" s="33">
        <v>16</v>
      </c>
      <c r="CF49" s="33">
        <v>68</v>
      </c>
      <c r="CG49" s="33">
        <v>24</v>
      </c>
      <c r="CH49" s="33">
        <v>2</v>
      </c>
      <c r="CJ49" s="5">
        <f t="shared" si="5"/>
        <v>28</v>
      </c>
      <c r="CK49" s="5" t="str">
        <f t="shared" si="6"/>
        <v>Scaffale 2</v>
      </c>
      <c r="CL49" s="8">
        <f>CF49*W/sW</f>
        <v>544</v>
      </c>
      <c r="CM49" s="8">
        <f>CE49*H/sH</f>
        <v>137.14285714285714</v>
      </c>
      <c r="CN49" s="8">
        <f>CH49*W/sW</f>
        <v>16</v>
      </c>
      <c r="CO49" s="8">
        <f>CG49*H/sH</f>
        <v>205.71428571428572</v>
      </c>
      <c r="CP49" s="3" t="str">
        <f>SUBSTITUTE(SUBSTITUTE(SUBSTITUTE(SUBSTITUTE(SUBSTITUTE(SUBSTITUTE(RECT,"%i",CJ49),"%n",CK49),"%L",CL49),"%T",CM49),"%W",CN49),"%H",CO49)</f>
        <v>new Zone { Id = 28, Name = "Scaffale 2", Rect = new Rect { Left = 544, Top = 137.142857142857, Width = 16, Height = 205.714285714286 } }</v>
      </c>
      <c r="CR49" s="6" t="str">
        <f>SUBSTITUTE(SUBSTITUTE(SUBSTITUTE(SUBSTITUTE(SUBSTITUTE(SUBSTITUTE(pyRECT,"%i",CJ49),"%n",CK49),"%L",CL49),"%T",CM49),"%W",CN49),"%H",CO49)</f>
        <v>Zone(id = 28, name = "Scaffale 2", rect = Rect(top = 544, left = 137.142857142857, width = 16, height = 205.714285714286))</v>
      </c>
      <c r="CT49" t="str">
        <f>SUBSTITUTE(SUBSTITUTE(SUBSTITUTE(SUBSTITUTE(SUBSTITUTE(SUBSTITUTE(ZONE,"%i",CJ49),"%n",CK49),"%L",CL49),"%T",CM49),"%W",CN49),"%H",CO49)</f>
        <v>new Zone{Name="Scaffale 2", ZoneId = 28}</v>
      </c>
      <c r="CW49" s="8">
        <f t="shared" si="7"/>
        <v>544</v>
      </c>
      <c r="CX49" s="8">
        <f>INT(H-CM49)</f>
        <v>342</v>
      </c>
      <c r="CY49" s="8">
        <f t="shared" si="8"/>
        <v>16</v>
      </c>
      <c r="CZ49" s="8">
        <f t="shared" si="9"/>
        <v>205</v>
      </c>
      <c r="DB49" s="6" t="str">
        <f>SUBSTITUTE(SUBSTITUTE(SUBSTITUTE(SUBSTITUTE(SUBSTITUTE(SUBSTITUTE(pyRECT,"%i",CJ49),"%n",CK49),"%L",CW49),"%T",CX49),"%W",CY49),"%H",CZ49)</f>
        <v>Zone(id = 28, name = "Scaffale 2", rect = Rect(top = 544, left = 342, width = 16, height = 205))</v>
      </c>
    </row>
    <row r="50" spans="1:106" ht="15" customHeight="1" x14ac:dyDescent="0.25">
      <c r="A50" s="29"/>
      <c r="B50" s="29"/>
      <c r="C50" s="29"/>
      <c r="D50" s="29"/>
      <c r="E50" s="29"/>
      <c r="F50" s="29"/>
      <c r="G50" s="29"/>
      <c r="H50" s="29"/>
      <c r="I50" s="29"/>
      <c r="J50" s="29"/>
      <c r="K50" s="29"/>
      <c r="L50" s="29"/>
      <c r="M50" s="29"/>
      <c r="N50" s="29"/>
      <c r="O50" s="30"/>
      <c r="P50" s="30"/>
      <c r="Q50" s="30"/>
      <c r="R50" s="30"/>
      <c r="S50" s="30"/>
      <c r="T50" s="30"/>
      <c r="U50" s="30"/>
      <c r="V50" s="29"/>
      <c r="W50" s="29"/>
      <c r="X50" s="29"/>
      <c r="Y50" s="29"/>
      <c r="Z50" s="29"/>
      <c r="AA50" s="16"/>
      <c r="AB50" s="16"/>
      <c r="AC50" s="16"/>
      <c r="AD50" s="16"/>
      <c r="AE50" s="16"/>
      <c r="AF50" s="16"/>
      <c r="AG50" s="16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16"/>
      <c r="AX50" s="16"/>
      <c r="AY50" s="16"/>
      <c r="AZ50" s="16"/>
      <c r="BA50" s="16"/>
      <c r="BB50" s="16"/>
      <c r="BC50" s="16"/>
      <c r="BD50" s="29"/>
      <c r="BE50" s="29"/>
      <c r="BF50" s="17"/>
      <c r="BG50" s="17"/>
      <c r="BH50" s="17"/>
      <c r="BI50" s="17"/>
      <c r="BJ50" s="17"/>
      <c r="BK50" s="17"/>
      <c r="BL50" s="17"/>
      <c r="BM50" s="29"/>
      <c r="BN50" s="29"/>
      <c r="BO50" s="29"/>
      <c r="BP50" s="29"/>
      <c r="BQ50" s="29"/>
      <c r="BR50" s="29"/>
      <c r="BS50" s="29"/>
      <c r="BT50" s="29"/>
      <c r="BU50" s="29"/>
      <c r="BV50" s="29"/>
      <c r="BW50" s="29"/>
      <c r="BX50" s="29"/>
      <c r="BY50" s="29"/>
      <c r="BZ50" s="29"/>
      <c r="CA50" s="29"/>
      <c r="CB50" s="29"/>
      <c r="CC50" s="36" t="s">
        <v>89</v>
      </c>
      <c r="CD50" s="33">
        <v>11854022</v>
      </c>
      <c r="CE50" s="33">
        <v>10</v>
      </c>
      <c r="CF50" s="33">
        <v>31</v>
      </c>
      <c r="CG50" s="33">
        <v>9</v>
      </c>
      <c r="CH50" s="33">
        <v>16</v>
      </c>
      <c r="CJ50" s="5">
        <f t="shared" si="5"/>
        <v>29</v>
      </c>
      <c r="CK50" s="5" t="str">
        <f t="shared" si="6"/>
        <v>Servizio Carni 1</v>
      </c>
      <c r="CL50" s="8">
        <f>CF50*W/sW</f>
        <v>248</v>
      </c>
      <c r="CM50" s="8">
        <f>CE50*H/sH</f>
        <v>85.714285714285708</v>
      </c>
      <c r="CN50" s="8">
        <f>CH50*W/sW</f>
        <v>128</v>
      </c>
      <c r="CO50" s="8">
        <f>CG50*H/sH</f>
        <v>77.142857142857139</v>
      </c>
      <c r="CP50" s="3" t="str">
        <f>SUBSTITUTE(SUBSTITUTE(SUBSTITUTE(SUBSTITUTE(SUBSTITUTE(SUBSTITUTE(RECT,"%i",CJ50),"%n",CK50),"%L",CL50),"%T",CM50),"%W",CN50),"%H",CO50)</f>
        <v>new Zone { Id = 29, Name = "Servizio Carni 1", Rect = new Rect { Left = 248, Top = 85.7142857142857, Width = 128, Height = 77.1428571428571 } }</v>
      </c>
      <c r="CR50" s="6" t="str">
        <f>SUBSTITUTE(SUBSTITUTE(SUBSTITUTE(SUBSTITUTE(SUBSTITUTE(SUBSTITUTE(pyRECT,"%i",CJ50),"%n",CK50),"%L",CL50),"%T",CM50),"%W",CN50),"%H",CO50)</f>
        <v>Zone(id = 29, name = "Servizio Carni 1", rect = Rect(top = 248, left = 85.7142857142857, width = 128, height = 77.1428571428571))</v>
      </c>
      <c r="CT50" t="str">
        <f>SUBSTITUTE(SUBSTITUTE(SUBSTITUTE(SUBSTITUTE(SUBSTITUTE(SUBSTITUTE(ZONE,"%i",CJ50),"%n",CK50),"%L",CL50),"%T",CM50),"%W",CN50),"%H",CO50)</f>
        <v>new Zone{Name="Servizio Carni 1", ZoneId = 29}</v>
      </c>
      <c r="CW50" s="8">
        <f t="shared" si="7"/>
        <v>248</v>
      </c>
      <c r="CX50" s="8">
        <f>INT(H-CM50)</f>
        <v>394</v>
      </c>
      <c r="CY50" s="8">
        <f t="shared" si="8"/>
        <v>128</v>
      </c>
      <c r="CZ50" s="8">
        <f t="shared" si="9"/>
        <v>77</v>
      </c>
      <c r="DB50" s="6" t="str">
        <f>SUBSTITUTE(SUBSTITUTE(SUBSTITUTE(SUBSTITUTE(SUBSTITUTE(SUBSTITUTE(pyRECT,"%i",CJ50),"%n",CK50),"%L",CW50),"%T",CX50),"%W",CY50),"%H",CZ50)</f>
        <v>Zone(id = 29, name = "Servizio Carni 1", rect = Rect(top = 248, left = 394, width = 128, height = 77))</v>
      </c>
    </row>
    <row r="51" spans="1:106" ht="15" customHeight="1" x14ac:dyDescent="0.25">
      <c r="A51" s="29"/>
      <c r="B51" s="29"/>
      <c r="C51" s="29"/>
      <c r="D51" s="29"/>
      <c r="E51" s="29"/>
      <c r="F51" s="29"/>
      <c r="G51" s="29"/>
      <c r="H51" s="29"/>
      <c r="I51" s="29"/>
      <c r="J51" s="29"/>
      <c r="K51" s="29"/>
      <c r="L51" s="29"/>
      <c r="M51" s="29"/>
      <c r="N51" s="29"/>
      <c r="O51" s="30"/>
      <c r="P51" s="30"/>
      <c r="Q51" s="30"/>
      <c r="R51" s="30"/>
      <c r="S51" s="30"/>
      <c r="T51" s="30"/>
      <c r="U51" s="30"/>
      <c r="V51" s="29"/>
      <c r="W51" s="29"/>
      <c r="X51" s="29"/>
      <c r="Y51" s="29"/>
      <c r="Z51" s="29"/>
      <c r="AA51" s="16"/>
      <c r="AB51" s="16"/>
      <c r="AC51" s="16"/>
      <c r="AD51" s="16"/>
      <c r="AE51" s="16"/>
      <c r="AF51" s="16"/>
      <c r="AG51" s="16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16"/>
      <c r="AX51" s="16"/>
      <c r="AY51" s="16"/>
      <c r="AZ51" s="16"/>
      <c r="BA51" s="16"/>
      <c r="BB51" s="16"/>
      <c r="BC51" s="16"/>
      <c r="BD51" s="29"/>
      <c r="BE51" s="29"/>
      <c r="BF51" s="17"/>
      <c r="BG51" s="17"/>
      <c r="BH51" s="17"/>
      <c r="BI51" s="17"/>
      <c r="BJ51" s="17"/>
      <c r="BK51" s="17"/>
      <c r="BL51" s="17"/>
      <c r="BM51" s="29"/>
      <c r="BN51" s="29"/>
      <c r="BO51" s="29"/>
      <c r="BP51" s="29"/>
      <c r="BQ51" s="29"/>
      <c r="BR51" s="29"/>
      <c r="BS51" s="29"/>
      <c r="BT51" s="29"/>
      <c r="BU51" s="29"/>
      <c r="BV51" s="29"/>
      <c r="BW51" s="29"/>
      <c r="BX51" s="29"/>
      <c r="BY51" s="29"/>
      <c r="BZ51" s="29"/>
      <c r="CA51" s="29"/>
      <c r="CB51" s="29"/>
      <c r="CC51" s="36" t="s">
        <v>99</v>
      </c>
      <c r="CD51" s="33">
        <v>11854022</v>
      </c>
      <c r="CE51" s="33">
        <v>31</v>
      </c>
      <c r="CF51" s="33">
        <v>31</v>
      </c>
      <c r="CG51" s="33">
        <v>7</v>
      </c>
      <c r="CH51" s="33">
        <v>16</v>
      </c>
      <c r="CJ51" s="5">
        <f t="shared" si="5"/>
        <v>30</v>
      </c>
      <c r="CK51" s="5" t="str">
        <f t="shared" si="6"/>
        <v>Servizio Carni 2</v>
      </c>
      <c r="CL51" s="8">
        <f>CF51*W/sW</f>
        <v>248</v>
      </c>
      <c r="CM51" s="8">
        <f>CE51*H/sH</f>
        <v>265.71428571428572</v>
      </c>
      <c r="CN51" s="8">
        <f>CH51*W/sW</f>
        <v>128</v>
      </c>
      <c r="CO51" s="8">
        <f>CG51*H/sH</f>
        <v>60</v>
      </c>
      <c r="CP51" s="3" t="str">
        <f>SUBSTITUTE(SUBSTITUTE(SUBSTITUTE(SUBSTITUTE(SUBSTITUTE(SUBSTITUTE(RECT,"%i",CJ51),"%n",CK51),"%L",CL51),"%T",CM51),"%W",CN51),"%H",CO51)</f>
        <v>new Zone { Id = 30, Name = "Servizio Carni 2", Rect = new Rect { Left = 248, Top = 265.714285714286, Width = 128, Height = 60 } }</v>
      </c>
      <c r="CR51" s="6" t="str">
        <f>SUBSTITUTE(SUBSTITUTE(SUBSTITUTE(SUBSTITUTE(SUBSTITUTE(SUBSTITUTE(pyRECT,"%i",CJ51),"%n",CK51),"%L",CL51),"%T",CM51),"%W",CN51),"%H",CO51)</f>
        <v>Zone(id = 30, name = "Servizio Carni 2", rect = Rect(top = 248, left = 265.714285714286, width = 128, height = 60))</v>
      </c>
      <c r="CT51" t="str">
        <f>SUBSTITUTE(SUBSTITUTE(SUBSTITUTE(SUBSTITUTE(SUBSTITUTE(SUBSTITUTE(ZONE,"%i",CJ51),"%n",CK51),"%L",CL51),"%T",CM51),"%W",CN51),"%H",CO51)</f>
        <v>new Zone{Name="Servizio Carni 2", ZoneId = 30}</v>
      </c>
      <c r="CW51" s="8">
        <f t="shared" si="7"/>
        <v>248</v>
      </c>
      <c r="CX51" s="8">
        <f>INT(H-CM51)</f>
        <v>214</v>
      </c>
      <c r="CY51" s="8">
        <f t="shared" si="8"/>
        <v>128</v>
      </c>
      <c r="CZ51" s="8">
        <f t="shared" si="9"/>
        <v>60</v>
      </c>
      <c r="DB51" s="6" t="str">
        <f>SUBSTITUTE(SUBSTITUTE(SUBSTITUTE(SUBSTITUTE(SUBSTITUTE(SUBSTITUTE(pyRECT,"%i",CJ51),"%n",CK51),"%L",CW51),"%T",CX51),"%W",CY51),"%H",CZ51)</f>
        <v>Zone(id = 30, name = "Servizio Carni 2", rect = Rect(top = 248, left = 214, width = 128, height = 60))</v>
      </c>
    </row>
    <row r="52" spans="1:106" ht="15" customHeight="1" x14ac:dyDescent="0.25">
      <c r="A52" s="29"/>
      <c r="B52" s="29"/>
      <c r="C52" s="29"/>
      <c r="D52" s="29"/>
      <c r="E52" s="29"/>
      <c r="F52" s="29"/>
      <c r="G52" s="29"/>
      <c r="H52" s="29"/>
      <c r="I52" s="29"/>
      <c r="J52" s="29"/>
      <c r="K52" s="29"/>
      <c r="L52" s="29"/>
      <c r="M52" s="29"/>
      <c r="N52" s="29"/>
      <c r="O52" s="30"/>
      <c r="P52" s="30"/>
      <c r="Q52" s="30"/>
      <c r="R52" s="30"/>
      <c r="S52" s="30"/>
      <c r="T52" s="30"/>
      <c r="U52" s="30"/>
      <c r="V52" s="29"/>
      <c r="W52" s="29"/>
      <c r="X52" s="29"/>
      <c r="Y52" s="29"/>
      <c r="Z52" s="29"/>
      <c r="AA52" s="16"/>
      <c r="AB52" s="16"/>
      <c r="AC52" s="16"/>
      <c r="AD52" s="16"/>
      <c r="AE52" s="16"/>
      <c r="AF52" s="16"/>
      <c r="AG52" s="16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16"/>
      <c r="AX52" s="16"/>
      <c r="AY52" s="16"/>
      <c r="AZ52" s="16"/>
      <c r="BA52" s="16"/>
      <c r="BB52" s="16"/>
      <c r="BC52" s="16"/>
      <c r="BD52" s="29"/>
      <c r="BE52" s="29"/>
      <c r="BF52" s="17"/>
      <c r="BG52" s="17"/>
      <c r="BH52" s="17"/>
      <c r="BI52" s="17"/>
      <c r="BJ52" s="17"/>
      <c r="BK52" s="17"/>
      <c r="BL52" s="17"/>
      <c r="BM52" s="29"/>
      <c r="BN52" s="29"/>
      <c r="BO52" s="29"/>
      <c r="BP52" s="29"/>
      <c r="BQ52" s="29"/>
      <c r="BR52" s="29"/>
      <c r="BS52" s="29"/>
      <c r="BT52" s="29"/>
      <c r="BU52" s="29"/>
      <c r="BV52" s="29"/>
      <c r="BW52" s="29"/>
      <c r="BX52" s="29"/>
      <c r="BY52" s="29"/>
      <c r="BZ52" s="29"/>
      <c r="CA52" s="29"/>
      <c r="CB52" s="29"/>
      <c r="CC52" s="36" t="s">
        <v>90</v>
      </c>
      <c r="CD52" s="33">
        <v>14083324</v>
      </c>
      <c r="CE52" s="33">
        <v>3</v>
      </c>
      <c r="CF52" s="33">
        <v>21</v>
      </c>
      <c r="CG52" s="33">
        <v>16</v>
      </c>
      <c r="CH52" s="33">
        <v>10</v>
      </c>
      <c r="CJ52" s="5">
        <f t="shared" si="5"/>
        <v>31</v>
      </c>
      <c r="CK52" s="5" t="str">
        <f t="shared" si="6"/>
        <v>Servizio Formaggi 1</v>
      </c>
      <c r="CL52" s="8">
        <f>CF52*W/sW</f>
        <v>168</v>
      </c>
      <c r="CM52" s="8">
        <f>CE52*H/sH</f>
        <v>25.714285714285715</v>
      </c>
      <c r="CN52" s="8">
        <f>CH52*W/sW</f>
        <v>80</v>
      </c>
      <c r="CO52" s="8">
        <f>CG52*H/sH</f>
        <v>137.14285714285714</v>
      </c>
      <c r="CP52" s="3" t="str">
        <f>SUBSTITUTE(SUBSTITUTE(SUBSTITUTE(SUBSTITUTE(SUBSTITUTE(SUBSTITUTE(RECT,"%i",CJ52),"%n",CK52),"%L",CL52),"%T",CM52),"%W",CN52),"%H",CO52)</f>
        <v>new Zone { Id = 31, Name = "Servizio Formaggi 1", Rect = new Rect { Left = 168, Top = 25.7142857142857, Width = 80, Height = 137.142857142857 } }</v>
      </c>
      <c r="CR52" s="6" t="str">
        <f>SUBSTITUTE(SUBSTITUTE(SUBSTITUTE(SUBSTITUTE(SUBSTITUTE(SUBSTITUTE(pyRECT,"%i",CJ52),"%n",CK52),"%L",CL52),"%T",CM52),"%W",CN52),"%H",CO52)</f>
        <v>Zone(id = 31, name = "Servizio Formaggi 1", rect = Rect(top = 168, left = 25.7142857142857, width = 80, height = 137.142857142857))</v>
      </c>
      <c r="CT52" t="str">
        <f>SUBSTITUTE(SUBSTITUTE(SUBSTITUTE(SUBSTITUTE(SUBSTITUTE(SUBSTITUTE(ZONE,"%i",CJ52),"%n",CK52),"%L",CL52),"%T",CM52),"%W",CN52),"%H",CO52)</f>
        <v>new Zone{Name="Servizio Formaggi 1", ZoneId = 31}</v>
      </c>
      <c r="CW52" s="8">
        <f t="shared" si="7"/>
        <v>168</v>
      </c>
      <c r="CX52" s="8">
        <f>INT(H-CM52)</f>
        <v>454</v>
      </c>
      <c r="CY52" s="8">
        <f t="shared" si="8"/>
        <v>80</v>
      </c>
      <c r="CZ52" s="8">
        <f t="shared" si="9"/>
        <v>137</v>
      </c>
      <c r="DB52" s="6" t="str">
        <f>SUBSTITUTE(SUBSTITUTE(SUBSTITUTE(SUBSTITUTE(SUBSTITUTE(SUBSTITUTE(pyRECT,"%i",CJ52),"%n",CK52),"%L",CW52),"%T",CX52),"%W",CY52),"%H",CZ52)</f>
        <v>Zone(id = 31, name = "Servizio Formaggi 1", rect = Rect(top = 168, left = 454, width = 80, height = 137))</v>
      </c>
    </row>
    <row r="53" spans="1:106" ht="15" customHeight="1" x14ac:dyDescent="0.25">
      <c r="A53" s="29"/>
      <c r="B53" s="29"/>
      <c r="C53" s="29"/>
      <c r="D53" s="29"/>
      <c r="E53" s="29"/>
      <c r="F53" s="29"/>
      <c r="G53" s="29"/>
      <c r="H53" s="29"/>
      <c r="I53" s="29"/>
      <c r="J53" s="29"/>
      <c r="K53" s="29"/>
      <c r="L53" s="29"/>
      <c r="M53" s="29"/>
      <c r="N53" s="29"/>
      <c r="O53" s="30"/>
      <c r="P53" s="30"/>
      <c r="Q53" s="30"/>
      <c r="R53" s="30"/>
      <c r="S53" s="30"/>
      <c r="T53" s="30"/>
      <c r="U53" s="30"/>
      <c r="V53" s="29"/>
      <c r="W53" s="29"/>
      <c r="X53" s="29"/>
      <c r="Y53" s="29"/>
      <c r="Z53" s="29"/>
      <c r="AA53" s="16"/>
      <c r="AB53" s="16"/>
      <c r="AC53" s="16"/>
      <c r="AD53" s="16"/>
      <c r="AE53" s="16"/>
      <c r="AF53" s="16"/>
      <c r="AG53" s="16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16"/>
      <c r="AX53" s="16"/>
      <c r="AY53" s="16"/>
      <c r="AZ53" s="16"/>
      <c r="BA53" s="16"/>
      <c r="BB53" s="16"/>
      <c r="BC53" s="16"/>
      <c r="BD53" s="29"/>
      <c r="BE53" s="29"/>
      <c r="BF53" s="17"/>
      <c r="BG53" s="17"/>
      <c r="BH53" s="17"/>
      <c r="BI53" s="17"/>
      <c r="BJ53" s="17"/>
      <c r="BK53" s="17"/>
      <c r="BL53" s="17"/>
      <c r="BM53" s="29"/>
      <c r="BN53" s="29"/>
      <c r="BO53" s="29"/>
      <c r="BP53" s="29"/>
      <c r="BQ53" s="29"/>
      <c r="BR53" s="29"/>
      <c r="BS53" s="29"/>
      <c r="BT53" s="29"/>
      <c r="BU53" s="29"/>
      <c r="BV53" s="29"/>
      <c r="BW53" s="29"/>
      <c r="BX53" s="29"/>
      <c r="BY53" s="29"/>
      <c r="BZ53" s="29"/>
      <c r="CA53" s="29"/>
      <c r="CB53" s="29"/>
      <c r="CC53" s="36" t="s">
        <v>91</v>
      </c>
      <c r="CD53" s="33">
        <v>15652797</v>
      </c>
      <c r="CE53" s="33">
        <v>19</v>
      </c>
      <c r="CF53" s="33">
        <v>3</v>
      </c>
      <c r="CG53" s="33">
        <v>12</v>
      </c>
      <c r="CH53" s="33">
        <v>28</v>
      </c>
      <c r="CJ53" s="5">
        <f t="shared" si="5"/>
        <v>32</v>
      </c>
      <c r="CK53" s="5" t="str">
        <f t="shared" si="6"/>
        <v>Servizio Formaggi 2</v>
      </c>
      <c r="CL53" s="8">
        <f>CF53*W/sW</f>
        <v>24</v>
      </c>
      <c r="CM53" s="8">
        <f>CE53*H/sH</f>
        <v>162.85714285714286</v>
      </c>
      <c r="CN53" s="8">
        <f>CH53*W/sW</f>
        <v>224</v>
      </c>
      <c r="CO53" s="8">
        <f>CG53*H/sH</f>
        <v>102.85714285714286</v>
      </c>
      <c r="CP53" s="3" t="str">
        <f>SUBSTITUTE(SUBSTITUTE(SUBSTITUTE(SUBSTITUTE(SUBSTITUTE(SUBSTITUTE(RECT,"%i",CJ53),"%n",CK53),"%L",CL53),"%T",CM53),"%W",CN53),"%H",CO53)</f>
        <v>new Zone { Id = 32, Name = "Servizio Formaggi 2", Rect = new Rect { Left = 24, Top = 162.857142857143, Width = 224, Height = 102.857142857143 } }</v>
      </c>
      <c r="CR53" s="6" t="str">
        <f>SUBSTITUTE(SUBSTITUTE(SUBSTITUTE(SUBSTITUTE(SUBSTITUTE(SUBSTITUTE(pyRECT,"%i",CJ53),"%n",CK53),"%L",CL53),"%T",CM53),"%W",CN53),"%H",CO53)</f>
        <v>Zone(id = 32, name = "Servizio Formaggi 2", rect = Rect(top = 24, left = 162.857142857143, width = 224, height = 102.857142857143))</v>
      </c>
      <c r="CT53" t="str">
        <f>SUBSTITUTE(SUBSTITUTE(SUBSTITUTE(SUBSTITUTE(SUBSTITUTE(SUBSTITUTE(ZONE,"%i",CJ53),"%n",CK53),"%L",CL53),"%T",CM53),"%W",CN53),"%H",CO53)</f>
        <v>new Zone{Name="Servizio Formaggi 2", ZoneId = 32}</v>
      </c>
      <c r="CW53" s="8">
        <f t="shared" si="7"/>
        <v>24</v>
      </c>
      <c r="CX53" s="8">
        <f>INT(H-CM53)</f>
        <v>317</v>
      </c>
      <c r="CY53" s="8">
        <f t="shared" si="8"/>
        <v>224</v>
      </c>
      <c r="CZ53" s="8">
        <f t="shared" si="9"/>
        <v>102</v>
      </c>
      <c r="DB53" s="6" t="str">
        <f>SUBSTITUTE(SUBSTITUTE(SUBSTITUTE(SUBSTITUTE(SUBSTITUTE(SUBSTITUTE(pyRECT,"%i",CJ53),"%n",CK53),"%L",CW53),"%T",CX53),"%W",CY53),"%H",CZ53)</f>
        <v>Zone(id = 32, name = "Servizio Formaggi 2", rect = Rect(top = 24, left = 317, width = 224, height = 102))</v>
      </c>
    </row>
    <row r="54" spans="1:106" ht="15" customHeight="1" x14ac:dyDescent="0.25">
      <c r="A54" s="29"/>
      <c r="B54" s="29"/>
      <c r="C54" s="29"/>
      <c r="D54" s="29"/>
      <c r="E54" s="29"/>
      <c r="F54" s="29"/>
      <c r="G54" s="29"/>
      <c r="H54" s="29"/>
      <c r="I54" s="29"/>
      <c r="J54" s="29"/>
      <c r="K54" s="29"/>
      <c r="L54" s="29"/>
      <c r="M54" s="29"/>
      <c r="N54" s="29"/>
      <c r="O54" s="30"/>
      <c r="P54" s="30"/>
      <c r="Q54" s="30"/>
      <c r="R54" s="30"/>
      <c r="S54" s="30"/>
      <c r="T54" s="30"/>
      <c r="U54" s="30"/>
      <c r="V54" s="29"/>
      <c r="W54" s="29"/>
      <c r="X54" s="29"/>
      <c r="Y54" s="29"/>
      <c r="Z54" s="29"/>
      <c r="AA54" s="16"/>
      <c r="AB54" s="16"/>
      <c r="AC54" s="16"/>
      <c r="AD54" s="16"/>
      <c r="AE54" s="16"/>
      <c r="AF54" s="16"/>
      <c r="AG54" s="16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16"/>
      <c r="AX54" s="16"/>
      <c r="AY54" s="16"/>
      <c r="AZ54" s="16"/>
      <c r="BA54" s="16"/>
      <c r="BB54" s="16"/>
      <c r="BC54" s="16"/>
      <c r="BD54" s="29"/>
      <c r="BE54" s="29"/>
      <c r="BF54" s="17"/>
      <c r="BG54" s="17"/>
      <c r="BH54" s="17"/>
      <c r="BI54" s="17"/>
      <c r="BJ54" s="17"/>
      <c r="BK54" s="17"/>
      <c r="BL54" s="17"/>
      <c r="BM54" s="29"/>
      <c r="BN54" s="29"/>
      <c r="BO54" s="29"/>
      <c r="BP54" s="29"/>
      <c r="BQ54" s="29"/>
      <c r="BR54" s="29"/>
      <c r="BS54" s="29"/>
      <c r="BT54" s="29"/>
      <c r="BU54" s="29"/>
      <c r="BV54" s="29"/>
      <c r="BW54" s="29"/>
      <c r="BX54" s="29"/>
      <c r="BY54" s="29"/>
      <c r="BZ54" s="29"/>
      <c r="CA54" s="29"/>
      <c r="CB54" s="29"/>
      <c r="CC54" s="36" t="s">
        <v>95</v>
      </c>
      <c r="CD54" s="33">
        <v>15652797</v>
      </c>
      <c r="CE54" s="33">
        <v>38</v>
      </c>
      <c r="CF54" s="33">
        <v>31</v>
      </c>
      <c r="CG54" s="33">
        <v>7</v>
      </c>
      <c r="CH54" s="33">
        <v>16</v>
      </c>
      <c r="CJ54" s="5">
        <f t="shared" si="5"/>
        <v>33</v>
      </c>
      <c r="CK54" s="5" t="str">
        <f t="shared" si="6"/>
        <v>Verdure</v>
      </c>
      <c r="CL54" s="8">
        <f>CF54*W/sW</f>
        <v>248</v>
      </c>
      <c r="CM54" s="8">
        <f>CE54*H/sH</f>
        <v>325.71428571428572</v>
      </c>
      <c r="CN54" s="8">
        <f>CH54*W/sW</f>
        <v>128</v>
      </c>
      <c r="CO54" s="8">
        <f>CG54*H/sH</f>
        <v>60</v>
      </c>
      <c r="CP54" s="3" t="str">
        <f>SUBSTITUTE(SUBSTITUTE(SUBSTITUTE(SUBSTITUTE(SUBSTITUTE(SUBSTITUTE(RECT,"%i",CJ54),"%n",CK54),"%L",CL54),"%T",CM54),"%W",CN54),"%H",CO54)</f>
        <v>new Zone { Id = 33, Name = "Verdure", Rect = new Rect { Left = 248, Top = 325.714285714286, Width = 128, Height = 60 } }</v>
      </c>
      <c r="CR54" s="6" t="str">
        <f>SUBSTITUTE(SUBSTITUTE(SUBSTITUTE(SUBSTITUTE(SUBSTITUTE(SUBSTITUTE(pyRECT,"%i",CJ54),"%n",CK54),"%L",CL54),"%T",CM54),"%W",CN54),"%H",CO54)</f>
        <v>Zone(id = 33, name = "Verdure", rect = Rect(top = 248, left = 325.714285714286, width = 128, height = 60))</v>
      </c>
      <c r="CT54" t="str">
        <f>SUBSTITUTE(SUBSTITUTE(SUBSTITUTE(SUBSTITUTE(SUBSTITUTE(SUBSTITUTE(ZONE,"%i",CJ54),"%n",CK54),"%L",CL54),"%T",CM54),"%W",CN54),"%H",CO54)</f>
        <v>new Zone{Name="Verdure", ZoneId = 33}</v>
      </c>
      <c r="CW54" s="8">
        <f t="shared" si="7"/>
        <v>248</v>
      </c>
      <c r="CX54" s="8">
        <f>INT(H-CM54)</f>
        <v>154</v>
      </c>
      <c r="CY54" s="8">
        <f t="shared" si="8"/>
        <v>128</v>
      </c>
      <c r="CZ54" s="8">
        <f t="shared" si="9"/>
        <v>60</v>
      </c>
      <c r="DB54" s="6" t="str">
        <f>SUBSTITUTE(SUBSTITUTE(SUBSTITUTE(SUBSTITUTE(SUBSTITUTE(SUBSTITUTE(pyRECT,"%i",CJ54),"%n",CK54),"%L",CW54),"%T",CX54),"%W",CY54),"%H",CZ54)</f>
        <v>Zone(id = 33, name = "Verdure", rect = Rect(top = 248, left = 154, width = 128, height = 60))</v>
      </c>
    </row>
    <row r="55" spans="1:106" ht="15" customHeight="1" x14ac:dyDescent="0.25">
      <c r="A55" s="29"/>
      <c r="B55" s="29"/>
      <c r="C55" s="29"/>
      <c r="D55" s="29"/>
      <c r="E55" s="29"/>
      <c r="F55" s="29"/>
      <c r="G55" s="29"/>
      <c r="H55" s="29"/>
      <c r="I55" s="29"/>
      <c r="J55" s="29"/>
      <c r="K55" s="29"/>
      <c r="L55" s="29"/>
      <c r="M55" s="29"/>
      <c r="N55" s="29"/>
      <c r="O55" s="30"/>
      <c r="P55" s="30"/>
      <c r="Q55" s="30"/>
      <c r="R55" s="30"/>
      <c r="S55" s="30"/>
      <c r="T55" s="30"/>
      <c r="U55" s="30"/>
      <c r="V55" s="29"/>
      <c r="W55" s="29"/>
      <c r="X55" s="29"/>
      <c r="Y55" s="29"/>
      <c r="Z55" s="29"/>
      <c r="AA55" s="16"/>
      <c r="AB55" s="16"/>
      <c r="AC55" s="16"/>
      <c r="AD55" s="16"/>
      <c r="AE55" s="16"/>
      <c r="AF55" s="16"/>
      <c r="AG55" s="16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16"/>
      <c r="AX55" s="16"/>
      <c r="AY55" s="16"/>
      <c r="AZ55" s="16"/>
      <c r="BA55" s="16"/>
      <c r="BB55" s="16"/>
      <c r="BC55" s="16"/>
      <c r="BD55" s="29"/>
      <c r="BE55" s="29"/>
      <c r="BF55" s="17"/>
      <c r="BG55" s="17"/>
      <c r="BH55" s="17"/>
      <c r="BI55" s="17"/>
      <c r="BJ55" s="17"/>
      <c r="BK55" s="17"/>
      <c r="BL55" s="17"/>
      <c r="BM55" s="29"/>
      <c r="BN55" s="29"/>
      <c r="BO55" s="29"/>
      <c r="BP55" s="29"/>
      <c r="BQ55" s="29"/>
      <c r="BR55" s="29"/>
      <c r="BS55" s="29"/>
      <c r="BT55" s="29"/>
      <c r="BU55" s="29"/>
      <c r="BV55" s="29"/>
      <c r="BW55" s="29"/>
      <c r="BX55" s="29"/>
      <c r="BY55" s="29"/>
      <c r="BZ55" s="29"/>
      <c r="CA55" s="29"/>
      <c r="CB55" s="29"/>
      <c r="CD55" s="33"/>
      <c r="CE55" s="33"/>
      <c r="CF55" s="33"/>
      <c r="CG55" s="33"/>
      <c r="CH55" s="33"/>
      <c r="CJ55" s="5">
        <f t="shared" si="5"/>
        <v>34</v>
      </c>
      <c r="CK55" s="5">
        <f t="shared" si="6"/>
        <v>0</v>
      </c>
      <c r="CL55" s="8">
        <f>CF55*W/sW</f>
        <v>0</v>
      </c>
      <c r="CM55" s="8">
        <f>CE55*H/sH</f>
        <v>0</v>
      </c>
      <c r="CN55" s="8">
        <f>CH55*W/sW</f>
        <v>0</v>
      </c>
      <c r="CO55" s="8">
        <f>CG55*H/sH</f>
        <v>0</v>
      </c>
      <c r="CP55" s="3" t="str">
        <f>SUBSTITUTE(SUBSTITUTE(SUBSTITUTE(SUBSTITUTE(SUBSTITUTE(SUBSTITUTE(RECT,"%i",CJ55),"%n",CK55),"%L",CL55),"%T",CM55),"%W",CN55),"%H",CO55)</f>
        <v>new Zone { Id = 34, Name = "0", Rect = new Rect { Left = 0, Top = 0, Width = 0, Height = 0 } }</v>
      </c>
      <c r="CR55" s="6" t="str">
        <f>SUBSTITUTE(SUBSTITUTE(SUBSTITUTE(SUBSTITUTE(SUBSTITUTE(SUBSTITUTE(pyRECT,"%i",CJ55),"%n",CK55),"%L",CL55),"%T",CM55),"%W",CN55),"%H",CO55)</f>
        <v>Zone(id = 34, name = "0", rect = Rect(top = 0, left = 0, width = 0, height = 0))</v>
      </c>
      <c r="CT55" t="str">
        <f>SUBSTITUTE(SUBSTITUTE(SUBSTITUTE(SUBSTITUTE(SUBSTITUTE(SUBSTITUTE(ZONE,"%i",CJ55),"%n",CK55),"%L",CL55),"%T",CM55),"%W",CN55),"%H",CO55)</f>
        <v>new Zone{Name="0", ZoneId = 34}</v>
      </c>
      <c r="CW55" s="8">
        <f t="shared" si="7"/>
        <v>0</v>
      </c>
      <c r="CX55" s="8">
        <f>INT(H-CM55)</f>
        <v>480</v>
      </c>
      <c r="CY55" s="8">
        <f t="shared" si="8"/>
        <v>0</v>
      </c>
      <c r="CZ55" s="8">
        <f t="shared" si="9"/>
        <v>0</v>
      </c>
      <c r="DB55" s="6" t="str">
        <f>SUBSTITUTE(SUBSTITUTE(SUBSTITUTE(SUBSTITUTE(SUBSTITUTE(SUBSTITUTE(pyRECT,"%i",CJ55),"%n",CK55),"%L",CW55),"%T",CX55),"%W",CY55),"%H",CZ55)</f>
        <v>Zone(id = 34, name = "0", rect = Rect(top = 0, left = 480, width = 0, height = 0))</v>
      </c>
    </row>
    <row r="56" spans="1:106" ht="15" customHeight="1" x14ac:dyDescent="0.25">
      <c r="A56" s="29"/>
      <c r="B56" s="29"/>
      <c r="C56" s="29"/>
      <c r="D56" s="29"/>
      <c r="E56" s="29"/>
      <c r="F56" s="29"/>
      <c r="G56" s="29"/>
      <c r="H56" s="29"/>
      <c r="I56" s="29"/>
      <c r="J56" s="29"/>
      <c r="K56" s="29"/>
      <c r="L56" s="29"/>
      <c r="M56" s="29"/>
      <c r="N56" s="29"/>
      <c r="O56" s="30"/>
      <c r="P56" s="30"/>
      <c r="Q56" s="30"/>
      <c r="R56" s="30"/>
      <c r="S56" s="30"/>
      <c r="T56" s="30"/>
      <c r="U56" s="30"/>
      <c r="V56" s="29"/>
      <c r="W56" s="29"/>
      <c r="X56" s="29"/>
      <c r="Y56" s="29"/>
      <c r="Z56" s="29"/>
      <c r="AA56" s="16"/>
      <c r="AB56" s="16"/>
      <c r="AC56" s="16"/>
      <c r="AD56" s="16"/>
      <c r="AE56" s="16"/>
      <c r="AF56" s="16"/>
      <c r="AG56" s="16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16"/>
      <c r="AX56" s="16"/>
      <c r="AY56" s="16"/>
      <c r="AZ56" s="16"/>
      <c r="BA56" s="16"/>
      <c r="BB56" s="16"/>
      <c r="BC56" s="16"/>
      <c r="BD56" s="29"/>
      <c r="BE56" s="29"/>
      <c r="BF56" s="17"/>
      <c r="BG56" s="17"/>
      <c r="BH56" s="17"/>
      <c r="BI56" s="17"/>
      <c r="BJ56" s="17"/>
      <c r="BK56" s="17"/>
      <c r="BL56" s="17"/>
      <c r="BM56" s="29"/>
      <c r="BN56" s="29"/>
      <c r="BO56" s="29"/>
      <c r="BP56" s="29"/>
      <c r="BQ56" s="29"/>
      <c r="BR56" s="29"/>
      <c r="BS56" s="29"/>
      <c r="BT56" s="29"/>
      <c r="BU56" s="29"/>
      <c r="BV56" s="29"/>
      <c r="BW56" s="29"/>
      <c r="BX56" s="29"/>
      <c r="BY56" s="29"/>
      <c r="BZ56" s="29"/>
      <c r="CA56" s="29"/>
      <c r="CB56" s="29"/>
      <c r="CD56" s="33"/>
      <c r="CE56" s="33"/>
      <c r="CF56" s="33"/>
      <c r="CG56" s="33"/>
      <c r="CH56" s="33"/>
      <c r="CJ56" s="5">
        <f t="shared" si="5"/>
        <v>35</v>
      </c>
      <c r="CK56" s="5">
        <f t="shared" si="6"/>
        <v>0</v>
      </c>
      <c r="CL56" s="8">
        <f>CF56*W/sW</f>
        <v>0</v>
      </c>
      <c r="CM56" s="8">
        <f>CE56*H/sH</f>
        <v>0</v>
      </c>
      <c r="CN56" s="8">
        <f>CH56*W/sW</f>
        <v>0</v>
      </c>
      <c r="CO56" s="8">
        <f>CG56*H/sH</f>
        <v>0</v>
      </c>
      <c r="CP56" s="3" t="str">
        <f>SUBSTITUTE(SUBSTITUTE(SUBSTITUTE(SUBSTITUTE(SUBSTITUTE(SUBSTITUTE(RECT,"%i",CJ56),"%n",CK56),"%L",CL56),"%T",CM56),"%W",CN56),"%H",CO56)</f>
        <v>new Zone { Id = 35, Name = "0", Rect = new Rect { Left = 0, Top = 0, Width = 0, Height = 0 } }</v>
      </c>
      <c r="CR56" s="6" t="str">
        <f>SUBSTITUTE(SUBSTITUTE(SUBSTITUTE(SUBSTITUTE(SUBSTITUTE(SUBSTITUTE(pyRECT,"%i",CJ56),"%n",CK56),"%L",CL56),"%T",CM56),"%W",CN56),"%H",CO56)</f>
        <v>Zone(id = 35, name = "0", rect = Rect(top = 0, left = 0, width = 0, height = 0))</v>
      </c>
      <c r="CT56" t="str">
        <f>SUBSTITUTE(SUBSTITUTE(SUBSTITUTE(SUBSTITUTE(SUBSTITUTE(SUBSTITUTE(ZONE,"%i",CJ56),"%n",CK56),"%L",CL56),"%T",CM56),"%W",CN56),"%H",CO56)</f>
        <v>new Zone{Name="0", ZoneId = 35}</v>
      </c>
      <c r="CW56" s="8">
        <f t="shared" si="7"/>
        <v>0</v>
      </c>
      <c r="CX56" s="8">
        <f>INT(H-CM56)</f>
        <v>480</v>
      </c>
      <c r="CY56" s="8">
        <f t="shared" si="8"/>
        <v>0</v>
      </c>
      <c r="CZ56" s="8">
        <f t="shared" si="9"/>
        <v>0</v>
      </c>
      <c r="DB56" s="6" t="str">
        <f>SUBSTITUTE(SUBSTITUTE(SUBSTITUTE(SUBSTITUTE(SUBSTITUTE(SUBSTITUTE(pyRECT,"%i",CJ56),"%n",CK56),"%L",CW56),"%T",CX56),"%W",CY56),"%H",CZ56)</f>
        <v>Zone(id = 35, name = "0", rect = Rect(top = 0, left = 480, width = 0, height = 0))</v>
      </c>
    </row>
    <row r="57" spans="1:106" ht="15" customHeight="1" x14ac:dyDescent="0.25">
      <c r="A57" s="36"/>
      <c r="C57" s="36"/>
      <c r="D57" s="36"/>
      <c r="E57" s="36"/>
      <c r="F57" s="36"/>
      <c r="G57" s="36"/>
      <c r="H57" s="36"/>
      <c r="I57" s="36"/>
      <c r="J57" s="36"/>
      <c r="K57" s="36"/>
      <c r="L57" s="36"/>
      <c r="M57" s="36"/>
      <c r="N57" s="36"/>
      <c r="O57" s="36"/>
      <c r="P57" s="36"/>
      <c r="Q57" s="36"/>
      <c r="R57" s="36"/>
      <c r="S57" s="36"/>
      <c r="T57" s="36"/>
      <c r="U57" s="36"/>
      <c r="V57" s="36"/>
      <c r="W57" s="36"/>
      <c r="X57" s="36"/>
      <c r="Y57" s="36"/>
      <c r="Z57" s="36"/>
      <c r="AA57" s="36"/>
      <c r="AB57" s="36"/>
      <c r="AC57" s="36"/>
      <c r="AD57" s="36"/>
      <c r="AE57" s="36"/>
      <c r="AF57" s="36"/>
      <c r="AG57" s="36"/>
      <c r="AH57" s="36"/>
      <c r="AI57" s="36"/>
      <c r="AJ57" s="36"/>
      <c r="AK57" s="36"/>
      <c r="AL57" s="36"/>
      <c r="AM57" s="36"/>
      <c r="AN57" s="36"/>
      <c r="AO57" s="36"/>
      <c r="AP57" s="36"/>
      <c r="AQ57" s="36"/>
      <c r="AR57" s="36"/>
      <c r="AS57" s="36"/>
      <c r="AT57" s="36"/>
      <c r="AU57" s="36"/>
      <c r="AV57" s="36"/>
      <c r="AW57" s="36"/>
      <c r="AX57" s="36"/>
      <c r="AY57" s="36"/>
      <c r="AZ57" s="36"/>
      <c r="BA57" s="36"/>
      <c r="BB57" s="36"/>
      <c r="BC57" s="36"/>
      <c r="BD57" s="36"/>
      <c r="BE57" s="36"/>
      <c r="BF57" s="36"/>
      <c r="BG57" s="36"/>
      <c r="BH57" s="36"/>
      <c r="BI57" s="36"/>
      <c r="BJ57" s="36"/>
      <c r="BK57" s="36"/>
      <c r="BL57" s="36"/>
      <c r="BM57" s="36"/>
      <c r="BN57" s="36"/>
      <c r="BO57" s="36"/>
      <c r="BP57" s="36"/>
      <c r="BQ57" s="36"/>
      <c r="BR57" s="36"/>
      <c r="BS57" s="36"/>
      <c r="BT57" s="36"/>
      <c r="BU57" s="36"/>
      <c r="BV57" s="36"/>
      <c r="BW57" s="36"/>
      <c r="BX57" s="36"/>
      <c r="BY57" s="36"/>
      <c r="BZ57" s="36"/>
      <c r="CA57" s="36"/>
      <c r="CB57" s="36"/>
      <c r="CD57" s="33"/>
      <c r="CE57" s="33"/>
      <c r="CF57" s="33"/>
      <c r="CG57" s="33"/>
      <c r="CH57" s="33"/>
      <c r="CJ57" s="5">
        <f t="shared" si="5"/>
        <v>36</v>
      </c>
      <c r="CK57" s="5">
        <f t="shared" si="6"/>
        <v>0</v>
      </c>
      <c r="CL57" s="8">
        <f>CF57*W/sW</f>
        <v>0</v>
      </c>
      <c r="CM57" s="8">
        <f>CE57*H/sH</f>
        <v>0</v>
      </c>
      <c r="CN57" s="8">
        <f>CH57*W/sW</f>
        <v>0</v>
      </c>
      <c r="CO57" s="8">
        <f>CG57*H/sH</f>
        <v>0</v>
      </c>
      <c r="CP57" s="3" t="str">
        <f>SUBSTITUTE(SUBSTITUTE(SUBSTITUTE(SUBSTITUTE(SUBSTITUTE(SUBSTITUTE(RECT,"%i",CJ57),"%n",CK57),"%L",CL57),"%T",CM57),"%W",CN57),"%H",CO57)</f>
        <v>new Zone { Id = 36, Name = "0", Rect = new Rect { Left = 0, Top = 0, Width = 0, Height = 0 } }</v>
      </c>
      <c r="CR57" s="6" t="str">
        <f>SUBSTITUTE(SUBSTITUTE(SUBSTITUTE(SUBSTITUTE(SUBSTITUTE(SUBSTITUTE(pyRECT,"%i",CJ57),"%n",CK57),"%L",CL57),"%T",CM57),"%W",CN57),"%H",CO57)</f>
        <v>Zone(id = 36, name = "0", rect = Rect(top = 0, left = 0, width = 0, height = 0))</v>
      </c>
      <c r="CT57" t="str">
        <f>SUBSTITUTE(SUBSTITUTE(SUBSTITUTE(SUBSTITUTE(SUBSTITUTE(SUBSTITUTE(ZONE,"%i",CJ57),"%n",CK57),"%L",CL57),"%T",CM57),"%W",CN57),"%H",CO57)</f>
        <v>new Zone{Name="0", ZoneId = 36}</v>
      </c>
      <c r="CW57" s="8">
        <f t="shared" si="7"/>
        <v>0</v>
      </c>
      <c r="CX57" s="8">
        <f>INT(H-CM57)</f>
        <v>480</v>
      </c>
      <c r="CY57" s="8">
        <f t="shared" si="8"/>
        <v>0</v>
      </c>
      <c r="CZ57" s="8">
        <f t="shared" si="9"/>
        <v>0</v>
      </c>
      <c r="DB57" s="6" t="str">
        <f>SUBSTITUTE(SUBSTITUTE(SUBSTITUTE(SUBSTITUTE(SUBSTITUTE(SUBSTITUTE(pyRECT,"%i",CJ57),"%n",CK57),"%L",CW57),"%T",CX57),"%W",CY57),"%H",CZ57)</f>
        <v>Zone(id = 36, name = "0", rect = Rect(top = 0, left = 480, width = 0, height = 0))</v>
      </c>
    </row>
    <row r="58" spans="1:106" ht="15" customHeight="1" x14ac:dyDescent="0.25">
      <c r="A58" s="36"/>
      <c r="B58" s="36" t="s">
        <v>69</v>
      </c>
      <c r="C58" s="36" t="s">
        <v>68</v>
      </c>
      <c r="D58" s="40" t="str">
        <f>CL20</f>
        <v>origin in left top</v>
      </c>
      <c r="E58" s="40"/>
      <c r="F58" s="40"/>
      <c r="G58" s="40"/>
      <c r="H58" s="40"/>
      <c r="I58" s="40"/>
      <c r="J58" s="40" t="str">
        <f>CW20</f>
        <v>origin in left bottom</v>
      </c>
      <c r="K58" s="40"/>
      <c r="L58" s="40"/>
      <c r="M58" s="40"/>
      <c r="N58" s="40"/>
      <c r="P58" s="40"/>
      <c r="Q58" s="40"/>
      <c r="R58" s="40"/>
      <c r="S58" s="40"/>
      <c r="T58" s="40"/>
      <c r="U58" s="40"/>
      <c r="V58" s="40"/>
      <c r="W58" s="36"/>
      <c r="X58" s="36"/>
      <c r="Y58" s="36"/>
      <c r="Z58" s="36"/>
      <c r="AA58" s="36"/>
      <c r="AB58" s="36"/>
      <c r="AC58" s="36"/>
      <c r="AD58" s="36"/>
      <c r="AE58" s="36"/>
      <c r="AF58" s="36"/>
      <c r="AG58" s="36"/>
      <c r="AH58" s="36"/>
      <c r="AI58" s="36"/>
      <c r="AJ58" s="36"/>
      <c r="AK58" s="36"/>
      <c r="AL58" s="36"/>
      <c r="AM58" s="36"/>
      <c r="AN58" s="36"/>
      <c r="AO58" s="36"/>
      <c r="AP58" s="36"/>
      <c r="AQ58" s="36"/>
      <c r="AR58" s="36"/>
      <c r="AS58" s="36"/>
      <c r="AT58" s="36"/>
      <c r="AU58" s="36"/>
      <c r="AV58" s="36"/>
      <c r="AW58" s="36"/>
      <c r="AX58" s="36"/>
      <c r="AY58" s="36"/>
      <c r="AZ58" s="36"/>
      <c r="BA58" s="36"/>
      <c r="BB58" s="36"/>
      <c r="BC58" s="36"/>
      <c r="BD58" s="36"/>
      <c r="BE58" s="36"/>
      <c r="BF58" s="36"/>
      <c r="BG58" s="36"/>
      <c r="BH58" s="36"/>
      <c r="BI58" s="36"/>
      <c r="BJ58" s="36"/>
      <c r="BK58" s="36"/>
      <c r="BL58" s="36"/>
      <c r="BM58" s="36"/>
      <c r="BN58" s="36"/>
      <c r="BO58" s="36"/>
      <c r="BP58" s="36"/>
      <c r="BQ58" s="36"/>
      <c r="BR58" s="36"/>
      <c r="BS58" s="36"/>
      <c r="BT58" s="36"/>
      <c r="BU58" s="36"/>
      <c r="BV58" s="36"/>
      <c r="BW58" s="36"/>
      <c r="BX58" s="36"/>
      <c r="BY58" s="36"/>
      <c r="BZ58" s="36"/>
      <c r="CA58" s="36"/>
      <c r="CB58" s="36"/>
      <c r="CD58" s="33"/>
      <c r="CE58" s="33"/>
      <c r="CF58" s="33"/>
      <c r="CG58" s="33"/>
      <c r="CH58" s="33"/>
      <c r="CJ58" s="5">
        <f t="shared" si="5"/>
        <v>37</v>
      </c>
      <c r="CK58" s="5">
        <f t="shared" si="6"/>
        <v>0</v>
      </c>
      <c r="CL58" s="8">
        <f>CF58*W/sW</f>
        <v>0</v>
      </c>
      <c r="CM58" s="8">
        <f>CE58*H/sH</f>
        <v>0</v>
      </c>
      <c r="CN58" s="8">
        <f>CH58*W/sW</f>
        <v>0</v>
      </c>
      <c r="CO58" s="8">
        <f>CG58*H/sH</f>
        <v>0</v>
      </c>
      <c r="CP58" s="3" t="str">
        <f>SUBSTITUTE(SUBSTITUTE(SUBSTITUTE(SUBSTITUTE(SUBSTITUTE(SUBSTITUTE(RECT,"%i",CJ58),"%n",CK58),"%L",CL58),"%T",CM58),"%W",CN58),"%H",CO58)</f>
        <v>new Zone { Id = 37, Name = "0", Rect = new Rect { Left = 0, Top = 0, Width = 0, Height = 0 } }</v>
      </c>
      <c r="CR58" s="6" t="str">
        <f>SUBSTITUTE(SUBSTITUTE(SUBSTITUTE(SUBSTITUTE(SUBSTITUTE(SUBSTITUTE(pyRECT,"%i",CJ58),"%n",CK58),"%L",CL58),"%T",CM58),"%W",CN58),"%H",CO58)</f>
        <v>Zone(id = 37, name = "0", rect = Rect(top = 0, left = 0, width = 0, height = 0))</v>
      </c>
      <c r="CT58" t="str">
        <f>SUBSTITUTE(SUBSTITUTE(SUBSTITUTE(SUBSTITUTE(SUBSTITUTE(SUBSTITUTE(ZONE,"%i",CJ58),"%n",CK58),"%L",CL58),"%T",CM58),"%W",CN58),"%H",CO58)</f>
        <v>new Zone{Name="0", ZoneId = 37}</v>
      </c>
      <c r="CW58" s="8">
        <f t="shared" si="7"/>
        <v>0</v>
      </c>
      <c r="CX58" s="8">
        <f>INT(H-CM58)</f>
        <v>480</v>
      </c>
      <c r="CY58" s="8">
        <f t="shared" si="8"/>
        <v>0</v>
      </c>
      <c r="CZ58" s="8">
        <f t="shared" si="9"/>
        <v>0</v>
      </c>
      <c r="DB58" s="6" t="str">
        <f>SUBSTITUTE(SUBSTITUTE(SUBSTITUTE(SUBSTITUTE(SUBSTITUTE(SUBSTITUTE(pyRECT,"%i",CJ58),"%n",CK58),"%L",CW58),"%T",CX58),"%W",CY58),"%H",CZ58)</f>
        <v>Zone(id = 37, name = "0", rect = Rect(top = 0, left = 480, width = 0, height = 0))</v>
      </c>
    </row>
    <row r="59" spans="1:106" ht="15" customHeight="1" x14ac:dyDescent="0.25">
      <c r="A59" s="40"/>
      <c r="C59" s="40">
        <v>90</v>
      </c>
      <c r="D59" s="40"/>
      <c r="E59" s="40">
        <v>0</v>
      </c>
      <c r="F59" s="40"/>
      <c r="H59" s="40"/>
      <c r="I59" s="40">
        <v>101</v>
      </c>
      <c r="J59" s="40"/>
      <c r="K59" s="40">
        <v>0</v>
      </c>
      <c r="L59" s="40"/>
      <c r="M59" s="40"/>
      <c r="N59" s="40"/>
      <c r="O59" s="40"/>
      <c r="P59" s="40"/>
      <c r="Q59" s="40"/>
      <c r="R59" s="40"/>
      <c r="S59" s="40"/>
      <c r="T59" s="40"/>
      <c r="U59" s="40"/>
      <c r="V59" s="40"/>
      <c r="W59" s="40"/>
      <c r="X59" s="40"/>
      <c r="Y59" s="40"/>
      <c r="Z59" s="40"/>
      <c r="AA59" s="40"/>
      <c r="AB59" s="40"/>
      <c r="AC59" s="40"/>
      <c r="AD59" s="40"/>
      <c r="AE59" s="40"/>
      <c r="AF59" s="40"/>
      <c r="AG59" s="40"/>
      <c r="AH59" s="40"/>
      <c r="AI59" s="40"/>
      <c r="AJ59" s="40"/>
      <c r="AK59" s="40"/>
      <c r="AL59" s="40"/>
      <c r="AM59" s="40"/>
      <c r="AN59" s="40"/>
      <c r="AO59" s="40"/>
      <c r="AP59" s="40"/>
      <c r="AQ59" s="40"/>
      <c r="AR59" s="40"/>
      <c r="AS59" s="40"/>
      <c r="AT59" s="40"/>
      <c r="AU59" s="40"/>
      <c r="AV59" s="40"/>
      <c r="AW59" s="40"/>
      <c r="AX59" s="40"/>
      <c r="AY59" s="40"/>
      <c r="AZ59" s="40"/>
      <c r="BA59" s="40"/>
      <c r="BB59" s="40"/>
      <c r="BC59" s="40"/>
      <c r="BD59" s="40"/>
      <c r="BE59" s="40"/>
      <c r="BF59" s="40"/>
      <c r="BG59" s="40"/>
      <c r="BH59" s="40"/>
      <c r="BI59" s="40"/>
      <c r="BJ59" s="40"/>
      <c r="BK59" s="40"/>
      <c r="BL59" s="40"/>
      <c r="BM59" s="40"/>
      <c r="BN59" s="40"/>
      <c r="BO59" s="40"/>
      <c r="BP59" s="40"/>
      <c r="BQ59" s="40"/>
      <c r="BR59" s="40"/>
      <c r="BS59" s="40"/>
      <c r="BT59" s="40"/>
      <c r="BU59" s="40"/>
      <c r="BV59" s="40"/>
      <c r="BW59" s="40"/>
      <c r="BX59" s="40"/>
      <c r="BY59" s="40"/>
      <c r="BZ59" s="40"/>
      <c r="CA59" s="40"/>
      <c r="CB59" s="40"/>
      <c r="CD59" s="33"/>
      <c r="CE59" s="33"/>
      <c r="CF59" s="33"/>
      <c r="CG59" s="33"/>
      <c r="CH59" s="33"/>
      <c r="CJ59" s="5">
        <f t="shared" si="5"/>
        <v>38</v>
      </c>
      <c r="CK59" s="5">
        <f t="shared" si="6"/>
        <v>0</v>
      </c>
      <c r="CL59" s="8">
        <f>CF59*W/sW</f>
        <v>0</v>
      </c>
      <c r="CM59" s="8">
        <f>CE59*H/sH</f>
        <v>0</v>
      </c>
      <c r="CN59" s="8">
        <f>CH59*W/sW</f>
        <v>0</v>
      </c>
      <c r="CO59" s="8">
        <f>CG59*H/sH</f>
        <v>0</v>
      </c>
      <c r="CP59" s="3" t="str">
        <f>SUBSTITUTE(SUBSTITUTE(SUBSTITUTE(SUBSTITUTE(SUBSTITUTE(SUBSTITUTE(RECT,"%i",CJ59),"%n",CK59),"%L",CL59),"%T",CM59),"%W",CN59),"%H",CO59)</f>
        <v>new Zone { Id = 38, Name = "0", Rect = new Rect { Left = 0, Top = 0, Width = 0, Height = 0 } }</v>
      </c>
      <c r="CR59" s="6" t="str">
        <f>SUBSTITUTE(SUBSTITUTE(SUBSTITUTE(SUBSTITUTE(SUBSTITUTE(SUBSTITUTE(pyRECT,"%i",CJ59),"%n",CK59),"%L",CL59),"%T",CM59),"%W",CN59),"%H",CO59)</f>
        <v>Zone(id = 38, name = "0", rect = Rect(top = 0, left = 0, width = 0, height = 0))</v>
      </c>
      <c r="CT59" t="str">
        <f>SUBSTITUTE(SUBSTITUTE(SUBSTITUTE(SUBSTITUTE(SUBSTITUTE(SUBSTITUTE(ZONE,"%i",CJ59),"%n",CK59),"%L",CL59),"%T",CM59),"%W",CN59),"%H",CO59)</f>
        <v>new Zone{Name="0", ZoneId = 38}</v>
      </c>
      <c r="CW59" s="8">
        <f t="shared" si="7"/>
        <v>0</v>
      </c>
      <c r="CX59" s="8">
        <f>INT(H-CM59)</f>
        <v>480</v>
      </c>
      <c r="CY59" s="8">
        <f t="shared" si="8"/>
        <v>0</v>
      </c>
      <c r="CZ59" s="8">
        <f t="shared" si="9"/>
        <v>0</v>
      </c>
      <c r="DB59" s="6" t="str">
        <f>SUBSTITUTE(SUBSTITUTE(SUBSTITUTE(SUBSTITUTE(SUBSTITUTE(SUBSTITUTE(pyRECT,"%i",CJ59),"%n",CK59),"%L",CW59),"%T",CX59),"%W",CY59),"%H",CZ59)</f>
        <v>Zone(id = 38, name = "0", rect = Rect(top = 0, left = 480, width = 0, height = 0))</v>
      </c>
    </row>
    <row r="60" spans="1:106" ht="15" customHeight="1" x14ac:dyDescent="0.25">
      <c r="B60" s="43" t="str">
        <f ca="1">INDIRECT(ADDRESS($A61,C$59-1))</f>
        <v>Alimentari</v>
      </c>
      <c r="F60" s="40"/>
      <c r="H60" s="43" t="str">
        <f ca="1">INDIRECT(ADDRESS($A61,C$59-1))</f>
        <v>Alimentari</v>
      </c>
      <c r="L60" s="40"/>
      <c r="M60" s="40"/>
      <c r="N60" s="40"/>
      <c r="O60" s="40"/>
      <c r="P60" s="40"/>
      <c r="Q60" s="40"/>
      <c r="R60" s="40"/>
      <c r="S60" s="40"/>
      <c r="T60" s="40"/>
      <c r="U60" s="40"/>
      <c r="V60" s="40"/>
      <c r="W60" s="40"/>
      <c r="X60" s="40"/>
      <c r="Y60" s="40"/>
      <c r="Z60" s="40"/>
      <c r="AA60" s="40"/>
      <c r="AB60" s="40"/>
      <c r="AC60" s="40"/>
      <c r="AD60" s="40"/>
      <c r="AE60" s="40"/>
      <c r="AF60" s="40"/>
      <c r="AG60" s="40"/>
      <c r="AH60" s="40"/>
      <c r="AI60" s="40"/>
      <c r="AJ60" s="40"/>
      <c r="AK60" s="40"/>
      <c r="AL60" s="40"/>
      <c r="AM60" s="40"/>
      <c r="AN60" s="40"/>
      <c r="AO60" s="40"/>
      <c r="AP60" s="40"/>
      <c r="AQ60" s="40"/>
      <c r="AR60" s="40"/>
      <c r="AS60" s="40"/>
      <c r="AT60" s="40"/>
      <c r="AU60" s="40"/>
      <c r="AV60" s="40"/>
      <c r="AW60" s="40"/>
      <c r="AX60" s="40"/>
      <c r="AY60" s="40"/>
      <c r="AZ60" s="40"/>
      <c r="BA60" s="40"/>
      <c r="BB60" s="40"/>
      <c r="BC60" s="40"/>
      <c r="BD60" s="40"/>
      <c r="BE60" s="40"/>
      <c r="BF60" s="40"/>
      <c r="BG60" s="40"/>
      <c r="BH60" s="40"/>
      <c r="BI60" s="40"/>
      <c r="BJ60" s="40"/>
      <c r="BK60" s="40"/>
      <c r="BL60" s="40"/>
      <c r="BM60" s="40"/>
      <c r="BN60" s="40"/>
      <c r="BO60" s="40"/>
      <c r="BP60" s="40"/>
      <c r="BQ60" s="40"/>
      <c r="BR60" s="40"/>
      <c r="BS60" s="40"/>
      <c r="BT60" s="40"/>
      <c r="BU60" s="40"/>
      <c r="BV60" s="40"/>
      <c r="BW60" s="40"/>
      <c r="BX60" s="40"/>
      <c r="BY60" s="40"/>
      <c r="BZ60" s="40"/>
      <c r="CA60" s="40"/>
      <c r="CB60" s="40"/>
      <c r="CD60" s="33"/>
      <c r="CE60" s="33"/>
      <c r="CF60" s="33"/>
      <c r="CG60" s="33"/>
      <c r="CH60" s="33"/>
      <c r="CJ60" s="5">
        <f t="shared" si="5"/>
        <v>39</v>
      </c>
      <c r="CK60" s="5">
        <f t="shared" si="6"/>
        <v>0</v>
      </c>
      <c r="CL60" s="8">
        <f>CF60*W/sW</f>
        <v>0</v>
      </c>
      <c r="CM60" s="8">
        <f>CE60*H/sH</f>
        <v>0</v>
      </c>
      <c r="CN60" s="8">
        <f>CH60*W/sW</f>
        <v>0</v>
      </c>
      <c r="CO60" s="8">
        <f>CG60*H/sH</f>
        <v>0</v>
      </c>
      <c r="CP60" s="3" t="str">
        <f>SUBSTITUTE(SUBSTITUTE(SUBSTITUTE(SUBSTITUTE(SUBSTITUTE(SUBSTITUTE(RECT,"%i",CJ60),"%n",CK60),"%L",CL60),"%T",CM60),"%W",CN60),"%H",CO60)</f>
        <v>new Zone { Id = 39, Name = "0", Rect = new Rect { Left = 0, Top = 0, Width = 0, Height = 0 } }</v>
      </c>
      <c r="CR60" s="6" t="str">
        <f>SUBSTITUTE(SUBSTITUTE(SUBSTITUTE(SUBSTITUTE(SUBSTITUTE(SUBSTITUTE(pyRECT,"%i",CJ60),"%n",CK60),"%L",CL60),"%T",CM60),"%W",CN60),"%H",CO60)</f>
        <v>Zone(id = 39, name = "0", rect = Rect(top = 0, left = 0, width = 0, height = 0))</v>
      </c>
      <c r="CT60" t="str">
        <f>SUBSTITUTE(SUBSTITUTE(SUBSTITUTE(SUBSTITUTE(SUBSTITUTE(SUBSTITUTE(ZONE,"%i",CJ60),"%n",CK60),"%L",CL60),"%T",CM60),"%W",CN60),"%H",CO60)</f>
        <v>new Zone{Name="0", ZoneId = 39}</v>
      </c>
      <c r="CW60" s="8">
        <f t="shared" si="7"/>
        <v>0</v>
      </c>
      <c r="CX60" s="8">
        <f>INT(H-CM60)</f>
        <v>480</v>
      </c>
      <c r="CY60" s="8">
        <f t="shared" si="8"/>
        <v>0</v>
      </c>
      <c r="CZ60" s="8">
        <f t="shared" si="9"/>
        <v>0</v>
      </c>
      <c r="DB60" s="6" t="str">
        <f>SUBSTITUTE(SUBSTITUTE(SUBSTITUTE(SUBSTITUTE(SUBSTITUTE(SUBSTITUTE(pyRECT,"%i",CJ60),"%n",CK60),"%L",CW60),"%T",CX60),"%W",CY60),"%H",CZ60)</f>
        <v>Zone(id = 39, name = "0", rect = Rect(top = 0, left = 480, width = 0, height = 0))</v>
      </c>
    </row>
    <row r="61" spans="1:106" ht="15" customHeight="1" x14ac:dyDescent="0.25">
      <c r="A61" s="40">
        <v>22</v>
      </c>
      <c r="B61" s="40">
        <f ca="1">E61</f>
        <v>248</v>
      </c>
      <c r="C61" s="42">
        <f ca="1">E62</f>
        <v>25.714285714285715</v>
      </c>
      <c r="D61" s="40"/>
      <c r="E61" s="41">
        <f ca="1">INDIRECT(ADDRESS($A61,C$59+E$59))</f>
        <v>248</v>
      </c>
      <c r="F61" s="40"/>
      <c r="G61" s="40">
        <v>22</v>
      </c>
      <c r="H61" s="40">
        <f ca="1">K61</f>
        <v>248</v>
      </c>
      <c r="I61" s="42">
        <f ca="1">K62</f>
        <v>454</v>
      </c>
      <c r="J61" s="40"/>
      <c r="K61" s="41">
        <f ca="1">INDIRECT(ADDRESS($A61,I$59+K$59))</f>
        <v>248</v>
      </c>
      <c r="L61" s="40"/>
      <c r="M61" s="40"/>
      <c r="N61" s="40"/>
      <c r="O61" s="40"/>
      <c r="P61" s="40"/>
      <c r="Q61" s="40"/>
      <c r="R61" s="40"/>
      <c r="S61" s="40"/>
      <c r="T61" s="40"/>
      <c r="U61" s="40"/>
      <c r="V61" s="40"/>
      <c r="W61" s="40"/>
      <c r="X61" s="40"/>
      <c r="Y61" s="40"/>
      <c r="Z61" s="40"/>
      <c r="AA61" s="40"/>
      <c r="AB61" s="40"/>
      <c r="AC61" s="40"/>
      <c r="AD61" s="40"/>
      <c r="AE61" s="40"/>
      <c r="AF61" s="40"/>
      <c r="AG61" s="40"/>
      <c r="AH61" s="40"/>
      <c r="AI61" s="40"/>
      <c r="AJ61" s="40"/>
      <c r="AK61" s="40"/>
      <c r="AL61" s="40"/>
      <c r="AM61" s="40"/>
      <c r="AN61" s="40"/>
      <c r="AO61" s="40"/>
      <c r="AP61" s="40"/>
      <c r="AQ61" s="40"/>
      <c r="AR61" s="40"/>
      <c r="AS61" s="40"/>
      <c r="AT61" s="40"/>
      <c r="AU61" s="40"/>
      <c r="AV61" s="40"/>
      <c r="AW61" s="40"/>
      <c r="AX61" s="40"/>
      <c r="AY61" s="40"/>
      <c r="AZ61" s="40"/>
      <c r="BA61" s="40"/>
      <c r="BB61" s="40"/>
      <c r="BC61" s="40"/>
      <c r="BD61" s="40"/>
      <c r="BE61" s="40"/>
      <c r="BF61" s="40"/>
      <c r="BG61" s="40"/>
      <c r="BH61" s="40"/>
      <c r="BI61" s="40"/>
      <c r="BJ61" s="40"/>
      <c r="BK61" s="40"/>
      <c r="BL61" s="40"/>
      <c r="BM61" s="40"/>
      <c r="BN61" s="40"/>
      <c r="BO61" s="40"/>
      <c r="BP61" s="40"/>
      <c r="BQ61" s="40"/>
      <c r="BR61" s="40"/>
      <c r="BS61" s="40"/>
      <c r="BT61" s="40"/>
      <c r="BU61" s="40"/>
      <c r="BV61" s="40"/>
      <c r="BW61" s="40"/>
      <c r="BX61" s="40"/>
      <c r="BY61" s="40"/>
      <c r="BZ61" s="40"/>
      <c r="CA61" s="40"/>
      <c r="CB61" s="40"/>
      <c r="CD61" s="33"/>
      <c r="CE61" s="33"/>
      <c r="CF61" s="33"/>
      <c r="CG61" s="33"/>
      <c r="CH61" s="33"/>
      <c r="CJ61" s="5">
        <f t="shared" si="5"/>
        <v>40</v>
      </c>
      <c r="CK61" s="5">
        <f t="shared" si="6"/>
        <v>0</v>
      </c>
      <c r="CL61" s="8">
        <f>CF61*W/sW</f>
        <v>0</v>
      </c>
      <c r="CM61" s="8">
        <f>CE61*H/sH</f>
        <v>0</v>
      </c>
      <c r="CN61" s="8">
        <f>CH61*W/sW</f>
        <v>0</v>
      </c>
      <c r="CO61" s="8">
        <f>CG61*H/sH</f>
        <v>0</v>
      </c>
      <c r="CP61" s="3" t="str">
        <f>SUBSTITUTE(SUBSTITUTE(SUBSTITUTE(SUBSTITUTE(SUBSTITUTE(SUBSTITUTE(RECT,"%i",CJ61),"%n",CK61),"%L",CL61),"%T",CM61),"%W",CN61),"%H",CO61)</f>
        <v>new Zone { Id = 40, Name = "0", Rect = new Rect { Left = 0, Top = 0, Width = 0, Height = 0 } }</v>
      </c>
      <c r="CR61" s="6" t="str">
        <f>SUBSTITUTE(SUBSTITUTE(SUBSTITUTE(SUBSTITUTE(SUBSTITUTE(SUBSTITUTE(pyRECT,"%i",CJ61),"%n",CK61),"%L",CL61),"%T",CM61),"%W",CN61),"%H",CO61)</f>
        <v>Zone(id = 40, name = "0", rect = Rect(top = 0, left = 0, width = 0, height = 0))</v>
      </c>
      <c r="CT61" t="str">
        <f>SUBSTITUTE(SUBSTITUTE(SUBSTITUTE(SUBSTITUTE(SUBSTITUTE(SUBSTITUTE(ZONE,"%i",CJ61),"%n",CK61),"%L",CL61),"%T",CM61),"%W",CN61),"%H",CO61)</f>
        <v>new Zone{Name="0", ZoneId = 40}</v>
      </c>
      <c r="CW61" s="8">
        <f t="shared" si="7"/>
        <v>0</v>
      </c>
      <c r="CX61" s="8">
        <f>INT(H-CM61)</f>
        <v>480</v>
      </c>
      <c r="CY61" s="8">
        <f t="shared" si="8"/>
        <v>0</v>
      </c>
      <c r="CZ61" s="8">
        <f t="shared" si="9"/>
        <v>0</v>
      </c>
      <c r="DB61" s="6" t="str">
        <f>SUBSTITUTE(SUBSTITUTE(SUBSTITUTE(SUBSTITUTE(SUBSTITUTE(SUBSTITUTE(pyRECT,"%i",CJ61),"%n",CK61),"%L",CW61),"%T",CX61),"%W",CY61),"%H",CZ61)</f>
        <v>Zone(id = 40, name = "0", rect = Rect(top = 0, left = 480, width = 0, height = 0))</v>
      </c>
    </row>
    <row r="62" spans="1:106" ht="15" customHeight="1" x14ac:dyDescent="0.25">
      <c r="A62" s="40"/>
      <c r="B62" s="42">
        <f ca="1">E61+E63</f>
        <v>632</v>
      </c>
      <c r="C62" s="42">
        <f ca="1">C61</f>
        <v>25.714285714285715</v>
      </c>
      <c r="D62" s="40"/>
      <c r="E62" s="41">
        <f ca="1">INDIRECT(ADDRESS($A61,C$59+1+E$59))</f>
        <v>25.714285714285715</v>
      </c>
      <c r="F62" s="40"/>
      <c r="G62" s="40"/>
      <c r="H62" s="42">
        <f ca="1">K61+K63</f>
        <v>632</v>
      </c>
      <c r="I62" s="42">
        <f ca="1">I61</f>
        <v>454</v>
      </c>
      <c r="J62" s="40"/>
      <c r="K62" s="41">
        <f ca="1">INDIRECT(ADDRESS($A61,I$59+1+K$59))</f>
        <v>454</v>
      </c>
      <c r="L62" s="40"/>
      <c r="M62" s="40"/>
      <c r="N62" s="40"/>
      <c r="O62" s="40"/>
      <c r="P62" s="40"/>
      <c r="Q62" s="40"/>
      <c r="R62" s="40"/>
      <c r="S62" s="40"/>
      <c r="T62" s="40"/>
      <c r="U62" s="40"/>
      <c r="V62" s="40"/>
      <c r="W62" s="40"/>
      <c r="X62" s="40"/>
      <c r="Y62" s="40"/>
      <c r="Z62" s="40"/>
      <c r="AA62" s="40"/>
      <c r="AB62" s="40"/>
      <c r="AC62" s="40"/>
      <c r="AD62" s="40"/>
      <c r="AE62" s="40"/>
      <c r="AF62" s="40"/>
      <c r="AG62" s="40"/>
      <c r="AH62" s="40"/>
      <c r="AI62" s="40"/>
      <c r="AJ62" s="40"/>
      <c r="AK62" s="40"/>
      <c r="AL62" s="40"/>
      <c r="AM62" s="40"/>
      <c r="AN62" s="40"/>
      <c r="AO62" s="40"/>
      <c r="AP62" s="40"/>
      <c r="AQ62" s="40"/>
      <c r="AR62" s="40"/>
      <c r="AS62" s="40"/>
      <c r="AT62" s="40"/>
      <c r="AU62" s="40"/>
      <c r="AV62" s="40"/>
      <c r="AW62" s="40"/>
      <c r="AX62" s="40"/>
      <c r="AY62" s="40"/>
      <c r="AZ62" s="40"/>
      <c r="BA62" s="40"/>
      <c r="BB62" s="40"/>
      <c r="BC62" s="40"/>
      <c r="BD62" s="40"/>
      <c r="BE62" s="40"/>
      <c r="BF62" s="40"/>
      <c r="BG62" s="40"/>
      <c r="BH62" s="40"/>
      <c r="BI62" s="40"/>
      <c r="BJ62" s="40"/>
      <c r="BK62" s="40"/>
      <c r="BL62" s="40"/>
      <c r="BM62" s="40"/>
      <c r="BN62" s="40"/>
      <c r="BO62" s="40"/>
      <c r="BP62" s="40"/>
      <c r="BQ62" s="40"/>
      <c r="BR62" s="40"/>
      <c r="BS62" s="40"/>
      <c r="BT62" s="40"/>
      <c r="BU62" s="40"/>
      <c r="BV62" s="40"/>
      <c r="BW62" s="40"/>
      <c r="BX62" s="40"/>
      <c r="BY62" s="40"/>
      <c r="BZ62" s="40"/>
      <c r="CA62" s="40"/>
      <c r="CB62" s="40"/>
      <c r="CD62" s="33"/>
      <c r="CE62" s="33"/>
      <c r="CF62" s="33"/>
      <c r="CG62" s="33"/>
      <c r="CH62" s="33"/>
    </row>
    <row r="63" spans="1:106" ht="15" customHeight="1" x14ac:dyDescent="0.25">
      <c r="A63" s="40"/>
      <c r="B63" s="42">
        <f ca="1">B62</f>
        <v>632</v>
      </c>
      <c r="C63" s="40">
        <f ca="1">E62+E64</f>
        <v>85.714285714285722</v>
      </c>
      <c r="D63" s="40"/>
      <c r="E63" s="41">
        <f ca="1">INDIRECT(ADDRESS($A61,C$59+2+E$59))</f>
        <v>384</v>
      </c>
      <c r="F63" s="40"/>
      <c r="G63" s="40"/>
      <c r="H63" s="42">
        <f ca="1">H62</f>
        <v>632</v>
      </c>
      <c r="I63" s="40">
        <f ca="1">K62-K64</f>
        <v>394</v>
      </c>
      <c r="J63" s="40"/>
      <c r="K63" s="41">
        <f ca="1">INDIRECT(ADDRESS($A61,I$59+2+K$59))</f>
        <v>384</v>
      </c>
      <c r="L63" s="40"/>
      <c r="M63" s="40"/>
      <c r="N63" s="40"/>
      <c r="O63" s="40"/>
      <c r="P63" s="40"/>
      <c r="Q63" s="40"/>
      <c r="R63" s="40"/>
      <c r="S63" s="40"/>
      <c r="T63" s="40"/>
      <c r="U63" s="40"/>
      <c r="V63" s="40"/>
      <c r="W63" s="40"/>
      <c r="X63" s="40"/>
      <c r="Y63" s="40"/>
      <c r="Z63" s="40"/>
      <c r="AA63" s="40"/>
      <c r="AB63" s="40"/>
      <c r="AC63" s="40"/>
      <c r="AD63" s="40"/>
      <c r="AE63" s="40"/>
      <c r="AF63" s="40"/>
      <c r="AG63" s="40"/>
      <c r="AH63" s="40"/>
      <c r="AI63" s="40"/>
      <c r="AJ63" s="40"/>
      <c r="AK63" s="40"/>
      <c r="AL63" s="40"/>
      <c r="AM63" s="40"/>
      <c r="AN63" s="40"/>
      <c r="AO63" s="40"/>
      <c r="AP63" s="40"/>
      <c r="AQ63" s="40"/>
      <c r="AR63" s="40"/>
      <c r="AS63" s="40"/>
      <c r="AT63" s="40"/>
      <c r="AU63" s="40"/>
      <c r="AV63" s="40"/>
      <c r="AW63" s="40"/>
      <c r="AX63" s="40"/>
      <c r="AY63" s="40"/>
      <c r="AZ63" s="40"/>
      <c r="BA63" s="40"/>
      <c r="BB63" s="40"/>
      <c r="BC63" s="40"/>
      <c r="BD63" s="40"/>
      <c r="BE63" s="40"/>
      <c r="BF63" s="40"/>
      <c r="BG63" s="40"/>
      <c r="BH63" s="40"/>
      <c r="BI63" s="40"/>
      <c r="BJ63" s="40"/>
      <c r="BK63" s="40"/>
      <c r="BL63" s="40"/>
      <c r="BM63" s="40"/>
      <c r="BN63" s="40"/>
      <c r="BO63" s="40"/>
      <c r="BP63" s="40"/>
      <c r="BQ63" s="40"/>
      <c r="BR63" s="40"/>
      <c r="BS63" s="40"/>
      <c r="BT63" s="40"/>
      <c r="BU63" s="40"/>
      <c r="BV63" s="40"/>
      <c r="BW63" s="40"/>
      <c r="BX63" s="40"/>
      <c r="BY63" s="40"/>
      <c r="BZ63" s="40"/>
      <c r="CA63" s="40"/>
      <c r="CB63" s="40"/>
      <c r="CD63" s="33"/>
      <c r="CE63" s="33"/>
      <c r="CF63" s="33"/>
      <c r="CG63" s="33"/>
      <c r="CH63" s="33"/>
    </row>
    <row r="64" spans="1:106" ht="15" customHeight="1" x14ac:dyDescent="0.25">
      <c r="A64" s="40"/>
      <c r="B64" s="40">
        <f ca="1">B61</f>
        <v>248</v>
      </c>
      <c r="C64" s="40">
        <f ca="1">C63</f>
        <v>85.714285714285722</v>
      </c>
      <c r="D64" s="40"/>
      <c r="E64" s="41">
        <f ca="1">INDIRECT(ADDRESS($A61,C$59+3+E$59))</f>
        <v>60</v>
      </c>
      <c r="F64" s="40"/>
      <c r="G64" s="40"/>
      <c r="H64" s="40">
        <f ca="1">H61</f>
        <v>248</v>
      </c>
      <c r="I64" s="40">
        <f ca="1">I63</f>
        <v>394</v>
      </c>
      <c r="J64" s="40"/>
      <c r="K64" s="41">
        <f ca="1">INDIRECT(ADDRESS($A61,I$59+3+K$59))</f>
        <v>60</v>
      </c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  <c r="AK64" s="40"/>
      <c r="AL64" s="40"/>
      <c r="AM64" s="40"/>
      <c r="AN64" s="40"/>
      <c r="AO64" s="40"/>
      <c r="AP64" s="40"/>
      <c r="AQ64" s="40"/>
      <c r="AR64" s="40"/>
      <c r="AS64" s="40"/>
      <c r="AT64" s="40"/>
      <c r="AU64" s="40"/>
      <c r="AV64" s="40"/>
      <c r="AW64" s="40"/>
      <c r="AX64" s="40"/>
      <c r="AY64" s="40"/>
      <c r="AZ64" s="40"/>
      <c r="BA64" s="40"/>
      <c r="BB64" s="40"/>
      <c r="BC64" s="40"/>
      <c r="BD64" s="40"/>
      <c r="BE64" s="40"/>
      <c r="BF64" s="40"/>
      <c r="BG64" s="40"/>
      <c r="BH64" s="40"/>
      <c r="BI64" s="40"/>
      <c r="BJ64" s="40"/>
      <c r="BK64" s="40"/>
      <c r="BL64" s="40"/>
      <c r="BM64" s="40"/>
      <c r="BN64" s="40"/>
      <c r="BO64" s="40"/>
      <c r="BP64" s="40"/>
      <c r="BQ64" s="40"/>
      <c r="BR64" s="40"/>
      <c r="BS64" s="40"/>
      <c r="BT64" s="40"/>
      <c r="BU64" s="40"/>
      <c r="BV64" s="40"/>
      <c r="BW64" s="40"/>
      <c r="BX64" s="40"/>
      <c r="BY64" s="40"/>
      <c r="BZ64" s="40"/>
      <c r="CA64" s="40"/>
      <c r="CB64" s="40"/>
      <c r="CD64" s="33"/>
      <c r="CE64" s="33"/>
      <c r="CF64" s="33"/>
      <c r="CG64" s="33"/>
      <c r="CH64" s="33"/>
    </row>
    <row r="65" spans="1:86" ht="15" customHeight="1" x14ac:dyDescent="0.25">
      <c r="A65" s="40"/>
      <c r="B65" s="40">
        <f ca="1">B64</f>
        <v>248</v>
      </c>
      <c r="C65" s="42">
        <f ca="1">C61</f>
        <v>25.714285714285715</v>
      </c>
      <c r="D65" s="40"/>
      <c r="E65" s="40"/>
      <c r="F65" s="40"/>
      <c r="G65" s="40"/>
      <c r="H65" s="40">
        <f ca="1">H64</f>
        <v>248</v>
      </c>
      <c r="I65" s="42">
        <f ca="1">I61</f>
        <v>454</v>
      </c>
      <c r="J65" s="40"/>
      <c r="K65" s="40"/>
      <c r="L65" s="40"/>
      <c r="M65" s="40"/>
      <c r="N65" s="40"/>
      <c r="O65" s="40"/>
      <c r="P65" s="40"/>
      <c r="Q65" s="40"/>
      <c r="R65" s="40"/>
      <c r="S65" s="40"/>
      <c r="T65" s="40"/>
      <c r="U65" s="40"/>
      <c r="V65" s="40"/>
      <c r="W65" s="40"/>
      <c r="X65" s="40"/>
      <c r="Y65" s="40"/>
      <c r="Z65" s="40"/>
      <c r="AA65" s="40"/>
      <c r="AB65" s="40"/>
      <c r="AC65" s="40"/>
      <c r="AD65" s="40"/>
      <c r="AE65" s="40"/>
      <c r="AF65" s="40"/>
      <c r="AG65" s="40"/>
      <c r="AH65" s="40"/>
      <c r="AI65" s="40"/>
      <c r="AJ65" s="40"/>
      <c r="AK65" s="40"/>
      <c r="AL65" s="40"/>
      <c r="AM65" s="40"/>
      <c r="AN65" s="40"/>
      <c r="AO65" s="40"/>
      <c r="AP65" s="40"/>
      <c r="AQ65" s="40"/>
      <c r="AR65" s="40"/>
      <c r="AS65" s="40"/>
      <c r="AT65" s="40"/>
      <c r="AU65" s="40"/>
      <c r="AV65" s="40"/>
      <c r="AW65" s="40"/>
      <c r="AX65" s="40"/>
      <c r="AY65" s="40"/>
      <c r="AZ65" s="40"/>
      <c r="BA65" s="40"/>
      <c r="BB65" s="40"/>
      <c r="BC65" s="40"/>
      <c r="BD65" s="40"/>
      <c r="BE65" s="40"/>
      <c r="BF65" s="40"/>
      <c r="BG65" s="40"/>
      <c r="BH65" s="40"/>
      <c r="BI65" s="40"/>
      <c r="BJ65" s="40"/>
      <c r="BK65" s="40"/>
      <c r="BL65" s="40"/>
      <c r="BM65" s="40"/>
      <c r="BN65" s="40"/>
      <c r="BO65" s="40"/>
      <c r="BP65" s="40"/>
      <c r="BQ65" s="40"/>
      <c r="BR65" s="40"/>
      <c r="BS65" s="40"/>
      <c r="BT65" s="40"/>
      <c r="BU65" s="40"/>
      <c r="BV65" s="40"/>
      <c r="BW65" s="40"/>
      <c r="BX65" s="40"/>
      <c r="BY65" s="40"/>
      <c r="BZ65" s="40"/>
      <c r="CA65" s="40"/>
      <c r="CB65" s="40"/>
      <c r="CD65" s="33"/>
      <c r="CE65" s="33"/>
      <c r="CF65" s="33"/>
      <c r="CG65" s="33"/>
      <c r="CH65" s="33"/>
    </row>
    <row r="66" spans="1:86" ht="15" customHeight="1" x14ac:dyDescent="0.25">
      <c r="B66" s="43" t="str">
        <f ca="1">INDIRECT(ADDRESS($A67,C$59-1))</f>
        <v>BANCO CARNI</v>
      </c>
      <c r="F66" s="40"/>
      <c r="H66" s="43" t="str">
        <f t="shared" ref="H66:H129" ca="1" si="10">INDIRECT(ADDRESS($A67,C$59-1))</f>
        <v>BANCO CARNI</v>
      </c>
      <c r="L66" s="40"/>
      <c r="M66" s="40"/>
      <c r="N66" s="40"/>
      <c r="O66" s="40"/>
      <c r="P66" s="40"/>
      <c r="Q66" s="40"/>
      <c r="R66" s="40"/>
      <c r="S66" s="40"/>
      <c r="T66" s="40"/>
      <c r="U66" s="40"/>
      <c r="V66" s="40"/>
      <c r="W66" s="40"/>
      <c r="X66" s="40"/>
      <c r="Y66" s="40"/>
      <c r="Z66" s="40"/>
      <c r="AA66" s="40"/>
      <c r="AB66" s="40"/>
      <c r="AC66" s="40"/>
      <c r="AD66" s="40"/>
      <c r="AE66" s="40"/>
      <c r="AF66" s="40"/>
      <c r="AG66" s="40"/>
      <c r="AH66" s="40"/>
      <c r="AI66" s="40"/>
      <c r="AJ66" s="40"/>
      <c r="AK66" s="40"/>
      <c r="AL66" s="40"/>
      <c r="AM66" s="40"/>
      <c r="AN66" s="40"/>
      <c r="AO66" s="40"/>
      <c r="AP66" s="40"/>
      <c r="AQ66" s="40"/>
      <c r="AR66" s="40"/>
      <c r="AS66" s="40"/>
      <c r="AT66" s="40"/>
      <c r="AU66" s="40"/>
      <c r="AV66" s="40"/>
      <c r="AW66" s="40"/>
      <c r="AX66" s="40"/>
      <c r="AY66" s="40"/>
      <c r="AZ66" s="40"/>
      <c r="BA66" s="40"/>
      <c r="BB66" s="40"/>
      <c r="BC66" s="40"/>
      <c r="BD66" s="40"/>
      <c r="BE66" s="40"/>
      <c r="BF66" s="40"/>
      <c r="BG66" s="40"/>
      <c r="BH66" s="40"/>
      <c r="BI66" s="40"/>
      <c r="BJ66" s="40"/>
      <c r="BK66" s="40"/>
      <c r="BL66" s="40"/>
      <c r="BM66" s="40"/>
      <c r="BN66" s="40"/>
      <c r="BO66" s="40"/>
      <c r="BP66" s="40"/>
      <c r="BQ66" s="40"/>
      <c r="BR66" s="40"/>
      <c r="BS66" s="40"/>
      <c r="BT66" s="40"/>
      <c r="BU66" s="40"/>
      <c r="BV66" s="40"/>
      <c r="BW66" s="40"/>
      <c r="BX66" s="40"/>
      <c r="BY66" s="40"/>
      <c r="BZ66" s="40"/>
      <c r="CA66" s="40"/>
      <c r="CB66" s="40"/>
      <c r="CD66" s="33"/>
      <c r="CE66" s="33"/>
      <c r="CF66" s="33"/>
      <c r="CG66" s="33"/>
      <c r="CH66" s="33"/>
    </row>
    <row r="67" spans="1:86" ht="15" customHeight="1" x14ac:dyDescent="0.25">
      <c r="A67" s="40">
        <v>23</v>
      </c>
      <c r="B67" s="40">
        <f ca="1">E67</f>
        <v>248</v>
      </c>
      <c r="C67" s="42">
        <f ca="1">E68</f>
        <v>162.85714285714286</v>
      </c>
      <c r="D67" s="40"/>
      <c r="E67" s="41">
        <f t="shared" ref="E67:E130" ca="1" si="11">INDIRECT(ADDRESS($A67,C$59+E$59))</f>
        <v>248</v>
      </c>
      <c r="F67" s="40"/>
      <c r="G67" s="40">
        <v>23</v>
      </c>
      <c r="H67" s="40">
        <f t="shared" ref="H67:H130" ca="1" si="12">K67</f>
        <v>248</v>
      </c>
      <c r="I67" s="42">
        <f t="shared" ref="I67:I130" ca="1" si="13">K68</f>
        <v>317</v>
      </c>
      <c r="J67" s="40"/>
      <c r="K67" s="41">
        <f t="shared" ref="K67:K130" ca="1" si="14">INDIRECT(ADDRESS($A67,I$59+K$59))</f>
        <v>248</v>
      </c>
      <c r="L67" s="40"/>
      <c r="M67" s="40"/>
      <c r="N67" s="40"/>
      <c r="O67" s="40"/>
      <c r="P67" s="40"/>
      <c r="Q67" s="40"/>
      <c r="R67" s="40"/>
      <c r="S67" s="40"/>
      <c r="T67" s="40"/>
      <c r="U67" s="40"/>
      <c r="V67" s="40"/>
      <c r="W67" s="40"/>
      <c r="X67" s="40"/>
      <c r="Y67" s="40"/>
      <c r="Z67" s="40"/>
      <c r="AA67" s="40"/>
      <c r="AB67" s="40"/>
      <c r="AC67" s="40"/>
      <c r="AD67" s="40"/>
      <c r="AE67" s="40"/>
      <c r="AF67" s="40"/>
      <c r="AG67" s="40"/>
      <c r="AH67" s="40"/>
      <c r="AI67" s="40"/>
      <c r="AJ67" s="40"/>
      <c r="AK67" s="40"/>
      <c r="AL67" s="40"/>
      <c r="AM67" s="40"/>
      <c r="AN67" s="40"/>
      <c r="AO67" s="40"/>
      <c r="AP67" s="40"/>
      <c r="AQ67" s="40"/>
      <c r="AR67" s="40"/>
      <c r="AS67" s="40"/>
      <c r="AT67" s="40"/>
      <c r="AU67" s="40"/>
      <c r="AV67" s="40"/>
      <c r="AW67" s="40"/>
      <c r="AX67" s="40"/>
      <c r="AY67" s="40"/>
      <c r="AZ67" s="40"/>
      <c r="BA67" s="40"/>
      <c r="BB67" s="40"/>
      <c r="BC67" s="40"/>
      <c r="BD67" s="40"/>
      <c r="BE67" s="40"/>
      <c r="BF67" s="40"/>
      <c r="BG67" s="40"/>
      <c r="BH67" s="40"/>
      <c r="BI67" s="40"/>
      <c r="BJ67" s="40"/>
      <c r="BK67" s="40"/>
      <c r="BL67" s="40"/>
      <c r="BM67" s="40"/>
      <c r="BN67" s="40"/>
      <c r="BO67" s="40"/>
      <c r="BP67" s="40"/>
      <c r="BQ67" s="40"/>
      <c r="BR67" s="40"/>
      <c r="BS67" s="40"/>
      <c r="BT67" s="40"/>
      <c r="BU67" s="40"/>
      <c r="BV67" s="40"/>
      <c r="BW67" s="40"/>
      <c r="BX67" s="40"/>
      <c r="BY67" s="40"/>
      <c r="BZ67" s="40"/>
      <c r="CA67" s="40"/>
      <c r="CB67" s="40"/>
      <c r="CD67" s="33"/>
      <c r="CE67" s="33"/>
      <c r="CF67" s="33"/>
      <c r="CG67" s="33"/>
      <c r="CH67" s="33"/>
    </row>
    <row r="68" spans="1:86" ht="15" customHeight="1" x14ac:dyDescent="0.25">
      <c r="A68" s="40"/>
      <c r="B68" s="42">
        <f ca="1">E67+E69</f>
        <v>376</v>
      </c>
      <c r="C68" s="42">
        <f ca="1">C67</f>
        <v>162.85714285714286</v>
      </c>
      <c r="D68" s="40"/>
      <c r="E68" s="41">
        <f t="shared" ref="E68:E131" ca="1" si="15">INDIRECT(ADDRESS($A67,C$59+1+E$59))</f>
        <v>162.85714285714286</v>
      </c>
      <c r="F68" s="9"/>
      <c r="G68" s="40"/>
      <c r="H68" s="42">
        <f t="shared" ref="H68:H131" ca="1" si="16">K67+K69</f>
        <v>376</v>
      </c>
      <c r="I68" s="42">
        <f t="shared" ref="I68:I131" ca="1" si="17">I67</f>
        <v>317</v>
      </c>
      <c r="J68" s="40"/>
      <c r="K68" s="41">
        <f t="shared" ref="K68:K131" ca="1" si="18">INDIRECT(ADDRESS($A67,I$59+1+K$59))</f>
        <v>317</v>
      </c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D68" s="33"/>
      <c r="CE68" s="33"/>
      <c r="CF68" s="33"/>
      <c r="CG68" s="33"/>
      <c r="CH68" s="33"/>
    </row>
    <row r="69" spans="1:86" ht="15" customHeight="1" x14ac:dyDescent="0.25">
      <c r="A69" s="40"/>
      <c r="B69" s="42">
        <f ca="1">B68</f>
        <v>376</v>
      </c>
      <c r="C69" s="40">
        <f ca="1">E68+E70</f>
        <v>265.71428571428572</v>
      </c>
      <c r="D69" s="40"/>
      <c r="E69" s="41">
        <f t="shared" ref="E69" ca="1" si="19">INDIRECT(ADDRESS($A67,C$59+2+E$59))</f>
        <v>128</v>
      </c>
      <c r="F69" s="9"/>
      <c r="G69" s="40"/>
      <c r="H69" s="42">
        <f t="shared" ref="H69:H132" ca="1" si="20">H68</f>
        <v>376</v>
      </c>
      <c r="I69" s="40">
        <f t="shared" ref="I69:I132" ca="1" si="21">K68-K70</f>
        <v>215</v>
      </c>
      <c r="J69" s="40"/>
      <c r="K69" s="41">
        <f t="shared" ref="K69" ca="1" si="22">INDIRECT(ADDRESS($A67,I$59+2+K$59))</f>
        <v>128</v>
      </c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D69" s="33"/>
      <c r="CE69" s="33"/>
      <c r="CF69" s="33"/>
      <c r="CG69" s="33"/>
      <c r="CH69" s="33"/>
    </row>
    <row r="70" spans="1:86" ht="15" customHeight="1" x14ac:dyDescent="0.25">
      <c r="A70" s="40"/>
      <c r="B70" s="40">
        <f ca="1">B67</f>
        <v>248</v>
      </c>
      <c r="C70" s="40">
        <f ca="1">C69</f>
        <v>265.71428571428572</v>
      </c>
      <c r="D70" s="40"/>
      <c r="E70" s="41">
        <f t="shared" ref="E70" ca="1" si="23">INDIRECT(ADDRESS($A67,C$59+3+E$59))</f>
        <v>102.85714285714286</v>
      </c>
      <c r="F70" s="9"/>
      <c r="G70" s="40"/>
      <c r="H70" s="40">
        <f t="shared" ref="H70" ca="1" si="24">H67</f>
        <v>248</v>
      </c>
      <c r="I70" s="40">
        <f t="shared" ref="I70:I133" ca="1" si="25">I69</f>
        <v>215</v>
      </c>
      <c r="J70" s="40"/>
      <c r="K70" s="41">
        <f t="shared" ref="K70" ca="1" si="26">INDIRECT(ADDRESS($A67,I$59+3+K$59))</f>
        <v>102</v>
      </c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D70" s="33"/>
      <c r="CE70" s="33"/>
      <c r="CF70" s="33"/>
      <c r="CG70" s="33"/>
      <c r="CH70" s="33"/>
    </row>
    <row r="71" spans="1:86" ht="15" customHeight="1" x14ac:dyDescent="0.25">
      <c r="A71" s="40"/>
      <c r="B71" s="40">
        <f ca="1">B70</f>
        <v>248</v>
      </c>
      <c r="C71" s="42">
        <f ca="1">C67</f>
        <v>162.85714285714286</v>
      </c>
      <c r="D71" s="40"/>
      <c r="E71" s="40"/>
      <c r="F71" s="9"/>
      <c r="G71" s="40"/>
      <c r="H71" s="40">
        <f t="shared" ref="H71:H134" ca="1" si="27">H70</f>
        <v>248</v>
      </c>
      <c r="I71" s="42">
        <f t="shared" ref="I71" ca="1" si="28">I67</f>
        <v>317</v>
      </c>
      <c r="J71" s="40"/>
      <c r="K71" s="40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D71" s="33"/>
      <c r="CE71" s="33"/>
      <c r="CF71" s="33"/>
      <c r="CG71" s="33"/>
      <c r="CH71" s="33"/>
    </row>
    <row r="72" spans="1:86" ht="15" customHeight="1" x14ac:dyDescent="0.25">
      <c r="B72" s="43" t="str">
        <f t="shared" ref="B72" ca="1" si="29">INDIRECT(ADDRESS($A73,C$59-1))</f>
        <v>BANCO FORMAGGI</v>
      </c>
      <c r="F72" s="40"/>
      <c r="H72" s="43" t="str">
        <f t="shared" ref="H72:H135" ca="1" si="30">INDIRECT(ADDRESS($A73,C$59-1))</f>
        <v>BANCO FORMAGGI</v>
      </c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D72" s="33"/>
      <c r="CE72" s="33"/>
      <c r="CF72" s="33"/>
      <c r="CG72" s="33"/>
      <c r="CH72" s="33"/>
    </row>
    <row r="73" spans="1:86" ht="15" customHeight="1" x14ac:dyDescent="0.25">
      <c r="A73" s="40">
        <v>24</v>
      </c>
      <c r="B73" s="40">
        <f t="shared" ref="B73:B136" ca="1" si="31">E73</f>
        <v>0</v>
      </c>
      <c r="C73" s="42">
        <f t="shared" ref="C73:C136" ca="1" si="32">E74</f>
        <v>0</v>
      </c>
      <c r="D73" s="40"/>
      <c r="E73" s="41">
        <f t="shared" ref="E73:E136" ca="1" si="33">INDIRECT(ADDRESS($A73,C$59+E$59))</f>
        <v>0</v>
      </c>
      <c r="F73" s="40"/>
      <c r="G73" s="40">
        <v>24</v>
      </c>
      <c r="H73" s="40">
        <f t="shared" ref="H73:H136" ca="1" si="34">K73</f>
        <v>0</v>
      </c>
      <c r="I73" s="42">
        <f t="shared" ref="I73:I136" ca="1" si="35">K74</f>
        <v>480</v>
      </c>
      <c r="J73" s="40"/>
      <c r="K73" s="41">
        <f t="shared" ref="K73:K136" ca="1" si="36">INDIRECT(ADDRESS($A73,I$59+K$59))</f>
        <v>0</v>
      </c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D73" s="33"/>
      <c r="CE73" s="33"/>
      <c r="CF73" s="33"/>
      <c r="CG73" s="33"/>
      <c r="CH73" s="33"/>
    </row>
    <row r="74" spans="1:86" ht="15" customHeight="1" x14ac:dyDescent="0.25">
      <c r="A74" s="40"/>
      <c r="B74" s="42">
        <f t="shared" ref="B74:B137" ca="1" si="37">E73+E75</f>
        <v>168</v>
      </c>
      <c r="C74" s="42">
        <f t="shared" ref="C74:C137" ca="1" si="38">C73</f>
        <v>0</v>
      </c>
      <c r="D74" s="40"/>
      <c r="E74" s="41">
        <f t="shared" ref="E74:E137" ca="1" si="39">INDIRECT(ADDRESS($A73,C$59+1+E$59))</f>
        <v>0</v>
      </c>
      <c r="F74" s="9"/>
      <c r="G74" s="40"/>
      <c r="H74" s="42">
        <f t="shared" ref="H74:H137" ca="1" si="40">K73+K75</f>
        <v>168</v>
      </c>
      <c r="I74" s="42">
        <f t="shared" ref="I74:I137" ca="1" si="41">I73</f>
        <v>480</v>
      </c>
      <c r="J74" s="40"/>
      <c r="K74" s="41">
        <f t="shared" ref="K74:K137" ca="1" si="42">INDIRECT(ADDRESS($A73,I$59+1+K$59))</f>
        <v>480</v>
      </c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D74" s="33"/>
      <c r="CE74" s="33"/>
      <c r="CF74" s="33"/>
      <c r="CG74" s="33"/>
      <c r="CH74" s="33"/>
    </row>
    <row r="75" spans="1:86" ht="15" customHeight="1" x14ac:dyDescent="0.25">
      <c r="A75" s="40"/>
      <c r="B75" s="42">
        <f t="shared" ref="B75:B138" ca="1" si="43">B74</f>
        <v>168</v>
      </c>
      <c r="C75" s="40">
        <f t="shared" ref="C75:C138" ca="1" si="44">E74+E76</f>
        <v>162.85714285714286</v>
      </c>
      <c r="D75" s="40"/>
      <c r="E75" s="41">
        <f t="shared" ref="E75" ca="1" si="45">INDIRECT(ADDRESS($A73,C$59+2+E$59))</f>
        <v>168</v>
      </c>
      <c r="F75" s="9"/>
      <c r="G75" s="40"/>
      <c r="H75" s="42">
        <f t="shared" ref="H75:H138" ca="1" si="46">H74</f>
        <v>168</v>
      </c>
      <c r="I75" s="40">
        <f t="shared" ref="I75:I138" ca="1" si="47">K74-K76</f>
        <v>318</v>
      </c>
      <c r="J75" s="40"/>
      <c r="K75" s="41">
        <f t="shared" ref="K75" ca="1" si="48">INDIRECT(ADDRESS($A73,I$59+2+K$59))</f>
        <v>168</v>
      </c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D75" s="33"/>
      <c r="CE75" s="33"/>
      <c r="CF75" s="33"/>
      <c r="CG75" s="33"/>
      <c r="CH75" s="33"/>
    </row>
    <row r="76" spans="1:86" ht="15" customHeight="1" x14ac:dyDescent="0.25">
      <c r="A76" s="40"/>
      <c r="B76" s="40">
        <f t="shared" ref="B76" ca="1" si="49">B73</f>
        <v>0</v>
      </c>
      <c r="C76" s="40">
        <f t="shared" ref="C76:C139" ca="1" si="50">C75</f>
        <v>162.85714285714286</v>
      </c>
      <c r="D76" s="40"/>
      <c r="E76" s="41">
        <f t="shared" ref="E76" ca="1" si="51">INDIRECT(ADDRESS($A73,C$59+3+E$59))</f>
        <v>162.85714285714286</v>
      </c>
      <c r="F76" s="9"/>
      <c r="G76" s="40"/>
      <c r="H76" s="40">
        <f t="shared" ref="H76" ca="1" si="52">H73</f>
        <v>0</v>
      </c>
      <c r="I76" s="40">
        <f t="shared" ref="I76:I139" ca="1" si="53">I75</f>
        <v>318</v>
      </c>
      <c r="J76" s="40"/>
      <c r="K76" s="41">
        <f t="shared" ref="K76" ca="1" si="54">INDIRECT(ADDRESS($A73,I$59+3+K$59))</f>
        <v>162</v>
      </c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D76" s="33"/>
      <c r="CE76" s="33"/>
      <c r="CF76" s="33"/>
      <c r="CG76" s="33"/>
      <c r="CH76" s="33"/>
    </row>
    <row r="77" spans="1:86" ht="15" customHeight="1" x14ac:dyDescent="0.25">
      <c r="A77" s="40"/>
      <c r="B77" s="40">
        <f t="shared" ref="B77:B140" ca="1" si="55">B76</f>
        <v>0</v>
      </c>
      <c r="C77" s="42">
        <f t="shared" ref="C77" ca="1" si="56">C73</f>
        <v>0</v>
      </c>
      <c r="D77" s="40"/>
      <c r="E77" s="40"/>
      <c r="F77" s="9"/>
      <c r="G77" s="40"/>
      <c r="H77" s="40">
        <f t="shared" ref="H77:H140" ca="1" si="57">H76</f>
        <v>0</v>
      </c>
      <c r="I77" s="42">
        <f t="shared" ref="I77" ca="1" si="58">I73</f>
        <v>480</v>
      </c>
      <c r="J77" s="40"/>
      <c r="K77" s="40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D77" s="33"/>
      <c r="CE77" s="33"/>
      <c r="CF77" s="33"/>
      <c r="CG77" s="33"/>
      <c r="CH77" s="33"/>
    </row>
    <row r="78" spans="1:86" ht="15" customHeight="1" x14ac:dyDescent="0.25">
      <c r="B78" s="43" t="str">
        <f t="shared" ref="B78" ca="1" si="59">INDIRECT(ADDRESS($A79,C$59-1))</f>
        <v>Bibite</v>
      </c>
      <c r="F78" s="40"/>
      <c r="H78" s="43" t="str">
        <f t="shared" ref="H78:H141" ca="1" si="60">INDIRECT(ADDRESS($A79,C$59-1))</f>
        <v>Bibite</v>
      </c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D78" s="33"/>
      <c r="CE78" s="33"/>
      <c r="CF78" s="33"/>
      <c r="CG78" s="33"/>
      <c r="CH78" s="33"/>
    </row>
    <row r="79" spans="1:86" ht="15" customHeight="1" x14ac:dyDescent="0.25">
      <c r="A79" s="40">
        <v>25</v>
      </c>
      <c r="B79" s="40">
        <f t="shared" ref="B79:B142" ca="1" si="61">E79</f>
        <v>552</v>
      </c>
      <c r="C79" s="42">
        <f t="shared" ref="C79:C142" ca="1" si="62">E80</f>
        <v>85.714285714285708</v>
      </c>
      <c r="D79" s="40"/>
      <c r="E79" s="41">
        <f t="shared" ref="E79:E142" ca="1" si="63">INDIRECT(ADDRESS($A79,C$59+E$59))</f>
        <v>552</v>
      </c>
      <c r="F79" s="40"/>
      <c r="G79" s="40">
        <v>25</v>
      </c>
      <c r="H79" s="40">
        <f t="shared" ref="H79:H142" ca="1" si="64">K79</f>
        <v>552</v>
      </c>
      <c r="I79" s="42">
        <f t="shared" ref="I79:I142" ca="1" si="65">K80</f>
        <v>394</v>
      </c>
      <c r="J79" s="40"/>
      <c r="K79" s="41">
        <f t="shared" ref="K79:K142" ca="1" si="66">INDIRECT(ADDRESS($A79,I$59+K$59))</f>
        <v>552</v>
      </c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D79" s="33"/>
      <c r="CE79" s="33"/>
      <c r="CF79" s="33"/>
      <c r="CG79" s="33"/>
      <c r="CH79" s="33"/>
    </row>
    <row r="80" spans="1:86" ht="15" customHeight="1" x14ac:dyDescent="0.25">
      <c r="A80" s="40"/>
      <c r="B80" s="42">
        <f t="shared" ref="B80:B143" ca="1" si="67">E79+E81</f>
        <v>632</v>
      </c>
      <c r="C80" s="42">
        <f t="shared" ref="C80:C143" ca="1" si="68">C79</f>
        <v>85.714285714285708</v>
      </c>
      <c r="D80" s="40"/>
      <c r="E80" s="41">
        <f t="shared" ref="E80:E143" ca="1" si="69">INDIRECT(ADDRESS($A79,C$59+1+E$59))</f>
        <v>85.714285714285708</v>
      </c>
      <c r="F80" s="9"/>
      <c r="G80" s="40"/>
      <c r="H80" s="42">
        <f t="shared" ref="H80:H143" ca="1" si="70">K79+K81</f>
        <v>632</v>
      </c>
      <c r="I80" s="42">
        <f t="shared" ref="I80:I143" ca="1" si="71">I79</f>
        <v>394</v>
      </c>
      <c r="J80" s="40"/>
      <c r="K80" s="41">
        <f t="shared" ref="K80:K143" ca="1" si="72">INDIRECT(ADDRESS($A79,I$59+1+K$59))</f>
        <v>394</v>
      </c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D80" s="33"/>
      <c r="CE80" s="33"/>
      <c r="CF80" s="33"/>
      <c r="CG80" s="33"/>
      <c r="CH80" s="33"/>
    </row>
    <row r="81" spans="1:86" ht="15" customHeight="1" x14ac:dyDescent="0.25">
      <c r="A81" s="40"/>
      <c r="B81" s="42">
        <f t="shared" ref="B81:B144" ca="1" si="73">B80</f>
        <v>632</v>
      </c>
      <c r="C81" s="40">
        <f t="shared" ref="C81:C144" ca="1" si="74">E80+E82</f>
        <v>385.71428571428572</v>
      </c>
      <c r="D81" s="40"/>
      <c r="E81" s="41">
        <f t="shared" ref="E81" ca="1" si="75">INDIRECT(ADDRESS($A79,C$59+2+E$59))</f>
        <v>80</v>
      </c>
      <c r="F81" s="9"/>
      <c r="G81" s="40"/>
      <c r="H81" s="42">
        <f t="shared" ref="H81:H144" ca="1" si="76">H80</f>
        <v>632</v>
      </c>
      <c r="I81" s="40">
        <f t="shared" ref="I81:I144" ca="1" si="77">K80-K82</f>
        <v>94</v>
      </c>
      <c r="J81" s="40"/>
      <c r="K81" s="41">
        <f t="shared" ref="K81" ca="1" si="78">INDIRECT(ADDRESS($A79,I$59+2+K$59))</f>
        <v>80</v>
      </c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D81" s="33"/>
      <c r="CE81" s="33"/>
      <c r="CF81" s="33"/>
      <c r="CG81" s="33"/>
      <c r="CH81" s="33"/>
    </row>
    <row r="82" spans="1:86" ht="15" customHeight="1" x14ac:dyDescent="0.25">
      <c r="A82" s="40"/>
      <c r="B82" s="40">
        <f t="shared" ref="B82" ca="1" si="79">B79</f>
        <v>552</v>
      </c>
      <c r="C82" s="40">
        <f t="shared" ref="C82:C145" ca="1" si="80">C81</f>
        <v>385.71428571428572</v>
      </c>
      <c r="D82" s="40"/>
      <c r="E82" s="41">
        <f t="shared" ref="E82" ca="1" si="81">INDIRECT(ADDRESS($A79,C$59+3+E$59))</f>
        <v>300</v>
      </c>
      <c r="F82" s="9"/>
      <c r="G82" s="40"/>
      <c r="H82" s="40">
        <f t="shared" ref="H82" ca="1" si="82">H79</f>
        <v>552</v>
      </c>
      <c r="I82" s="40">
        <f t="shared" ref="I82:I145" ca="1" si="83">I81</f>
        <v>94</v>
      </c>
      <c r="J82" s="40"/>
      <c r="K82" s="41">
        <f t="shared" ref="K82" ca="1" si="84">INDIRECT(ADDRESS($A79,I$59+3+K$59))</f>
        <v>300</v>
      </c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D82" s="33"/>
      <c r="CE82" s="33"/>
      <c r="CF82" s="33"/>
      <c r="CG82" s="33"/>
      <c r="CH82" s="33"/>
    </row>
    <row r="83" spans="1:86" ht="15" customHeight="1" x14ac:dyDescent="0.25">
      <c r="A83" s="40"/>
      <c r="B83" s="40">
        <f t="shared" ref="B83:B146" ca="1" si="85">B82</f>
        <v>552</v>
      </c>
      <c r="C83" s="42">
        <f t="shared" ref="C83" ca="1" si="86">C79</f>
        <v>85.714285714285708</v>
      </c>
      <c r="D83" s="40"/>
      <c r="E83" s="40"/>
      <c r="F83" s="9"/>
      <c r="G83" s="40"/>
      <c r="H83" s="40">
        <f t="shared" ref="H83:H146" ca="1" si="87">H82</f>
        <v>552</v>
      </c>
      <c r="I83" s="42">
        <f t="shared" ref="I83" ca="1" si="88">I79</f>
        <v>394</v>
      </c>
      <c r="J83" s="40"/>
      <c r="K83" s="40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D83" s="33"/>
      <c r="CE83" s="33"/>
      <c r="CF83" s="33"/>
      <c r="CG83" s="33"/>
      <c r="CH83" s="33"/>
    </row>
    <row r="84" spans="1:86" ht="15" customHeight="1" x14ac:dyDescent="0.25">
      <c r="B84" s="43">
        <f t="shared" ref="B84" ca="1" si="89">INDIRECT(ADDRESS($A85,C$59-1))</f>
        <v>0</v>
      </c>
      <c r="F84" s="40"/>
      <c r="H84" s="43">
        <f t="shared" ref="H84:H147" ca="1" si="90">INDIRECT(ADDRESS($A85,C$59-1))</f>
        <v>0</v>
      </c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D84" s="33"/>
      <c r="CE84" s="33"/>
      <c r="CF84" s="33"/>
      <c r="CG84" s="33"/>
      <c r="CH84" s="33"/>
    </row>
    <row r="85" spans="1:86" ht="15" customHeight="1" x14ac:dyDescent="0.25">
      <c r="A85" s="40">
        <v>26</v>
      </c>
      <c r="B85" s="40">
        <f t="shared" ref="B85:B148" ca="1" si="91">E85</f>
        <v>0</v>
      </c>
      <c r="C85" s="42">
        <f t="shared" ref="C85:C148" ca="1" si="92">E86</f>
        <v>0</v>
      </c>
      <c r="D85" s="40"/>
      <c r="E85" s="41">
        <f t="shared" ref="E85:E148" ca="1" si="93">INDIRECT(ADDRESS($A85,C$59+E$59))</f>
        <v>0</v>
      </c>
      <c r="F85" s="40"/>
      <c r="G85" s="40">
        <v>26</v>
      </c>
      <c r="H85" s="40">
        <f t="shared" ref="H85:H148" ca="1" si="94">K85</f>
        <v>0</v>
      </c>
      <c r="I85" s="42">
        <f t="shared" ref="I85:I148" ca="1" si="95">K86</f>
        <v>480</v>
      </c>
      <c r="J85" s="40"/>
      <c r="K85" s="41">
        <f t="shared" ref="K85:K148" ca="1" si="96">INDIRECT(ADDRESS($A85,I$59+K$59))</f>
        <v>0</v>
      </c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D85" s="33"/>
      <c r="CE85" s="33"/>
      <c r="CF85" s="33"/>
      <c r="CG85" s="33"/>
      <c r="CH85" s="33"/>
    </row>
    <row r="86" spans="1:86" ht="15" customHeight="1" x14ac:dyDescent="0.25">
      <c r="A86" s="40"/>
      <c r="B86" s="42">
        <f t="shared" ref="B86:B149" ca="1" si="97">E85+E87</f>
        <v>0</v>
      </c>
      <c r="C86" s="42">
        <f t="shared" ref="C86:C149" ca="1" si="98">C85</f>
        <v>0</v>
      </c>
      <c r="D86" s="40"/>
      <c r="E86" s="41">
        <f t="shared" ref="E86:E149" ca="1" si="99">INDIRECT(ADDRESS($A85,C$59+1+E$59))</f>
        <v>0</v>
      </c>
      <c r="F86" s="9"/>
      <c r="G86" s="40"/>
      <c r="H86" s="42">
        <f t="shared" ref="H86:H149" ca="1" si="100">K85+K87</f>
        <v>0</v>
      </c>
      <c r="I86" s="42">
        <f t="shared" ref="I86:I149" ca="1" si="101">I85</f>
        <v>480</v>
      </c>
      <c r="J86" s="40"/>
      <c r="K86" s="41">
        <f t="shared" ref="K86:K149" ca="1" si="102">INDIRECT(ADDRESS($A85,I$59+1+K$59))</f>
        <v>480</v>
      </c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D86" s="33"/>
      <c r="CE86" s="33"/>
      <c r="CF86" s="33"/>
      <c r="CG86" s="33"/>
      <c r="CH86" s="33"/>
    </row>
    <row r="87" spans="1:86" ht="15" customHeight="1" x14ac:dyDescent="0.25">
      <c r="A87" s="40"/>
      <c r="B87" s="42">
        <f t="shared" ref="B87:B150" ca="1" si="103">B86</f>
        <v>0</v>
      </c>
      <c r="C87" s="40">
        <f t="shared" ref="C87:C150" ca="1" si="104">E86+E88</f>
        <v>0</v>
      </c>
      <c r="D87" s="40"/>
      <c r="E87" s="41">
        <f t="shared" ref="E87" ca="1" si="105">INDIRECT(ADDRESS($A85,C$59+2+E$59))</f>
        <v>0</v>
      </c>
      <c r="F87" s="9"/>
      <c r="G87" s="40"/>
      <c r="H87" s="42">
        <f t="shared" ref="H87:H150" ca="1" si="106">H86</f>
        <v>0</v>
      </c>
      <c r="I87" s="40">
        <f t="shared" ref="I87:I150" ca="1" si="107">K86-K88</f>
        <v>480</v>
      </c>
      <c r="J87" s="40"/>
      <c r="K87" s="41">
        <f t="shared" ref="K87" ca="1" si="108">INDIRECT(ADDRESS($A85,I$59+2+K$59))</f>
        <v>0</v>
      </c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D87" s="33"/>
      <c r="CE87" s="33"/>
      <c r="CF87" s="33"/>
      <c r="CG87" s="33"/>
      <c r="CH87" s="33"/>
    </row>
    <row r="88" spans="1:86" ht="15" customHeight="1" x14ac:dyDescent="0.25">
      <c r="A88" s="40"/>
      <c r="B88" s="40">
        <f t="shared" ref="B88" ca="1" si="109">B85</f>
        <v>0</v>
      </c>
      <c r="C88" s="40">
        <f t="shared" ref="C88:C151" ca="1" si="110">C87</f>
        <v>0</v>
      </c>
      <c r="D88" s="40"/>
      <c r="E88" s="41">
        <f t="shared" ref="E88" ca="1" si="111">INDIRECT(ADDRESS($A85,C$59+3+E$59))</f>
        <v>0</v>
      </c>
      <c r="F88" s="9"/>
      <c r="G88" s="40"/>
      <c r="H88" s="40">
        <f t="shared" ref="H88" ca="1" si="112">H85</f>
        <v>0</v>
      </c>
      <c r="I88" s="40">
        <f t="shared" ref="I88:I151" ca="1" si="113">I87</f>
        <v>480</v>
      </c>
      <c r="J88" s="40"/>
      <c r="K88" s="41">
        <f t="shared" ref="K88" ca="1" si="114">INDIRECT(ADDRESS($A85,I$59+3+K$59))</f>
        <v>0</v>
      </c>
      <c r="CD88" s="33"/>
      <c r="CE88" s="33"/>
      <c r="CF88" s="33"/>
      <c r="CG88" s="33"/>
      <c r="CH88" s="33"/>
    </row>
    <row r="89" spans="1:86" ht="15" customHeight="1" x14ac:dyDescent="0.25">
      <c r="A89" s="40"/>
      <c r="B89" s="40">
        <f t="shared" ref="B89:B152" ca="1" si="115">B88</f>
        <v>0</v>
      </c>
      <c r="C89" s="42">
        <f t="shared" ref="C89" ca="1" si="116">C85</f>
        <v>0</v>
      </c>
      <c r="D89" s="40"/>
      <c r="E89" s="40"/>
      <c r="F89" s="9"/>
      <c r="G89" s="40"/>
      <c r="H89" s="40">
        <f t="shared" ref="H89:H152" ca="1" si="117">H88</f>
        <v>0</v>
      </c>
      <c r="I89" s="42">
        <f t="shared" ref="I89" ca="1" si="118">I85</f>
        <v>480</v>
      </c>
      <c r="J89" s="40"/>
      <c r="K89" s="40"/>
      <c r="CD89" s="33"/>
      <c r="CE89" s="33"/>
      <c r="CF89" s="33"/>
      <c r="CG89" s="33"/>
      <c r="CH89" s="33"/>
    </row>
    <row r="90" spans="1:86" ht="15" customHeight="1" x14ac:dyDescent="0.25">
      <c r="B90" s="43">
        <f t="shared" ref="B90" ca="1" si="119">INDIRECT(ADDRESS($A91,C$59-1))</f>
        <v>0</v>
      </c>
      <c r="F90" s="40"/>
      <c r="H90" s="43">
        <f t="shared" ref="H90:H153" ca="1" si="120">INDIRECT(ADDRESS($A91,C$59-1))</f>
        <v>0</v>
      </c>
      <c r="CD90" s="33"/>
      <c r="CE90" s="33"/>
      <c r="CF90" s="33"/>
      <c r="CG90" s="33"/>
      <c r="CH90" s="33"/>
    </row>
    <row r="91" spans="1:86" ht="15" customHeight="1" x14ac:dyDescent="0.25">
      <c r="A91" s="40">
        <v>27</v>
      </c>
      <c r="B91" s="40">
        <f t="shared" ref="B91:B154" ca="1" si="121">E91</f>
        <v>0</v>
      </c>
      <c r="C91" s="42">
        <f t="shared" ref="C91:C154" ca="1" si="122">E92</f>
        <v>0</v>
      </c>
      <c r="D91" s="40"/>
      <c r="E91" s="41">
        <f t="shared" ref="E91:E154" ca="1" si="123">INDIRECT(ADDRESS($A91,C$59+E$59))</f>
        <v>0</v>
      </c>
      <c r="F91" s="40"/>
      <c r="G91" s="40">
        <v>27</v>
      </c>
      <c r="H91" s="40">
        <f t="shared" ref="H91:H154" ca="1" si="124">K91</f>
        <v>0</v>
      </c>
      <c r="I91" s="42">
        <f t="shared" ref="I91:I154" ca="1" si="125">K92</f>
        <v>480</v>
      </c>
      <c r="J91" s="40"/>
      <c r="K91" s="41">
        <f t="shared" ref="K91:K154" ca="1" si="126">INDIRECT(ADDRESS($A91,I$59+K$59))</f>
        <v>0</v>
      </c>
      <c r="CD91" s="33"/>
      <c r="CE91" s="33"/>
      <c r="CF91" s="33"/>
      <c r="CG91" s="33"/>
      <c r="CH91" s="33"/>
    </row>
    <row r="92" spans="1:86" ht="15" customHeight="1" x14ac:dyDescent="0.25">
      <c r="A92" s="40"/>
      <c r="B92" s="42">
        <f t="shared" ref="B92:B155" ca="1" si="127">E91+E93</f>
        <v>0</v>
      </c>
      <c r="C92" s="42">
        <f t="shared" ref="C92:C155" ca="1" si="128">C91</f>
        <v>0</v>
      </c>
      <c r="D92" s="40"/>
      <c r="E92" s="41">
        <f t="shared" ref="E92:E155" ca="1" si="129">INDIRECT(ADDRESS($A91,C$59+1+E$59))</f>
        <v>0</v>
      </c>
      <c r="F92" s="9"/>
      <c r="G92" s="40"/>
      <c r="H92" s="42">
        <f t="shared" ref="H92:H155" ca="1" si="130">K91+K93</f>
        <v>0</v>
      </c>
      <c r="I92" s="42">
        <f t="shared" ref="I92:I155" ca="1" si="131">I91</f>
        <v>480</v>
      </c>
      <c r="J92" s="40"/>
      <c r="K92" s="41">
        <f t="shared" ref="K92:K155" ca="1" si="132">INDIRECT(ADDRESS($A91,I$59+1+K$59))</f>
        <v>480</v>
      </c>
      <c r="CD92" s="33"/>
      <c r="CE92" s="33"/>
      <c r="CF92" s="33"/>
      <c r="CG92" s="33"/>
      <c r="CH92" s="33"/>
    </row>
    <row r="93" spans="1:86" ht="15" customHeight="1" x14ac:dyDescent="0.25">
      <c r="A93" s="40"/>
      <c r="B93" s="42">
        <f t="shared" ref="B93:B156" ca="1" si="133">B92</f>
        <v>0</v>
      </c>
      <c r="C93" s="40">
        <f t="shared" ref="C93:C156" ca="1" si="134">E92+E94</f>
        <v>0</v>
      </c>
      <c r="D93" s="40"/>
      <c r="E93" s="41">
        <f t="shared" ref="E93" ca="1" si="135">INDIRECT(ADDRESS($A91,C$59+2+E$59))</f>
        <v>0</v>
      </c>
      <c r="F93" s="9"/>
      <c r="G93" s="40"/>
      <c r="H93" s="42">
        <f t="shared" ref="H93:H156" ca="1" si="136">H92</f>
        <v>0</v>
      </c>
      <c r="I93" s="40">
        <f t="shared" ref="I93:I156" ca="1" si="137">K92-K94</f>
        <v>480</v>
      </c>
      <c r="J93" s="40"/>
      <c r="K93" s="41">
        <f t="shared" ref="K93" ca="1" si="138">INDIRECT(ADDRESS($A91,I$59+2+K$59))</f>
        <v>0</v>
      </c>
      <c r="CD93" s="33"/>
      <c r="CE93" s="33"/>
      <c r="CF93" s="33"/>
      <c r="CG93" s="33"/>
      <c r="CH93" s="33"/>
    </row>
    <row r="94" spans="1:86" ht="15" customHeight="1" x14ac:dyDescent="0.25">
      <c r="A94" s="40"/>
      <c r="B94" s="40">
        <f t="shared" ref="B94" ca="1" si="139">B91</f>
        <v>0</v>
      </c>
      <c r="C94" s="40">
        <f t="shared" ref="C94:C157" ca="1" si="140">C93</f>
        <v>0</v>
      </c>
      <c r="D94" s="40"/>
      <c r="E94" s="41">
        <f t="shared" ref="E94" ca="1" si="141">INDIRECT(ADDRESS($A91,C$59+3+E$59))</f>
        <v>0</v>
      </c>
      <c r="F94" s="9"/>
      <c r="G94" s="40"/>
      <c r="H94" s="40">
        <f t="shared" ref="H94" ca="1" si="142">H91</f>
        <v>0</v>
      </c>
      <c r="I94" s="40">
        <f t="shared" ref="I94:I157" ca="1" si="143">I93</f>
        <v>480</v>
      </c>
      <c r="J94" s="40"/>
      <c r="K94" s="41">
        <f t="shared" ref="K94" ca="1" si="144">INDIRECT(ADDRESS($A91,I$59+3+K$59))</f>
        <v>0</v>
      </c>
      <c r="CD94" s="33"/>
      <c r="CE94" s="33"/>
      <c r="CF94" s="33"/>
      <c r="CG94" s="33"/>
      <c r="CH94" s="33"/>
    </row>
    <row r="95" spans="1:86" ht="15" customHeight="1" x14ac:dyDescent="0.25">
      <c r="A95" s="40"/>
      <c r="B95" s="40">
        <f t="shared" ref="B95:B158" ca="1" si="145">B94</f>
        <v>0</v>
      </c>
      <c r="C95" s="42">
        <f t="shared" ref="C95" ca="1" si="146">C91</f>
        <v>0</v>
      </c>
      <c r="D95" s="40"/>
      <c r="E95" s="40"/>
      <c r="F95" s="9"/>
      <c r="G95" s="40"/>
      <c r="H95" s="40">
        <f t="shared" ref="H95:H158" ca="1" si="147">H94</f>
        <v>0</v>
      </c>
      <c r="I95" s="42">
        <f t="shared" ref="I95" ca="1" si="148">I91</f>
        <v>480</v>
      </c>
      <c r="J95" s="40"/>
      <c r="K95" s="40"/>
      <c r="CD95" s="33"/>
      <c r="CE95" s="33"/>
      <c r="CF95" s="33"/>
      <c r="CG95" s="33"/>
      <c r="CH95" s="33"/>
    </row>
    <row r="96" spans="1:86" ht="15" customHeight="1" x14ac:dyDescent="0.25">
      <c r="B96" s="43" t="str">
        <f t="shared" ref="B96" ca="1" si="149">INDIRECT(ADDRESS($A97,C$59-1))</f>
        <v>Cassa 1</v>
      </c>
      <c r="F96" s="40"/>
      <c r="H96" s="43" t="str">
        <f t="shared" ref="H96:H159" ca="1" si="150">INDIRECT(ADDRESS($A97,C$59-1))</f>
        <v>Cassa 1</v>
      </c>
      <c r="CD96" s="33"/>
      <c r="CE96" s="33"/>
      <c r="CF96" s="33"/>
      <c r="CG96" s="33"/>
      <c r="CH96" s="33"/>
    </row>
    <row r="97" spans="1:86" ht="15" customHeight="1" x14ac:dyDescent="0.25">
      <c r="A97" s="40">
        <v>28</v>
      </c>
      <c r="B97" s="40">
        <f t="shared" ref="B97:B160" ca="1" si="151">E97</f>
        <v>112</v>
      </c>
      <c r="C97" s="42">
        <f t="shared" ref="C97:C160" ca="1" si="152">E98</f>
        <v>385.71428571428572</v>
      </c>
      <c r="D97" s="40"/>
      <c r="E97" s="41">
        <f t="shared" ref="E97:E160" ca="1" si="153">INDIRECT(ADDRESS($A97,C$59+E$59))</f>
        <v>112</v>
      </c>
      <c r="F97" s="40"/>
      <c r="G97" s="40">
        <v>28</v>
      </c>
      <c r="H97" s="40">
        <f t="shared" ref="H97:H160" ca="1" si="154">K97</f>
        <v>112</v>
      </c>
      <c r="I97" s="42">
        <f t="shared" ref="I97:I160" ca="1" si="155">K98</f>
        <v>94</v>
      </c>
      <c r="J97" s="40"/>
      <c r="K97" s="41">
        <f t="shared" ref="K97:K160" ca="1" si="156">INDIRECT(ADDRESS($A97,I$59+K$59))</f>
        <v>112</v>
      </c>
      <c r="CD97" s="33"/>
      <c r="CE97" s="33"/>
      <c r="CF97" s="33"/>
      <c r="CG97" s="33"/>
      <c r="CH97" s="33"/>
    </row>
    <row r="98" spans="1:86" ht="15" customHeight="1" x14ac:dyDescent="0.25">
      <c r="A98" s="40"/>
      <c r="B98" s="42">
        <f t="shared" ref="B98:B161" ca="1" si="157">E97+E99</f>
        <v>168</v>
      </c>
      <c r="C98" s="42">
        <f t="shared" ref="C98:C161" ca="1" si="158">C97</f>
        <v>385.71428571428572</v>
      </c>
      <c r="D98" s="40"/>
      <c r="E98" s="41">
        <f t="shared" ref="E98:E161" ca="1" si="159">INDIRECT(ADDRESS($A97,C$59+1+E$59))</f>
        <v>385.71428571428572</v>
      </c>
      <c r="F98" s="9"/>
      <c r="G98" s="40"/>
      <c r="H98" s="42">
        <f t="shared" ref="H98:H161" ca="1" si="160">K97+K99</f>
        <v>168</v>
      </c>
      <c r="I98" s="42">
        <f t="shared" ref="I98:I161" ca="1" si="161">I97</f>
        <v>94</v>
      </c>
      <c r="J98" s="40"/>
      <c r="K98" s="41">
        <f t="shared" ref="K98:K161" ca="1" si="162">INDIRECT(ADDRESS($A97,I$59+1+K$59))</f>
        <v>94</v>
      </c>
      <c r="CD98" s="33"/>
      <c r="CE98" s="33"/>
      <c r="CF98" s="33"/>
      <c r="CG98" s="33"/>
      <c r="CH98" s="33"/>
    </row>
    <row r="99" spans="1:86" ht="15" customHeight="1" x14ac:dyDescent="0.25">
      <c r="A99" s="40"/>
      <c r="B99" s="42">
        <f t="shared" ref="B99:B162" ca="1" si="163">B98</f>
        <v>168</v>
      </c>
      <c r="C99" s="40">
        <f t="shared" ref="C99:C162" ca="1" si="164">E98+E100</f>
        <v>480</v>
      </c>
      <c r="D99" s="40"/>
      <c r="E99" s="41">
        <f t="shared" ref="E99" ca="1" si="165">INDIRECT(ADDRESS($A97,C$59+2+E$59))</f>
        <v>56</v>
      </c>
      <c r="F99" s="9"/>
      <c r="G99" s="40"/>
      <c r="H99" s="42">
        <f t="shared" ref="H99:H162" ca="1" si="166">H98</f>
        <v>168</v>
      </c>
      <c r="I99" s="40">
        <f t="shared" ref="I99:I162" ca="1" si="167">K98-K100</f>
        <v>0</v>
      </c>
      <c r="J99" s="40"/>
      <c r="K99" s="41">
        <f t="shared" ref="K99" ca="1" si="168">INDIRECT(ADDRESS($A97,I$59+2+K$59))</f>
        <v>56</v>
      </c>
      <c r="CD99" s="33"/>
      <c r="CE99" s="33"/>
      <c r="CF99" s="33"/>
      <c r="CG99" s="33"/>
      <c r="CH99" s="33"/>
    </row>
    <row r="100" spans="1:86" ht="15" customHeight="1" x14ac:dyDescent="0.25">
      <c r="A100" s="40"/>
      <c r="B100" s="40">
        <f t="shared" ref="B100" ca="1" si="169">B97</f>
        <v>112</v>
      </c>
      <c r="C100" s="40">
        <f t="shared" ref="C100:C163" ca="1" si="170">C99</f>
        <v>480</v>
      </c>
      <c r="D100" s="40"/>
      <c r="E100" s="41">
        <f t="shared" ref="E100" ca="1" si="171">INDIRECT(ADDRESS($A97,C$59+3+E$59))</f>
        <v>94.285714285714292</v>
      </c>
      <c r="F100" s="9"/>
      <c r="G100" s="40"/>
      <c r="H100" s="40">
        <f t="shared" ref="H100" ca="1" si="172">H97</f>
        <v>112</v>
      </c>
      <c r="I100" s="40">
        <f t="shared" ref="I100:I163" ca="1" si="173">I99</f>
        <v>0</v>
      </c>
      <c r="J100" s="40"/>
      <c r="K100" s="41">
        <f t="shared" ref="K100" ca="1" si="174">INDIRECT(ADDRESS($A97,I$59+3+K$59))</f>
        <v>94</v>
      </c>
      <c r="CD100" s="33"/>
      <c r="CE100" s="33"/>
      <c r="CF100" s="33"/>
      <c r="CG100" s="33"/>
      <c r="CH100" s="33"/>
    </row>
    <row r="101" spans="1:86" ht="15" customHeight="1" x14ac:dyDescent="0.25">
      <c r="A101" s="40"/>
      <c r="B101" s="40">
        <f t="shared" ref="B101:B164" ca="1" si="175">B100</f>
        <v>112</v>
      </c>
      <c r="C101" s="42">
        <f t="shared" ref="C101" ca="1" si="176">C97</f>
        <v>385.71428571428572</v>
      </c>
      <c r="D101" s="40"/>
      <c r="E101" s="40"/>
      <c r="F101" s="9"/>
      <c r="G101" s="40"/>
      <c r="H101" s="40">
        <f t="shared" ref="H101:H164" ca="1" si="177">H100</f>
        <v>112</v>
      </c>
      <c r="I101" s="42">
        <f t="shared" ref="I101" ca="1" si="178">I97</f>
        <v>94</v>
      </c>
      <c r="J101" s="40"/>
      <c r="K101" s="40"/>
      <c r="CD101" s="33"/>
      <c r="CE101" s="33"/>
      <c r="CF101" s="33"/>
      <c r="CG101" s="33"/>
      <c r="CH101" s="33"/>
    </row>
    <row r="102" spans="1:86" ht="15" customHeight="1" x14ac:dyDescent="0.25">
      <c r="B102" s="43" t="str">
        <f t="shared" ref="B102" ca="1" si="179">INDIRECT(ADDRESS($A103,C$59-1))</f>
        <v>Cassa 2</v>
      </c>
      <c r="F102" s="40"/>
      <c r="H102" s="43" t="str">
        <f t="shared" ref="H102:H165" ca="1" si="180">INDIRECT(ADDRESS($A103,C$59-1))</f>
        <v>Cassa 2</v>
      </c>
      <c r="CD102" s="33"/>
      <c r="CE102" s="33"/>
      <c r="CF102" s="33"/>
      <c r="CG102" s="33"/>
      <c r="CH102" s="33"/>
    </row>
    <row r="103" spans="1:86" ht="15" customHeight="1" x14ac:dyDescent="0.25">
      <c r="A103" s="40">
        <v>29</v>
      </c>
      <c r="B103" s="40">
        <f t="shared" ref="B103:B166" ca="1" si="181">E103</f>
        <v>208</v>
      </c>
      <c r="C103" s="42">
        <f t="shared" ref="C103:C166" ca="1" si="182">E104</f>
        <v>385.71428571428572</v>
      </c>
      <c r="D103" s="40"/>
      <c r="E103" s="41">
        <f t="shared" ref="E103:E166" ca="1" si="183">INDIRECT(ADDRESS($A103,C$59+E$59))</f>
        <v>208</v>
      </c>
      <c r="F103" s="40"/>
      <c r="G103" s="40">
        <v>29</v>
      </c>
      <c r="H103" s="40">
        <f t="shared" ref="H103:H166" ca="1" si="184">K103</f>
        <v>208</v>
      </c>
      <c r="I103" s="42">
        <f t="shared" ref="I103:I166" ca="1" si="185">K104</f>
        <v>94</v>
      </c>
      <c r="J103" s="40"/>
      <c r="K103" s="41">
        <f t="shared" ref="K103:K166" ca="1" si="186">INDIRECT(ADDRESS($A103,I$59+K$59))</f>
        <v>208</v>
      </c>
      <c r="CD103" s="33"/>
      <c r="CE103" s="33"/>
      <c r="CF103" s="33"/>
      <c r="CG103" s="33"/>
      <c r="CH103" s="33"/>
    </row>
    <row r="104" spans="1:86" ht="15" customHeight="1" x14ac:dyDescent="0.25">
      <c r="A104" s="40"/>
      <c r="B104" s="42">
        <f t="shared" ref="B104:B167" ca="1" si="187">E103+E105</f>
        <v>264</v>
      </c>
      <c r="C104" s="42">
        <f t="shared" ref="C104:C167" ca="1" si="188">C103</f>
        <v>385.71428571428572</v>
      </c>
      <c r="D104" s="40"/>
      <c r="E104" s="41">
        <f t="shared" ref="E104:E167" ca="1" si="189">INDIRECT(ADDRESS($A103,C$59+1+E$59))</f>
        <v>385.71428571428572</v>
      </c>
      <c r="F104" s="9"/>
      <c r="G104" s="40"/>
      <c r="H104" s="42">
        <f t="shared" ref="H104:H167" ca="1" si="190">K103+K105</f>
        <v>264</v>
      </c>
      <c r="I104" s="42">
        <f t="shared" ref="I104:I167" ca="1" si="191">I103</f>
        <v>94</v>
      </c>
      <c r="J104" s="40"/>
      <c r="K104" s="41">
        <f t="shared" ref="K104:K167" ca="1" si="192">INDIRECT(ADDRESS($A103,I$59+1+K$59))</f>
        <v>94</v>
      </c>
      <c r="CD104" s="33"/>
      <c r="CE104" s="33"/>
      <c r="CF104" s="33"/>
      <c r="CG104" s="33"/>
      <c r="CH104" s="33"/>
    </row>
    <row r="105" spans="1:86" ht="15" customHeight="1" x14ac:dyDescent="0.25">
      <c r="A105" s="40"/>
      <c r="B105" s="42">
        <f t="shared" ref="B105:B168" ca="1" si="193">B104</f>
        <v>264</v>
      </c>
      <c r="C105" s="40">
        <f t="shared" ref="C105:C168" ca="1" si="194">E104+E106</f>
        <v>480</v>
      </c>
      <c r="D105" s="40"/>
      <c r="E105" s="41">
        <f t="shared" ref="E105" ca="1" si="195">INDIRECT(ADDRESS($A103,C$59+2+E$59))</f>
        <v>56</v>
      </c>
      <c r="F105" s="9"/>
      <c r="G105" s="40"/>
      <c r="H105" s="42">
        <f t="shared" ref="H105:H168" ca="1" si="196">H104</f>
        <v>264</v>
      </c>
      <c r="I105" s="40">
        <f t="shared" ref="I105:I168" ca="1" si="197">K104-K106</f>
        <v>0</v>
      </c>
      <c r="J105" s="40"/>
      <c r="K105" s="41">
        <f t="shared" ref="K105" ca="1" si="198">INDIRECT(ADDRESS($A103,I$59+2+K$59))</f>
        <v>56</v>
      </c>
      <c r="CD105" s="33"/>
      <c r="CE105" s="33"/>
      <c r="CF105" s="33"/>
      <c r="CG105" s="33"/>
      <c r="CH105" s="33"/>
    </row>
    <row r="106" spans="1:86" ht="15" customHeight="1" x14ac:dyDescent="0.25">
      <c r="A106" s="40"/>
      <c r="B106" s="40">
        <f t="shared" ref="B106" ca="1" si="199">B103</f>
        <v>208</v>
      </c>
      <c r="C106" s="40">
        <f t="shared" ref="C106:C169" ca="1" si="200">C105</f>
        <v>480</v>
      </c>
      <c r="D106" s="40"/>
      <c r="E106" s="41">
        <f t="shared" ref="E106" ca="1" si="201">INDIRECT(ADDRESS($A103,C$59+3+E$59))</f>
        <v>94.285714285714292</v>
      </c>
      <c r="F106" s="9"/>
      <c r="G106" s="40"/>
      <c r="H106" s="40">
        <f t="shared" ref="H106" ca="1" si="202">H103</f>
        <v>208</v>
      </c>
      <c r="I106" s="40">
        <f t="shared" ref="I106:I169" ca="1" si="203">I105</f>
        <v>0</v>
      </c>
      <c r="J106" s="40"/>
      <c r="K106" s="41">
        <f t="shared" ref="K106" ca="1" si="204">INDIRECT(ADDRESS($A103,I$59+3+K$59))</f>
        <v>94</v>
      </c>
      <c r="CD106" s="33"/>
      <c r="CE106" s="33"/>
      <c r="CF106" s="33"/>
      <c r="CG106" s="33"/>
      <c r="CH106" s="33"/>
    </row>
    <row r="107" spans="1:86" ht="15" customHeight="1" x14ac:dyDescent="0.25">
      <c r="A107" s="40"/>
      <c r="B107" s="40">
        <f t="shared" ref="B107:B170" ca="1" si="205">B106</f>
        <v>208</v>
      </c>
      <c r="C107" s="42">
        <f t="shared" ref="C107" ca="1" si="206">C103</f>
        <v>385.71428571428572</v>
      </c>
      <c r="D107" s="40"/>
      <c r="E107" s="40"/>
      <c r="F107" s="9"/>
      <c r="G107" s="40"/>
      <c r="H107" s="40">
        <f t="shared" ref="H107:H170" ca="1" si="207">H106</f>
        <v>208</v>
      </c>
      <c r="I107" s="42">
        <f t="shared" ref="I107" ca="1" si="208">I103</f>
        <v>94</v>
      </c>
      <c r="J107" s="40"/>
      <c r="K107" s="40"/>
      <c r="CD107" s="33"/>
      <c r="CE107" s="33"/>
      <c r="CF107" s="33"/>
      <c r="CG107" s="33"/>
      <c r="CH107" s="33"/>
    </row>
    <row r="108" spans="1:86" ht="15" customHeight="1" x14ac:dyDescent="0.25">
      <c r="B108" s="43" t="str">
        <f t="shared" ref="B108" ca="1" si="209">INDIRECT(ADDRESS($A109,C$59-1))</f>
        <v>Detersivi</v>
      </c>
      <c r="F108" s="40"/>
      <c r="H108" s="43" t="str">
        <f t="shared" ref="H108:H171" ca="1" si="210">INDIRECT(ADDRESS($A109,C$59-1))</f>
        <v>Detersivi</v>
      </c>
      <c r="CD108" s="33"/>
      <c r="CE108" s="33"/>
      <c r="CF108" s="33"/>
      <c r="CG108" s="33"/>
      <c r="CH108" s="33"/>
    </row>
    <row r="109" spans="1:86" ht="15" customHeight="1" x14ac:dyDescent="0.25">
      <c r="A109" s="40">
        <v>30</v>
      </c>
      <c r="B109" s="40">
        <f t="shared" ref="B109:B172" ca="1" si="211">E109</f>
        <v>456</v>
      </c>
      <c r="C109" s="42">
        <f t="shared" ref="C109:C172" ca="1" si="212">E110</f>
        <v>85.714285714285708</v>
      </c>
      <c r="D109" s="40"/>
      <c r="E109" s="41">
        <f t="shared" ref="E109:E172" ca="1" si="213">INDIRECT(ADDRESS($A109,C$59+E$59))</f>
        <v>456</v>
      </c>
      <c r="F109" s="40"/>
      <c r="G109" s="40">
        <v>30</v>
      </c>
      <c r="H109" s="40">
        <f t="shared" ref="H109:H172" ca="1" si="214">K109</f>
        <v>456</v>
      </c>
      <c r="I109" s="42">
        <f t="shared" ref="I109:I172" ca="1" si="215">K110</f>
        <v>394</v>
      </c>
      <c r="J109" s="40"/>
      <c r="K109" s="41">
        <f t="shared" ref="K109:K172" ca="1" si="216">INDIRECT(ADDRESS($A109,I$59+K$59))</f>
        <v>456</v>
      </c>
      <c r="CD109" s="33"/>
      <c r="CE109" s="33"/>
      <c r="CF109" s="33"/>
      <c r="CG109" s="33"/>
      <c r="CH109" s="33"/>
    </row>
    <row r="110" spans="1:86" ht="15" customHeight="1" x14ac:dyDescent="0.25">
      <c r="A110" s="40"/>
      <c r="B110" s="42">
        <f t="shared" ref="B110:B173" ca="1" si="217">E109+E111</f>
        <v>552</v>
      </c>
      <c r="C110" s="42">
        <f t="shared" ref="C110:C173" ca="1" si="218">C109</f>
        <v>85.714285714285708</v>
      </c>
      <c r="D110" s="40"/>
      <c r="E110" s="41">
        <f t="shared" ref="E110:E173" ca="1" si="219">INDIRECT(ADDRESS($A109,C$59+1+E$59))</f>
        <v>85.714285714285708</v>
      </c>
      <c r="F110" s="9"/>
      <c r="G110" s="40"/>
      <c r="H110" s="42">
        <f t="shared" ref="H110:H173" ca="1" si="220">K109+K111</f>
        <v>552</v>
      </c>
      <c r="I110" s="42">
        <f t="shared" ref="I110:I173" ca="1" si="221">I109</f>
        <v>394</v>
      </c>
      <c r="J110" s="40"/>
      <c r="K110" s="41">
        <f t="shared" ref="K110:K173" ca="1" si="222">INDIRECT(ADDRESS($A109,I$59+1+K$59))</f>
        <v>394</v>
      </c>
      <c r="CD110" s="33"/>
      <c r="CE110" s="33"/>
      <c r="CF110" s="33"/>
      <c r="CG110" s="33"/>
      <c r="CH110" s="33"/>
    </row>
    <row r="111" spans="1:86" ht="15" customHeight="1" x14ac:dyDescent="0.25">
      <c r="A111" s="40"/>
      <c r="B111" s="42">
        <f t="shared" ref="B111:B174" ca="1" si="223">B110</f>
        <v>552</v>
      </c>
      <c r="C111" s="40">
        <f t="shared" ref="C111:C174" ca="1" si="224">E110+E112</f>
        <v>385.71428571428572</v>
      </c>
      <c r="D111" s="40"/>
      <c r="E111" s="41">
        <f t="shared" ref="E111" ca="1" si="225">INDIRECT(ADDRESS($A109,C$59+2+E$59))</f>
        <v>96</v>
      </c>
      <c r="F111" s="9"/>
      <c r="G111" s="40"/>
      <c r="H111" s="42">
        <f t="shared" ref="H111:H174" ca="1" si="226">H110</f>
        <v>552</v>
      </c>
      <c r="I111" s="40">
        <f t="shared" ref="I111:I174" ca="1" si="227">K110-K112</f>
        <v>94</v>
      </c>
      <c r="J111" s="40"/>
      <c r="K111" s="41">
        <f t="shared" ref="K111" ca="1" si="228">INDIRECT(ADDRESS($A109,I$59+2+K$59))</f>
        <v>96</v>
      </c>
      <c r="CD111" s="33"/>
      <c r="CE111" s="33"/>
      <c r="CF111" s="33"/>
      <c r="CG111" s="33"/>
      <c r="CH111" s="33"/>
    </row>
    <row r="112" spans="1:86" ht="15" customHeight="1" x14ac:dyDescent="0.25">
      <c r="A112" s="40"/>
      <c r="B112" s="40">
        <f t="shared" ref="B112" ca="1" si="229">B109</f>
        <v>456</v>
      </c>
      <c r="C112" s="40">
        <f t="shared" ref="C112:C175" ca="1" si="230">C111</f>
        <v>385.71428571428572</v>
      </c>
      <c r="D112" s="40"/>
      <c r="E112" s="41">
        <f t="shared" ref="E112" ca="1" si="231">INDIRECT(ADDRESS($A109,C$59+3+E$59))</f>
        <v>300</v>
      </c>
      <c r="F112" s="9"/>
      <c r="G112" s="40"/>
      <c r="H112" s="40">
        <f t="shared" ref="H112" ca="1" si="232">H109</f>
        <v>456</v>
      </c>
      <c r="I112" s="40">
        <f t="shared" ref="I112:I175" ca="1" si="233">I111</f>
        <v>94</v>
      </c>
      <c r="J112" s="40"/>
      <c r="K112" s="41">
        <f t="shared" ref="K112" ca="1" si="234">INDIRECT(ADDRESS($A109,I$59+3+K$59))</f>
        <v>300</v>
      </c>
      <c r="CD112" s="33"/>
      <c r="CE112" s="33"/>
      <c r="CF112" s="33"/>
      <c r="CG112" s="33"/>
      <c r="CH112" s="33"/>
    </row>
    <row r="113" spans="1:86" ht="15" customHeight="1" x14ac:dyDescent="0.25">
      <c r="A113" s="40"/>
      <c r="B113" s="40">
        <f t="shared" ref="B113:B176" ca="1" si="235">B112</f>
        <v>456</v>
      </c>
      <c r="C113" s="42">
        <f t="shared" ref="C113" ca="1" si="236">C109</f>
        <v>85.714285714285708</v>
      </c>
      <c r="D113" s="40"/>
      <c r="E113" s="40"/>
      <c r="F113" s="9"/>
      <c r="G113" s="40"/>
      <c r="H113" s="40">
        <f t="shared" ref="H113:H176" ca="1" si="237">H112</f>
        <v>456</v>
      </c>
      <c r="I113" s="42">
        <f t="shared" ref="I113" ca="1" si="238">I109</f>
        <v>394</v>
      </c>
      <c r="J113" s="40"/>
      <c r="K113" s="40"/>
      <c r="CD113" s="33"/>
      <c r="CE113" s="33"/>
      <c r="CF113" s="33"/>
      <c r="CG113" s="33"/>
      <c r="CH113" s="33"/>
    </row>
    <row r="114" spans="1:86" ht="15" customHeight="1" x14ac:dyDescent="0.25">
      <c r="B114" s="43">
        <f t="shared" ref="B114" ca="1" si="239">INDIRECT(ADDRESS($A115,C$59-1))</f>
        <v>0</v>
      </c>
      <c r="F114" s="40"/>
      <c r="H114" s="43">
        <f t="shared" ref="H114:H177" ca="1" si="240">INDIRECT(ADDRESS($A115,C$59-1))</f>
        <v>0</v>
      </c>
      <c r="CD114" s="33"/>
      <c r="CE114" s="33"/>
      <c r="CF114" s="33"/>
      <c r="CG114" s="33"/>
      <c r="CH114" s="33"/>
    </row>
    <row r="115" spans="1:86" ht="15" customHeight="1" x14ac:dyDescent="0.25">
      <c r="A115" s="40">
        <v>31</v>
      </c>
      <c r="B115" s="40">
        <f t="shared" ref="B115:B178" ca="1" si="241">E115</f>
        <v>0</v>
      </c>
      <c r="C115" s="42">
        <f t="shared" ref="C115:C178" ca="1" si="242">E116</f>
        <v>0</v>
      </c>
      <c r="D115" s="40"/>
      <c r="E115" s="41">
        <f t="shared" ref="E115:E178" ca="1" si="243">INDIRECT(ADDRESS($A115,C$59+E$59))</f>
        <v>0</v>
      </c>
      <c r="F115" s="40"/>
      <c r="G115" s="40">
        <v>31</v>
      </c>
      <c r="H115" s="40">
        <f t="shared" ref="H115:H178" ca="1" si="244">K115</f>
        <v>0</v>
      </c>
      <c r="I115" s="42">
        <f t="shared" ref="I115:I178" ca="1" si="245">K116</f>
        <v>480</v>
      </c>
      <c r="J115" s="40"/>
      <c r="K115" s="41">
        <f t="shared" ref="K115:K178" ca="1" si="246">INDIRECT(ADDRESS($A115,I$59+K$59))</f>
        <v>0</v>
      </c>
      <c r="CD115" s="33"/>
      <c r="CE115" s="33"/>
      <c r="CF115" s="33"/>
      <c r="CG115" s="33"/>
      <c r="CH115" s="33"/>
    </row>
    <row r="116" spans="1:86" ht="15" customHeight="1" x14ac:dyDescent="0.25">
      <c r="A116" s="40"/>
      <c r="B116" s="42">
        <f t="shared" ref="B116:B179" ca="1" si="247">E115+E117</f>
        <v>0</v>
      </c>
      <c r="C116" s="42">
        <f t="shared" ref="C116:C179" ca="1" si="248">C115</f>
        <v>0</v>
      </c>
      <c r="D116" s="40"/>
      <c r="E116" s="41">
        <f t="shared" ref="E116:E179" ca="1" si="249">INDIRECT(ADDRESS($A115,C$59+1+E$59))</f>
        <v>0</v>
      </c>
      <c r="F116" s="9"/>
      <c r="G116" s="40"/>
      <c r="H116" s="42">
        <f t="shared" ref="H116:H179" ca="1" si="250">K115+K117</f>
        <v>0</v>
      </c>
      <c r="I116" s="42">
        <f t="shared" ref="I116:I179" ca="1" si="251">I115</f>
        <v>480</v>
      </c>
      <c r="J116" s="40"/>
      <c r="K116" s="41">
        <f t="shared" ref="K116:K179" ca="1" si="252">INDIRECT(ADDRESS($A115,I$59+1+K$59))</f>
        <v>480</v>
      </c>
      <c r="CD116" s="33"/>
      <c r="CE116" s="33"/>
      <c r="CF116" s="33"/>
      <c r="CG116" s="33"/>
      <c r="CH116" s="33"/>
    </row>
    <row r="117" spans="1:86" ht="15" customHeight="1" x14ac:dyDescent="0.25">
      <c r="A117" s="40"/>
      <c r="B117" s="42">
        <f t="shared" ref="B117:B180" ca="1" si="253">B116</f>
        <v>0</v>
      </c>
      <c r="C117" s="40">
        <f t="shared" ref="C117:C180" ca="1" si="254">E116+E118</f>
        <v>0</v>
      </c>
      <c r="D117" s="40"/>
      <c r="E117" s="41">
        <f t="shared" ref="E117" ca="1" si="255">INDIRECT(ADDRESS($A115,C$59+2+E$59))</f>
        <v>0</v>
      </c>
      <c r="F117" s="9"/>
      <c r="G117" s="40"/>
      <c r="H117" s="42">
        <f t="shared" ref="H117:H180" ca="1" si="256">H116</f>
        <v>0</v>
      </c>
      <c r="I117" s="40">
        <f t="shared" ref="I117:I180" ca="1" si="257">K116-K118</f>
        <v>480</v>
      </c>
      <c r="J117" s="40"/>
      <c r="K117" s="41">
        <f t="shared" ref="K117" ca="1" si="258">INDIRECT(ADDRESS($A115,I$59+2+K$59))</f>
        <v>0</v>
      </c>
      <c r="CD117" s="33"/>
      <c r="CE117" s="33"/>
      <c r="CF117" s="33"/>
      <c r="CG117" s="33"/>
      <c r="CH117" s="33"/>
    </row>
    <row r="118" spans="1:86" ht="15" customHeight="1" x14ac:dyDescent="0.25">
      <c r="A118" s="40"/>
      <c r="B118" s="40">
        <f t="shared" ref="B118" ca="1" si="259">B115</f>
        <v>0</v>
      </c>
      <c r="C118" s="40">
        <f t="shared" ref="C118:C181" ca="1" si="260">C117</f>
        <v>0</v>
      </c>
      <c r="D118" s="40"/>
      <c r="E118" s="41">
        <f t="shared" ref="E118" ca="1" si="261">INDIRECT(ADDRESS($A115,C$59+3+E$59))</f>
        <v>0</v>
      </c>
      <c r="F118" s="9"/>
      <c r="G118" s="40"/>
      <c r="H118" s="40">
        <f t="shared" ref="H118" ca="1" si="262">H115</f>
        <v>0</v>
      </c>
      <c r="I118" s="40">
        <f t="shared" ref="I118:I181" ca="1" si="263">I117</f>
        <v>480</v>
      </c>
      <c r="J118" s="40"/>
      <c r="K118" s="41">
        <f t="shared" ref="K118" ca="1" si="264">INDIRECT(ADDRESS($A115,I$59+3+K$59))</f>
        <v>0</v>
      </c>
      <c r="CD118" s="33"/>
      <c r="CE118" s="33"/>
      <c r="CF118" s="33"/>
      <c r="CG118" s="33"/>
      <c r="CH118" s="33"/>
    </row>
    <row r="119" spans="1:86" ht="15" customHeight="1" x14ac:dyDescent="0.25">
      <c r="A119" s="40"/>
      <c r="B119" s="40">
        <f t="shared" ref="B119:B182" ca="1" si="265">B118</f>
        <v>0</v>
      </c>
      <c r="C119" s="42">
        <f t="shared" ref="C119" ca="1" si="266">C115</f>
        <v>0</v>
      </c>
      <c r="D119" s="40"/>
      <c r="E119" s="40"/>
      <c r="F119" s="9"/>
      <c r="G119" s="40"/>
      <c r="H119" s="40">
        <f t="shared" ref="H119:H182" ca="1" si="267">H118</f>
        <v>0</v>
      </c>
      <c r="I119" s="42">
        <f t="shared" ref="I119" ca="1" si="268">I115</f>
        <v>480</v>
      </c>
      <c r="J119" s="40"/>
      <c r="K119" s="40"/>
      <c r="CD119" s="33"/>
      <c r="CE119" s="33"/>
      <c r="CF119" s="33"/>
      <c r="CG119" s="33"/>
      <c r="CH119" s="33"/>
    </row>
    <row r="120" spans="1:86" ht="15" customHeight="1" x14ac:dyDescent="0.25">
      <c r="B120" s="43">
        <f t="shared" ref="B120" ca="1" si="269">INDIRECT(ADDRESS($A121,C$59-1))</f>
        <v>0</v>
      </c>
      <c r="F120" s="40"/>
      <c r="H120" s="43">
        <f t="shared" ref="H120:H183" ca="1" si="270">INDIRECT(ADDRESS($A121,C$59-1))</f>
        <v>0</v>
      </c>
      <c r="CD120" s="33"/>
      <c r="CE120" s="33"/>
      <c r="CF120" s="33"/>
      <c r="CG120" s="33"/>
      <c r="CH120" s="33"/>
    </row>
    <row r="121" spans="1:86" ht="15" customHeight="1" x14ac:dyDescent="0.25">
      <c r="A121" s="40">
        <v>32</v>
      </c>
      <c r="B121" s="40">
        <f t="shared" ref="B121:B184" ca="1" si="271">E121</f>
        <v>0</v>
      </c>
      <c r="C121" s="42">
        <f t="shared" ref="C121:C184" ca="1" si="272">E122</f>
        <v>0</v>
      </c>
      <c r="D121" s="40"/>
      <c r="E121" s="41">
        <f t="shared" ref="E121:E184" ca="1" si="273">INDIRECT(ADDRESS($A121,C$59+E$59))</f>
        <v>0</v>
      </c>
      <c r="F121" s="40"/>
      <c r="G121" s="40">
        <v>32</v>
      </c>
      <c r="H121" s="40">
        <f t="shared" ref="H121:H184" ca="1" si="274">K121</f>
        <v>0</v>
      </c>
      <c r="I121" s="42">
        <f t="shared" ref="I121:I184" ca="1" si="275">K122</f>
        <v>480</v>
      </c>
      <c r="J121" s="40"/>
      <c r="K121" s="41">
        <f t="shared" ref="K121:K184" ca="1" si="276">INDIRECT(ADDRESS($A121,I$59+K$59))</f>
        <v>0</v>
      </c>
      <c r="CD121" s="33"/>
      <c r="CE121" s="33"/>
      <c r="CF121" s="33"/>
      <c r="CG121" s="33"/>
      <c r="CH121" s="33"/>
    </row>
    <row r="122" spans="1:86" ht="15" customHeight="1" x14ac:dyDescent="0.25">
      <c r="A122" s="40"/>
      <c r="B122" s="42">
        <f t="shared" ref="B122:B185" ca="1" si="277">E121+E123</f>
        <v>0</v>
      </c>
      <c r="C122" s="42">
        <f t="shared" ref="C122:C185" ca="1" si="278">C121</f>
        <v>0</v>
      </c>
      <c r="D122" s="40"/>
      <c r="E122" s="41">
        <f t="shared" ref="E122:E185" ca="1" si="279">INDIRECT(ADDRESS($A121,C$59+1+E$59))</f>
        <v>0</v>
      </c>
      <c r="F122" s="9"/>
      <c r="G122" s="40"/>
      <c r="H122" s="42">
        <f t="shared" ref="H122:H185" ca="1" si="280">K121+K123</f>
        <v>0</v>
      </c>
      <c r="I122" s="42">
        <f t="shared" ref="I122:I185" ca="1" si="281">I121</f>
        <v>480</v>
      </c>
      <c r="J122" s="40"/>
      <c r="K122" s="41">
        <f t="shared" ref="K122:K185" ca="1" si="282">INDIRECT(ADDRESS($A121,I$59+1+K$59))</f>
        <v>480</v>
      </c>
      <c r="CD122" s="33"/>
      <c r="CE122" s="33"/>
      <c r="CF122" s="33"/>
      <c r="CG122" s="33"/>
      <c r="CH122" s="33"/>
    </row>
    <row r="123" spans="1:86" ht="15" customHeight="1" x14ac:dyDescent="0.25">
      <c r="A123" s="40"/>
      <c r="B123" s="42">
        <f t="shared" ref="B123:B186" ca="1" si="283">B122</f>
        <v>0</v>
      </c>
      <c r="C123" s="40">
        <f t="shared" ref="C123:C186" ca="1" si="284">E122+E124</f>
        <v>0</v>
      </c>
      <c r="D123" s="40"/>
      <c r="E123" s="41">
        <f t="shared" ref="E123" ca="1" si="285">INDIRECT(ADDRESS($A121,C$59+2+E$59))</f>
        <v>0</v>
      </c>
      <c r="F123" s="9"/>
      <c r="G123" s="40"/>
      <c r="H123" s="42">
        <f t="shared" ref="H123:H186" ca="1" si="286">H122</f>
        <v>0</v>
      </c>
      <c r="I123" s="40">
        <f t="shared" ref="I123:I186" ca="1" si="287">K122-K124</f>
        <v>480</v>
      </c>
      <c r="J123" s="40"/>
      <c r="K123" s="41">
        <f t="shared" ref="K123" ca="1" si="288">INDIRECT(ADDRESS($A121,I$59+2+K$59))</f>
        <v>0</v>
      </c>
      <c r="CD123" s="33"/>
      <c r="CE123" s="33"/>
      <c r="CF123" s="33"/>
      <c r="CG123" s="33"/>
      <c r="CH123" s="33"/>
    </row>
    <row r="124" spans="1:86" ht="15" customHeight="1" x14ac:dyDescent="0.25">
      <c r="A124" s="40"/>
      <c r="B124" s="40">
        <f t="shared" ref="B124" ca="1" si="289">B121</f>
        <v>0</v>
      </c>
      <c r="C124" s="40">
        <f t="shared" ref="C124:C187" ca="1" si="290">C123</f>
        <v>0</v>
      </c>
      <c r="D124" s="40"/>
      <c r="E124" s="41">
        <f t="shared" ref="E124" ca="1" si="291">INDIRECT(ADDRESS($A121,C$59+3+E$59))</f>
        <v>0</v>
      </c>
      <c r="F124" s="9"/>
      <c r="G124" s="40"/>
      <c r="H124" s="40">
        <f t="shared" ref="H124" ca="1" si="292">H121</f>
        <v>0</v>
      </c>
      <c r="I124" s="40">
        <f t="shared" ref="I124:I187" ca="1" si="293">I123</f>
        <v>480</v>
      </c>
      <c r="J124" s="40"/>
      <c r="K124" s="41">
        <f t="shared" ref="K124" ca="1" si="294">INDIRECT(ADDRESS($A121,I$59+3+K$59))</f>
        <v>0</v>
      </c>
      <c r="CD124" s="33"/>
      <c r="CE124" s="33"/>
      <c r="CF124" s="33"/>
      <c r="CG124" s="33"/>
      <c r="CH124" s="33"/>
    </row>
    <row r="125" spans="1:86" ht="15" customHeight="1" x14ac:dyDescent="0.25">
      <c r="A125" s="40"/>
      <c r="B125" s="40">
        <f t="shared" ref="B125:B188" ca="1" si="295">B124</f>
        <v>0</v>
      </c>
      <c r="C125" s="42">
        <f t="shared" ref="C125" ca="1" si="296">C121</f>
        <v>0</v>
      </c>
      <c r="D125" s="40"/>
      <c r="E125" s="40"/>
      <c r="F125" s="9"/>
      <c r="G125" s="40"/>
      <c r="H125" s="40">
        <f t="shared" ref="H125:H188" ca="1" si="297">H124</f>
        <v>0</v>
      </c>
      <c r="I125" s="42">
        <f t="shared" ref="I125" ca="1" si="298">I121</f>
        <v>480</v>
      </c>
      <c r="J125" s="40"/>
      <c r="K125" s="40"/>
      <c r="CD125" s="33"/>
      <c r="CE125" s="33"/>
      <c r="CF125" s="33"/>
      <c r="CG125" s="33"/>
      <c r="CH125" s="33"/>
    </row>
    <row r="126" spans="1:86" ht="15" customHeight="1" x14ac:dyDescent="0.25">
      <c r="B126" s="43">
        <f t="shared" ref="B126" ca="1" si="299">INDIRECT(ADDRESS($A127,C$59-1))</f>
        <v>0</v>
      </c>
      <c r="F126" s="40"/>
      <c r="H126" s="43">
        <f t="shared" ref="H126:H189" ca="1" si="300">INDIRECT(ADDRESS($A127,C$59-1))</f>
        <v>0</v>
      </c>
      <c r="CD126" s="33"/>
      <c r="CE126" s="33"/>
      <c r="CF126" s="33"/>
      <c r="CG126" s="33"/>
      <c r="CH126" s="33"/>
    </row>
    <row r="127" spans="1:86" ht="15" customHeight="1" x14ac:dyDescent="0.25">
      <c r="A127" s="40">
        <v>33</v>
      </c>
      <c r="B127" s="40">
        <f t="shared" ref="B127:B190" ca="1" si="301">E127</f>
        <v>0</v>
      </c>
      <c r="C127" s="42">
        <f t="shared" ref="C127:C190" ca="1" si="302">E128</f>
        <v>0</v>
      </c>
      <c r="D127" s="40"/>
      <c r="E127" s="41">
        <f t="shared" ref="E127:E190" ca="1" si="303">INDIRECT(ADDRESS($A127,C$59+E$59))</f>
        <v>0</v>
      </c>
      <c r="F127" s="40"/>
      <c r="G127" s="40">
        <v>33</v>
      </c>
      <c r="H127" s="40">
        <f t="shared" ref="H127:H190" ca="1" si="304">K127</f>
        <v>0</v>
      </c>
      <c r="I127" s="42">
        <f t="shared" ref="I127:I190" ca="1" si="305">K128</f>
        <v>480</v>
      </c>
      <c r="J127" s="40"/>
      <c r="K127" s="41">
        <f t="shared" ref="K127:K190" ca="1" si="306">INDIRECT(ADDRESS($A127,I$59+K$59))</f>
        <v>0</v>
      </c>
      <c r="CD127" s="33"/>
      <c r="CE127" s="33"/>
      <c r="CF127" s="33"/>
      <c r="CG127" s="33"/>
      <c r="CH127" s="33"/>
    </row>
    <row r="128" spans="1:86" ht="15" customHeight="1" x14ac:dyDescent="0.25">
      <c r="A128" s="40"/>
      <c r="B128" s="42">
        <f t="shared" ref="B128:B191" ca="1" si="307">E127+E129</f>
        <v>0</v>
      </c>
      <c r="C128" s="42">
        <f t="shared" ref="C128:C191" ca="1" si="308">C127</f>
        <v>0</v>
      </c>
      <c r="D128" s="40"/>
      <c r="E128" s="41">
        <f t="shared" ref="E128:E191" ca="1" si="309">INDIRECT(ADDRESS($A127,C$59+1+E$59))</f>
        <v>0</v>
      </c>
      <c r="F128" s="9"/>
      <c r="G128" s="40"/>
      <c r="H128" s="42">
        <f t="shared" ref="H128:H191" ca="1" si="310">K127+K129</f>
        <v>0</v>
      </c>
      <c r="I128" s="42">
        <f t="shared" ref="I128:I191" ca="1" si="311">I127</f>
        <v>480</v>
      </c>
      <c r="J128" s="40"/>
      <c r="K128" s="41">
        <f t="shared" ref="K128:K191" ca="1" si="312">INDIRECT(ADDRESS($A127,I$59+1+K$59))</f>
        <v>480</v>
      </c>
      <c r="CD128" s="33"/>
      <c r="CE128" s="33"/>
      <c r="CF128" s="33"/>
      <c r="CG128" s="33"/>
      <c r="CH128" s="33"/>
    </row>
    <row r="129" spans="1:86" ht="15" customHeight="1" x14ac:dyDescent="0.25">
      <c r="A129" s="40"/>
      <c r="B129" s="42">
        <f t="shared" ref="B129:B192" ca="1" si="313">B128</f>
        <v>0</v>
      </c>
      <c r="C129" s="40">
        <f t="shared" ref="C129:C192" ca="1" si="314">E128+E130</f>
        <v>0</v>
      </c>
      <c r="D129" s="40"/>
      <c r="E129" s="41">
        <f t="shared" ref="E129" ca="1" si="315">INDIRECT(ADDRESS($A127,C$59+2+E$59))</f>
        <v>0</v>
      </c>
      <c r="F129" s="9"/>
      <c r="G129" s="40"/>
      <c r="H129" s="42">
        <f t="shared" ref="H129:H192" ca="1" si="316">H128</f>
        <v>0</v>
      </c>
      <c r="I129" s="40">
        <f t="shared" ref="I129:I192" ca="1" si="317">K128-K130</f>
        <v>480</v>
      </c>
      <c r="J129" s="40"/>
      <c r="K129" s="41">
        <f t="shared" ref="K129" ca="1" si="318">INDIRECT(ADDRESS($A127,I$59+2+K$59))</f>
        <v>0</v>
      </c>
      <c r="CD129" s="33"/>
      <c r="CE129" s="33"/>
      <c r="CF129" s="33"/>
      <c r="CG129" s="33"/>
      <c r="CH129" s="33"/>
    </row>
    <row r="130" spans="1:86" ht="15" customHeight="1" x14ac:dyDescent="0.25">
      <c r="A130" s="40"/>
      <c r="B130" s="40">
        <f t="shared" ref="B130" ca="1" si="319">B127</f>
        <v>0</v>
      </c>
      <c r="C130" s="40">
        <f t="shared" ref="C130:C193" ca="1" si="320">C129</f>
        <v>0</v>
      </c>
      <c r="D130" s="40"/>
      <c r="E130" s="41">
        <f t="shared" ref="E130" ca="1" si="321">INDIRECT(ADDRESS($A127,C$59+3+E$59))</f>
        <v>0</v>
      </c>
      <c r="F130" s="9"/>
      <c r="G130" s="40"/>
      <c r="H130" s="40">
        <f t="shared" ref="H130" ca="1" si="322">H127</f>
        <v>0</v>
      </c>
      <c r="I130" s="40">
        <f t="shared" ref="I130:I193" ca="1" si="323">I129</f>
        <v>480</v>
      </c>
      <c r="J130" s="40"/>
      <c r="K130" s="41">
        <f t="shared" ref="K130" ca="1" si="324">INDIRECT(ADDRESS($A127,I$59+3+K$59))</f>
        <v>0</v>
      </c>
      <c r="CD130" s="33"/>
      <c r="CE130" s="33"/>
      <c r="CF130" s="33"/>
      <c r="CG130" s="33"/>
      <c r="CH130" s="33"/>
    </row>
    <row r="131" spans="1:86" ht="15" customHeight="1" x14ac:dyDescent="0.25">
      <c r="A131" s="40"/>
      <c r="B131" s="40">
        <f t="shared" ref="B131:B194" ca="1" si="325">B130</f>
        <v>0</v>
      </c>
      <c r="C131" s="42">
        <f t="shared" ref="C131" ca="1" si="326">C127</f>
        <v>0</v>
      </c>
      <c r="D131" s="40"/>
      <c r="E131" s="40"/>
      <c r="F131" s="9"/>
      <c r="G131" s="40"/>
      <c r="H131" s="40">
        <f t="shared" ref="H131:H194" ca="1" si="327">H130</f>
        <v>0</v>
      </c>
      <c r="I131" s="42">
        <f t="shared" ref="I131" ca="1" si="328">I127</f>
        <v>480</v>
      </c>
      <c r="J131" s="40"/>
      <c r="K131" s="40"/>
      <c r="CD131" s="33"/>
      <c r="CE131" s="33"/>
      <c r="CF131" s="33"/>
      <c r="CG131" s="33"/>
      <c r="CH131" s="33"/>
    </row>
    <row r="132" spans="1:86" ht="15" customHeight="1" x14ac:dyDescent="0.25">
      <c r="B132" s="43" t="str">
        <f t="shared" ref="B132" ca="1" si="329">INDIRECT(ADDRESS($A133,C$59-1))</f>
        <v>e</v>
      </c>
      <c r="F132" s="40"/>
      <c r="H132" s="43" t="str">
        <f t="shared" ref="H132:H195" ca="1" si="330">INDIRECT(ADDRESS($A133,C$59-1))</f>
        <v>e</v>
      </c>
      <c r="CD132" s="33"/>
      <c r="CE132" s="33"/>
      <c r="CF132" s="33"/>
      <c r="CG132" s="33"/>
      <c r="CH132" s="33"/>
    </row>
    <row r="133" spans="1:86" ht="15" customHeight="1" x14ac:dyDescent="0.25">
      <c r="A133" s="40">
        <v>34</v>
      </c>
      <c r="B133" s="40">
        <f t="shared" ref="B133:B196" ca="1" si="331">E133</f>
        <v>168</v>
      </c>
      <c r="C133" s="42">
        <f t="shared" ref="C133:C196" ca="1" si="332">E134</f>
        <v>0</v>
      </c>
      <c r="D133" s="40"/>
      <c r="E133" s="41">
        <f t="shared" ref="E133:E196" ca="1" si="333">INDIRECT(ADDRESS($A133,C$59+E$59))</f>
        <v>168</v>
      </c>
      <c r="F133" s="40"/>
      <c r="G133" s="40">
        <v>34</v>
      </c>
      <c r="H133" s="40">
        <f t="shared" ref="H133:H196" ca="1" si="334">K133</f>
        <v>168</v>
      </c>
      <c r="I133" s="42">
        <f t="shared" ref="I133:I196" ca="1" si="335">K134</f>
        <v>480</v>
      </c>
      <c r="J133" s="40"/>
      <c r="K133" s="41">
        <f t="shared" ref="K133:K196" ca="1" si="336">INDIRECT(ADDRESS($A133,I$59+K$59))</f>
        <v>168</v>
      </c>
      <c r="CD133" s="33"/>
      <c r="CE133" s="33"/>
      <c r="CF133" s="33"/>
      <c r="CG133" s="33"/>
      <c r="CH133" s="33"/>
    </row>
    <row r="134" spans="1:86" ht="15" customHeight="1" x14ac:dyDescent="0.25">
      <c r="A134" s="40"/>
      <c r="B134" s="42">
        <f t="shared" ref="B134:B197" ca="1" si="337">E133+E135</f>
        <v>640</v>
      </c>
      <c r="C134" s="42">
        <f t="shared" ref="C134:C197" ca="1" si="338">C133</f>
        <v>0</v>
      </c>
      <c r="D134" s="40"/>
      <c r="E134" s="41">
        <f t="shared" ref="E134:E197" ca="1" si="339">INDIRECT(ADDRESS($A133,C$59+1+E$59))</f>
        <v>0</v>
      </c>
      <c r="F134" s="9"/>
      <c r="G134" s="40"/>
      <c r="H134" s="42">
        <f t="shared" ref="H134:H197" ca="1" si="340">K133+K135</f>
        <v>640</v>
      </c>
      <c r="I134" s="42">
        <f t="shared" ref="I134:I197" ca="1" si="341">I133</f>
        <v>480</v>
      </c>
      <c r="J134" s="40"/>
      <c r="K134" s="41">
        <f t="shared" ref="K134:K197" ca="1" si="342">INDIRECT(ADDRESS($A133,I$59+1+K$59))</f>
        <v>480</v>
      </c>
      <c r="CD134" s="33"/>
      <c r="CE134" s="33"/>
      <c r="CF134" s="33"/>
      <c r="CG134" s="33"/>
      <c r="CH134" s="33"/>
    </row>
    <row r="135" spans="1:86" ht="15" customHeight="1" x14ac:dyDescent="0.25">
      <c r="A135" s="40"/>
      <c r="B135" s="42">
        <f t="shared" ref="B135:B198" ca="1" si="343">B134</f>
        <v>640</v>
      </c>
      <c r="C135" s="40">
        <f t="shared" ref="C135:C198" ca="1" si="344">E134+E136</f>
        <v>25.714285714285715</v>
      </c>
      <c r="D135" s="40"/>
      <c r="E135" s="41">
        <f t="shared" ref="E135" ca="1" si="345">INDIRECT(ADDRESS($A133,C$59+2+E$59))</f>
        <v>472</v>
      </c>
      <c r="F135" s="9"/>
      <c r="G135" s="40"/>
      <c r="H135" s="42">
        <f t="shared" ref="H135:H198" ca="1" si="346">H134</f>
        <v>640</v>
      </c>
      <c r="I135" s="40">
        <f t="shared" ref="I135:I198" ca="1" si="347">K134-K136</f>
        <v>455</v>
      </c>
      <c r="J135" s="40"/>
      <c r="K135" s="41">
        <f t="shared" ref="K135" ca="1" si="348">INDIRECT(ADDRESS($A133,I$59+2+K$59))</f>
        <v>472</v>
      </c>
      <c r="CD135" s="33"/>
      <c r="CE135" s="33"/>
      <c r="CF135" s="33"/>
      <c r="CG135" s="33"/>
      <c r="CH135" s="33"/>
    </row>
    <row r="136" spans="1:86" ht="15" customHeight="1" x14ac:dyDescent="0.25">
      <c r="A136" s="40"/>
      <c r="B136" s="40">
        <f t="shared" ref="B136" ca="1" si="349">B133</f>
        <v>168</v>
      </c>
      <c r="C136" s="40">
        <f t="shared" ref="C136:C199" ca="1" si="350">C135</f>
        <v>25.714285714285715</v>
      </c>
      <c r="D136" s="40"/>
      <c r="E136" s="41">
        <f t="shared" ref="E136" ca="1" si="351">INDIRECT(ADDRESS($A133,C$59+3+E$59))</f>
        <v>25.714285714285715</v>
      </c>
      <c r="F136" s="9"/>
      <c r="G136" s="40"/>
      <c r="H136" s="40">
        <f t="shared" ref="H136" ca="1" si="352">H133</f>
        <v>168</v>
      </c>
      <c r="I136" s="40">
        <f t="shared" ref="I136:I199" ca="1" si="353">I135</f>
        <v>455</v>
      </c>
      <c r="J136" s="40"/>
      <c r="K136" s="41">
        <f t="shared" ref="K136" ca="1" si="354">INDIRECT(ADDRESS($A133,I$59+3+K$59))</f>
        <v>25</v>
      </c>
      <c r="CD136" s="33"/>
      <c r="CE136" s="33"/>
      <c r="CF136" s="33"/>
      <c r="CG136" s="33"/>
      <c r="CH136" s="33"/>
    </row>
    <row r="137" spans="1:86" ht="15" customHeight="1" x14ac:dyDescent="0.25">
      <c r="A137" s="40"/>
      <c r="B137" s="40">
        <f t="shared" ref="B137:B200" ca="1" si="355">B136</f>
        <v>168</v>
      </c>
      <c r="C137" s="42">
        <f t="shared" ref="C137" ca="1" si="356">C133</f>
        <v>0</v>
      </c>
      <c r="D137" s="40"/>
      <c r="E137" s="40"/>
      <c r="F137" s="9"/>
      <c r="G137" s="40"/>
      <c r="H137" s="40">
        <f t="shared" ref="H137:H200" ca="1" si="357">H136</f>
        <v>168</v>
      </c>
      <c r="I137" s="42">
        <f t="shared" ref="I137" ca="1" si="358">I133</f>
        <v>480</v>
      </c>
      <c r="J137" s="40"/>
      <c r="K137" s="40"/>
      <c r="CD137" s="33"/>
      <c r="CE137" s="33"/>
      <c r="CF137" s="33"/>
      <c r="CG137" s="33"/>
      <c r="CH137" s="33"/>
    </row>
    <row r="138" spans="1:86" ht="15" customHeight="1" x14ac:dyDescent="0.25">
      <c r="B138" s="43" t="str">
        <f t="shared" ref="B138" ca="1" si="359">INDIRECT(ADDRESS($A139,C$59-1))</f>
        <v>e</v>
      </c>
      <c r="F138" s="40"/>
      <c r="H138" s="43" t="str">
        <f t="shared" ref="H138:H201" ca="1" si="360">INDIRECT(ADDRESS($A139,C$59-1))</f>
        <v>e</v>
      </c>
      <c r="CD138" s="33"/>
      <c r="CE138" s="33"/>
      <c r="CF138" s="33"/>
      <c r="CG138" s="33"/>
      <c r="CH138" s="33"/>
    </row>
    <row r="139" spans="1:86" ht="15" customHeight="1" x14ac:dyDescent="0.25">
      <c r="A139" s="40">
        <v>35</v>
      </c>
      <c r="B139" s="40">
        <f t="shared" ref="B139:B202" ca="1" si="361">E139</f>
        <v>632</v>
      </c>
      <c r="C139" s="42">
        <f t="shared" ref="C139:C202" ca="1" si="362">E140</f>
        <v>25.714285714285715</v>
      </c>
      <c r="D139" s="40"/>
      <c r="E139" s="41">
        <f t="shared" ref="E139:E202" ca="1" si="363">INDIRECT(ADDRESS($A139,C$59+E$59))</f>
        <v>632</v>
      </c>
      <c r="F139" s="40"/>
      <c r="G139" s="40">
        <v>35</v>
      </c>
      <c r="H139" s="40">
        <f t="shared" ref="H139:H202" ca="1" si="364">K139</f>
        <v>632</v>
      </c>
      <c r="I139" s="42">
        <f t="shared" ref="I139:I202" ca="1" si="365">K140</f>
        <v>454</v>
      </c>
      <c r="J139" s="40"/>
      <c r="K139" s="41">
        <f t="shared" ref="K139:K202" ca="1" si="366">INDIRECT(ADDRESS($A139,I$59+K$59))</f>
        <v>632</v>
      </c>
      <c r="CD139" s="33"/>
      <c r="CE139" s="33"/>
      <c r="CF139" s="33"/>
      <c r="CG139" s="33"/>
      <c r="CH139" s="33"/>
    </row>
    <row r="140" spans="1:86" ht="15" customHeight="1" x14ac:dyDescent="0.25">
      <c r="A140" s="40"/>
      <c r="B140" s="42">
        <f t="shared" ref="B140:B203" ca="1" si="367">E139+E141</f>
        <v>640</v>
      </c>
      <c r="C140" s="42">
        <f t="shared" ref="C140:C203" ca="1" si="368">C139</f>
        <v>25.714285714285715</v>
      </c>
      <c r="D140" s="40"/>
      <c r="E140" s="41">
        <f t="shared" ref="E140:E203" ca="1" si="369">INDIRECT(ADDRESS($A139,C$59+1+E$59))</f>
        <v>25.714285714285715</v>
      </c>
      <c r="F140" s="9"/>
      <c r="G140" s="40"/>
      <c r="H140" s="42">
        <f t="shared" ref="H140:H203" ca="1" si="370">K139+K141</f>
        <v>640</v>
      </c>
      <c r="I140" s="42">
        <f t="shared" ref="I140:I203" ca="1" si="371">I139</f>
        <v>454</v>
      </c>
      <c r="J140" s="40"/>
      <c r="K140" s="41">
        <f t="shared" ref="K140:K203" ca="1" si="372">INDIRECT(ADDRESS($A139,I$59+1+K$59))</f>
        <v>454</v>
      </c>
      <c r="CD140" s="33"/>
      <c r="CE140" s="33"/>
      <c r="CF140" s="33"/>
      <c r="CG140" s="33"/>
      <c r="CH140" s="33"/>
    </row>
    <row r="141" spans="1:86" ht="15" customHeight="1" x14ac:dyDescent="0.25">
      <c r="A141" s="40"/>
      <c r="B141" s="42">
        <f t="shared" ref="B141:B204" ca="1" si="373">B140</f>
        <v>640</v>
      </c>
      <c r="C141" s="40">
        <f t="shared" ref="C141:C204" ca="1" si="374">E140+E142</f>
        <v>385.71428571428572</v>
      </c>
      <c r="D141" s="40"/>
      <c r="E141" s="41">
        <f t="shared" ref="E141" ca="1" si="375">INDIRECT(ADDRESS($A139,C$59+2+E$59))</f>
        <v>8</v>
      </c>
      <c r="F141" s="9"/>
      <c r="G141" s="40"/>
      <c r="H141" s="42">
        <f t="shared" ref="H141:H204" ca="1" si="376">H140</f>
        <v>640</v>
      </c>
      <c r="I141" s="40">
        <f t="shared" ref="I141:I204" ca="1" si="377">K140-K142</f>
        <v>94</v>
      </c>
      <c r="J141" s="40"/>
      <c r="K141" s="41">
        <f t="shared" ref="K141" ca="1" si="378">INDIRECT(ADDRESS($A139,I$59+2+K$59))</f>
        <v>8</v>
      </c>
      <c r="CD141" s="33"/>
      <c r="CE141" s="33"/>
      <c r="CF141" s="33"/>
      <c r="CG141" s="33"/>
      <c r="CH141" s="33"/>
    </row>
    <row r="142" spans="1:86" ht="15" customHeight="1" x14ac:dyDescent="0.25">
      <c r="A142" s="40"/>
      <c r="B142" s="40">
        <f t="shared" ref="B142" ca="1" si="379">B139</f>
        <v>632</v>
      </c>
      <c r="C142" s="40">
        <f t="shared" ref="C142:C205" ca="1" si="380">C141</f>
        <v>385.71428571428572</v>
      </c>
      <c r="D142" s="40"/>
      <c r="E142" s="41">
        <f t="shared" ref="E142" ca="1" si="381">INDIRECT(ADDRESS($A139,C$59+3+E$59))</f>
        <v>360</v>
      </c>
      <c r="F142" s="9"/>
      <c r="G142" s="40"/>
      <c r="H142" s="40">
        <f t="shared" ref="H142" ca="1" si="382">H139</f>
        <v>632</v>
      </c>
      <c r="I142" s="40">
        <f t="shared" ref="I142:I205" ca="1" si="383">I141</f>
        <v>94</v>
      </c>
      <c r="J142" s="40"/>
      <c r="K142" s="41">
        <f t="shared" ref="K142" ca="1" si="384">INDIRECT(ADDRESS($A139,I$59+3+K$59))</f>
        <v>360</v>
      </c>
      <c r="CD142" s="33"/>
      <c r="CE142" s="33"/>
      <c r="CF142" s="33"/>
      <c r="CG142" s="33"/>
      <c r="CH142" s="33"/>
    </row>
    <row r="143" spans="1:86" ht="15" customHeight="1" x14ac:dyDescent="0.25">
      <c r="A143" s="40"/>
      <c r="B143" s="40">
        <f t="shared" ref="B143:B206" ca="1" si="385">B142</f>
        <v>632</v>
      </c>
      <c r="C143" s="42">
        <f t="shared" ref="C143" ca="1" si="386">C139</f>
        <v>25.714285714285715</v>
      </c>
      <c r="D143" s="40"/>
      <c r="E143" s="40"/>
      <c r="F143" s="9"/>
      <c r="G143" s="40"/>
      <c r="H143" s="40">
        <f t="shared" ref="H143:H206" ca="1" si="387">H142</f>
        <v>632</v>
      </c>
      <c r="I143" s="42">
        <f t="shared" ref="I143" ca="1" si="388">I139</f>
        <v>454</v>
      </c>
      <c r="J143" s="40"/>
      <c r="K143" s="40"/>
      <c r="CD143" s="33"/>
      <c r="CE143" s="33"/>
      <c r="CF143" s="33"/>
      <c r="CG143" s="33"/>
      <c r="CH143" s="33"/>
    </row>
    <row r="144" spans="1:86" ht="15" customHeight="1" x14ac:dyDescent="0.25">
      <c r="B144" s="43" t="str">
        <f t="shared" ref="B144" ca="1" si="389">INDIRECT(ADDRESS($A145,C$59-1))</f>
        <v>e</v>
      </c>
      <c r="F144" s="40"/>
      <c r="H144" s="43" t="str">
        <f t="shared" ref="H144:H207" ca="1" si="390">INDIRECT(ADDRESS($A145,C$59-1))</f>
        <v>e</v>
      </c>
      <c r="CD144" s="33"/>
      <c r="CE144" s="33"/>
      <c r="CF144" s="33"/>
      <c r="CG144" s="33"/>
      <c r="CH144" s="33"/>
    </row>
    <row r="145" spans="1:86" ht="15" customHeight="1" x14ac:dyDescent="0.25">
      <c r="A145" s="40">
        <v>36</v>
      </c>
      <c r="B145" s="40">
        <f t="shared" ref="B145:B208" ca="1" si="391">E145</f>
        <v>0</v>
      </c>
      <c r="C145" s="42">
        <f t="shared" ref="C145:C208" ca="1" si="392">E146</f>
        <v>162.85714285714286</v>
      </c>
      <c r="D145" s="40"/>
      <c r="E145" s="41">
        <f t="shared" ref="E145:E208" ca="1" si="393">INDIRECT(ADDRESS($A145,C$59+E$59))</f>
        <v>0</v>
      </c>
      <c r="F145" s="40"/>
      <c r="G145" s="40">
        <v>36</v>
      </c>
      <c r="H145" s="40">
        <f t="shared" ref="H145:H208" ca="1" si="394">K145</f>
        <v>0</v>
      </c>
      <c r="I145" s="42">
        <f t="shared" ref="I145:I208" ca="1" si="395">K146</f>
        <v>317</v>
      </c>
      <c r="J145" s="40"/>
      <c r="K145" s="41">
        <f t="shared" ref="K145:K208" ca="1" si="396">INDIRECT(ADDRESS($A145,I$59+K$59))</f>
        <v>0</v>
      </c>
      <c r="CD145" s="33"/>
      <c r="CE145" s="33"/>
      <c r="CF145" s="33"/>
      <c r="CG145" s="33"/>
      <c r="CH145" s="33"/>
    </row>
    <row r="146" spans="1:86" ht="15" customHeight="1" x14ac:dyDescent="0.25">
      <c r="A146" s="40"/>
      <c r="B146" s="42">
        <f t="shared" ref="B146:B209" ca="1" si="397">E145+E147</f>
        <v>24</v>
      </c>
      <c r="C146" s="42">
        <f t="shared" ref="C146:C209" ca="1" si="398">C145</f>
        <v>162.85714285714286</v>
      </c>
      <c r="D146" s="40"/>
      <c r="E146" s="41">
        <f t="shared" ref="E146:E209" ca="1" si="399">INDIRECT(ADDRESS($A145,C$59+1+E$59))</f>
        <v>162.85714285714286</v>
      </c>
      <c r="F146" s="9"/>
      <c r="G146" s="40"/>
      <c r="H146" s="42">
        <f t="shared" ref="H146:H209" ca="1" si="400">K145+K147</f>
        <v>24</v>
      </c>
      <c r="I146" s="42">
        <f t="shared" ref="I146:I209" ca="1" si="401">I145</f>
        <v>317</v>
      </c>
      <c r="J146" s="40"/>
      <c r="K146" s="41">
        <f t="shared" ref="K146:K209" ca="1" si="402">INDIRECT(ADDRESS($A145,I$59+1+K$59))</f>
        <v>317</v>
      </c>
      <c r="CD146" s="33"/>
      <c r="CE146" s="33"/>
      <c r="CF146" s="33"/>
      <c r="CG146" s="33"/>
      <c r="CH146" s="33"/>
    </row>
    <row r="147" spans="1:86" ht="15" customHeight="1" x14ac:dyDescent="0.25">
      <c r="A147" s="40"/>
      <c r="B147" s="42">
        <f t="shared" ref="B147:B210" ca="1" si="403">B146</f>
        <v>24</v>
      </c>
      <c r="C147" s="40">
        <f t="shared" ref="C147:C210" ca="1" si="404">E146+E148</f>
        <v>385.71428571428572</v>
      </c>
      <c r="D147" s="40"/>
      <c r="E147" s="41">
        <f t="shared" ref="E147" ca="1" si="405">INDIRECT(ADDRESS($A145,C$59+2+E$59))</f>
        <v>24</v>
      </c>
      <c r="F147" s="9"/>
      <c r="G147" s="40"/>
      <c r="H147" s="42">
        <f t="shared" ref="H147:H210" ca="1" si="406">H146</f>
        <v>24</v>
      </c>
      <c r="I147" s="40">
        <f t="shared" ref="I147:I210" ca="1" si="407">K146-K148</f>
        <v>95</v>
      </c>
      <c r="J147" s="40"/>
      <c r="K147" s="41">
        <f t="shared" ref="K147" ca="1" si="408">INDIRECT(ADDRESS($A145,I$59+2+K$59))</f>
        <v>24</v>
      </c>
      <c r="CD147" s="33"/>
      <c r="CE147" s="33"/>
      <c r="CF147" s="33"/>
      <c r="CG147" s="33"/>
      <c r="CH147" s="33"/>
    </row>
    <row r="148" spans="1:86" ht="15" customHeight="1" x14ac:dyDescent="0.25">
      <c r="A148" s="40"/>
      <c r="B148" s="40">
        <f t="shared" ref="B148" ca="1" si="409">B145</f>
        <v>0</v>
      </c>
      <c r="C148" s="40">
        <f t="shared" ref="C148:C211" ca="1" si="410">C147</f>
        <v>385.71428571428572</v>
      </c>
      <c r="D148" s="40"/>
      <c r="E148" s="41">
        <f t="shared" ref="E148" ca="1" si="411">INDIRECT(ADDRESS($A145,C$59+3+E$59))</f>
        <v>222.85714285714286</v>
      </c>
      <c r="F148" s="9"/>
      <c r="G148" s="40"/>
      <c r="H148" s="40">
        <f t="shared" ref="H148" ca="1" si="412">H145</f>
        <v>0</v>
      </c>
      <c r="I148" s="40">
        <f t="shared" ref="I148:I211" ca="1" si="413">I147</f>
        <v>95</v>
      </c>
      <c r="J148" s="40"/>
      <c r="K148" s="41">
        <f t="shared" ref="K148" ca="1" si="414">INDIRECT(ADDRESS($A145,I$59+3+K$59))</f>
        <v>222</v>
      </c>
      <c r="CD148" s="33"/>
      <c r="CE148" s="33"/>
      <c r="CF148" s="33"/>
      <c r="CG148" s="33"/>
      <c r="CH148" s="33"/>
    </row>
    <row r="149" spans="1:86" ht="15" customHeight="1" x14ac:dyDescent="0.25">
      <c r="A149" s="40"/>
      <c r="B149" s="40">
        <f t="shared" ref="B149:B212" ca="1" si="415">B148</f>
        <v>0</v>
      </c>
      <c r="C149" s="42">
        <f t="shared" ref="C149" ca="1" si="416">C145</f>
        <v>162.85714285714286</v>
      </c>
      <c r="D149" s="40"/>
      <c r="E149" s="40"/>
      <c r="F149" s="9"/>
      <c r="G149" s="40"/>
      <c r="H149" s="40">
        <f t="shared" ref="H149:H212" ca="1" si="417">H148</f>
        <v>0</v>
      </c>
      <c r="I149" s="42">
        <f t="shared" ref="I149" ca="1" si="418">I145</f>
        <v>317</v>
      </c>
      <c r="J149" s="40"/>
      <c r="K149" s="40"/>
      <c r="CD149" s="33"/>
      <c r="CE149" s="33"/>
      <c r="CF149" s="33"/>
      <c r="CG149" s="33"/>
      <c r="CH149" s="33"/>
    </row>
    <row r="150" spans="1:86" ht="15" customHeight="1" x14ac:dyDescent="0.25">
      <c r="B150" s="43" t="str">
        <f t="shared" ref="B150" ca="1" si="419">INDIRECT(ADDRESS($A151,C$59-1))</f>
        <v>e</v>
      </c>
      <c r="F150" s="40"/>
      <c r="H150" s="43" t="str">
        <f t="shared" ref="H150:H213" ca="1" si="420">INDIRECT(ADDRESS($A151,C$59-1))</f>
        <v>e</v>
      </c>
      <c r="CD150" s="33"/>
      <c r="CE150" s="33"/>
      <c r="CF150" s="33"/>
      <c r="CG150" s="33"/>
      <c r="CH150" s="33"/>
    </row>
    <row r="151" spans="1:86" ht="15" customHeight="1" x14ac:dyDescent="0.25">
      <c r="A151" s="40">
        <v>37</v>
      </c>
      <c r="B151" s="40">
        <f t="shared" ref="B151:B214" ca="1" si="421">E151</f>
        <v>0</v>
      </c>
      <c r="C151" s="42">
        <f t="shared" ref="C151:C214" ca="1" si="422">E152</f>
        <v>385.71428571428572</v>
      </c>
      <c r="D151" s="40"/>
      <c r="E151" s="41">
        <f t="shared" ref="E151:E214" ca="1" si="423">INDIRECT(ADDRESS($A151,C$59+E$59))</f>
        <v>0</v>
      </c>
      <c r="F151" s="40"/>
      <c r="G151" s="40">
        <v>37</v>
      </c>
      <c r="H151" s="40">
        <f t="shared" ref="H151:H214" ca="1" si="424">K151</f>
        <v>0</v>
      </c>
      <c r="I151" s="42">
        <f t="shared" ref="I151:I214" ca="1" si="425">K152</f>
        <v>94</v>
      </c>
      <c r="J151" s="40"/>
      <c r="K151" s="41">
        <f t="shared" ref="K151:K214" ca="1" si="426">INDIRECT(ADDRESS($A151,I$59+K$59))</f>
        <v>0</v>
      </c>
      <c r="CD151" s="33"/>
      <c r="CE151" s="33"/>
      <c r="CF151" s="33"/>
      <c r="CG151" s="33"/>
      <c r="CH151" s="33"/>
    </row>
    <row r="152" spans="1:86" ht="15" customHeight="1" x14ac:dyDescent="0.25">
      <c r="A152" s="40"/>
      <c r="B152" s="42">
        <f t="shared" ref="B152:B215" ca="1" si="427">E151+E153</f>
        <v>112</v>
      </c>
      <c r="C152" s="42">
        <f t="shared" ref="C152:C215" ca="1" si="428">C151</f>
        <v>385.71428571428572</v>
      </c>
      <c r="D152" s="40"/>
      <c r="E152" s="41">
        <f t="shared" ref="E152:E215" ca="1" si="429">INDIRECT(ADDRESS($A151,C$59+1+E$59))</f>
        <v>385.71428571428572</v>
      </c>
      <c r="F152" s="9"/>
      <c r="G152" s="40"/>
      <c r="H152" s="42">
        <f t="shared" ref="H152:H215" ca="1" si="430">K151+K153</f>
        <v>112</v>
      </c>
      <c r="I152" s="42">
        <f t="shared" ref="I152:I215" ca="1" si="431">I151</f>
        <v>94</v>
      </c>
      <c r="J152" s="40"/>
      <c r="K152" s="41">
        <f t="shared" ref="K152:K215" ca="1" si="432">INDIRECT(ADDRESS($A151,I$59+1+K$59))</f>
        <v>94</v>
      </c>
      <c r="CD152" s="33"/>
      <c r="CE152" s="33"/>
      <c r="CF152" s="33"/>
      <c r="CG152" s="33"/>
      <c r="CH152" s="33"/>
    </row>
    <row r="153" spans="1:86" ht="15" customHeight="1" x14ac:dyDescent="0.25">
      <c r="A153" s="40"/>
      <c r="B153" s="42">
        <f t="shared" ref="B153:B216" ca="1" si="433">B152</f>
        <v>112</v>
      </c>
      <c r="C153" s="40">
        <f t="shared" ref="C153:C216" ca="1" si="434">E152+E154</f>
        <v>480</v>
      </c>
      <c r="D153" s="40"/>
      <c r="E153" s="41">
        <f t="shared" ref="E153" ca="1" si="435">INDIRECT(ADDRESS($A151,C$59+2+E$59))</f>
        <v>112</v>
      </c>
      <c r="F153" s="9"/>
      <c r="G153" s="40"/>
      <c r="H153" s="42">
        <f t="shared" ref="H153:H216" ca="1" si="436">H152</f>
        <v>112</v>
      </c>
      <c r="I153" s="40">
        <f t="shared" ref="I153:I216" ca="1" si="437">K152-K154</f>
        <v>0</v>
      </c>
      <c r="J153" s="40"/>
      <c r="K153" s="41">
        <f t="shared" ref="K153" ca="1" si="438">INDIRECT(ADDRESS($A151,I$59+2+K$59))</f>
        <v>112</v>
      </c>
      <c r="CD153" s="33"/>
      <c r="CE153" s="33"/>
      <c r="CF153" s="33"/>
      <c r="CG153" s="33"/>
      <c r="CH153" s="33"/>
    </row>
    <row r="154" spans="1:86" ht="15" customHeight="1" x14ac:dyDescent="0.25">
      <c r="A154" s="40"/>
      <c r="B154" s="40">
        <f t="shared" ref="B154" ca="1" si="439">B151</f>
        <v>0</v>
      </c>
      <c r="C154" s="40">
        <f t="shared" ref="C154:C217" ca="1" si="440">C153</f>
        <v>480</v>
      </c>
      <c r="D154" s="40"/>
      <c r="E154" s="41">
        <f t="shared" ref="E154" ca="1" si="441">INDIRECT(ADDRESS($A151,C$59+3+E$59))</f>
        <v>94.285714285714292</v>
      </c>
      <c r="F154" s="9"/>
      <c r="G154" s="40"/>
      <c r="H154" s="40">
        <f t="shared" ref="H154" ca="1" si="442">H151</f>
        <v>0</v>
      </c>
      <c r="I154" s="40">
        <f t="shared" ref="I154:I217" ca="1" si="443">I153</f>
        <v>0</v>
      </c>
      <c r="J154" s="40"/>
      <c r="K154" s="41">
        <f t="shared" ref="K154" ca="1" si="444">INDIRECT(ADDRESS($A151,I$59+3+K$59))</f>
        <v>94</v>
      </c>
      <c r="CD154" s="33"/>
      <c r="CE154" s="33"/>
      <c r="CF154" s="33"/>
      <c r="CG154" s="33"/>
      <c r="CH154" s="33"/>
    </row>
    <row r="155" spans="1:86" ht="15" customHeight="1" x14ac:dyDescent="0.25">
      <c r="A155" s="40"/>
      <c r="B155" s="40">
        <f t="shared" ref="B155:B218" ca="1" si="445">B154</f>
        <v>0</v>
      </c>
      <c r="C155" s="42">
        <f t="shared" ref="C155" ca="1" si="446">C151</f>
        <v>385.71428571428572</v>
      </c>
      <c r="D155" s="40"/>
      <c r="E155" s="40"/>
      <c r="F155" s="9"/>
      <c r="G155" s="40"/>
      <c r="H155" s="40">
        <f t="shared" ref="H155:H218" ca="1" si="447">H154</f>
        <v>0</v>
      </c>
      <c r="I155" s="42">
        <f t="shared" ref="I155" ca="1" si="448">I151</f>
        <v>94</v>
      </c>
      <c r="J155" s="40"/>
      <c r="K155" s="40"/>
      <c r="CD155" s="33"/>
      <c r="CE155" s="33"/>
      <c r="CF155" s="33"/>
      <c r="CG155" s="33"/>
      <c r="CH155" s="33"/>
    </row>
    <row r="156" spans="1:86" ht="15" customHeight="1" x14ac:dyDescent="0.25">
      <c r="B156" s="43" t="str">
        <f t="shared" ref="B156" ca="1" si="449">INDIRECT(ADDRESS($A157,C$59-1))</f>
        <v>e</v>
      </c>
      <c r="F156" s="40"/>
      <c r="H156" s="43" t="str">
        <f t="shared" ref="H156:H219" ca="1" si="450">INDIRECT(ADDRESS($A157,C$59-1))</f>
        <v>e</v>
      </c>
      <c r="CD156" s="33"/>
      <c r="CE156" s="33"/>
      <c r="CF156" s="33"/>
      <c r="CG156" s="33"/>
      <c r="CH156" s="33"/>
    </row>
    <row r="157" spans="1:86" ht="15" customHeight="1" x14ac:dyDescent="0.25">
      <c r="A157" s="40">
        <v>38</v>
      </c>
      <c r="B157" s="40">
        <f t="shared" ref="B157:B220" ca="1" si="451">E157</f>
        <v>168</v>
      </c>
      <c r="C157" s="42">
        <f t="shared" ref="C157:C220" ca="1" si="452">E158</f>
        <v>385.71428571428572</v>
      </c>
      <c r="D157" s="40"/>
      <c r="E157" s="41">
        <f t="shared" ref="E157:E220" ca="1" si="453">INDIRECT(ADDRESS($A157,C$59+E$59))</f>
        <v>168</v>
      </c>
      <c r="F157" s="40"/>
      <c r="G157" s="40">
        <v>38</v>
      </c>
      <c r="H157" s="40">
        <f t="shared" ref="H157:H220" ca="1" si="454">K157</f>
        <v>168</v>
      </c>
      <c r="I157" s="42">
        <f t="shared" ref="I157:I220" ca="1" si="455">K158</f>
        <v>94</v>
      </c>
      <c r="J157" s="40"/>
      <c r="K157" s="41">
        <f t="shared" ref="K157:K220" ca="1" si="456">INDIRECT(ADDRESS($A157,I$59+K$59))</f>
        <v>168</v>
      </c>
      <c r="CD157" s="33"/>
      <c r="CE157" s="33"/>
      <c r="CF157" s="33"/>
      <c r="CG157" s="33"/>
      <c r="CH157" s="33"/>
    </row>
    <row r="158" spans="1:86" ht="15" customHeight="1" x14ac:dyDescent="0.25">
      <c r="A158" s="40"/>
      <c r="B158" s="42">
        <f t="shared" ref="B158:B221" ca="1" si="457">E157+E159</f>
        <v>208</v>
      </c>
      <c r="C158" s="42">
        <f t="shared" ref="C158:C221" ca="1" si="458">C157</f>
        <v>385.71428571428572</v>
      </c>
      <c r="D158" s="40"/>
      <c r="E158" s="41">
        <f t="shared" ref="E158:E221" ca="1" si="459">INDIRECT(ADDRESS($A157,C$59+1+E$59))</f>
        <v>385.71428571428572</v>
      </c>
      <c r="F158" s="9"/>
      <c r="G158" s="40"/>
      <c r="H158" s="42">
        <f t="shared" ref="H158:H221" ca="1" si="460">K157+K159</f>
        <v>208</v>
      </c>
      <c r="I158" s="42">
        <f t="shared" ref="I158:I221" ca="1" si="461">I157</f>
        <v>94</v>
      </c>
      <c r="J158" s="40"/>
      <c r="K158" s="41">
        <f t="shared" ref="K158:K221" ca="1" si="462">INDIRECT(ADDRESS($A157,I$59+1+K$59))</f>
        <v>94</v>
      </c>
      <c r="CD158" s="33"/>
      <c r="CE158" s="33"/>
      <c r="CF158" s="33"/>
      <c r="CG158" s="33"/>
      <c r="CH158" s="33"/>
    </row>
    <row r="159" spans="1:86" ht="15" customHeight="1" x14ac:dyDescent="0.25">
      <c r="A159" s="40"/>
      <c r="B159" s="42">
        <f t="shared" ref="B159:B222" ca="1" si="463">B158</f>
        <v>208</v>
      </c>
      <c r="C159" s="40">
        <f t="shared" ref="C159:C222" ca="1" si="464">E158+E160</f>
        <v>480</v>
      </c>
      <c r="D159" s="40"/>
      <c r="E159" s="41">
        <f t="shared" ref="E159" ca="1" si="465">INDIRECT(ADDRESS($A157,C$59+2+E$59))</f>
        <v>40</v>
      </c>
      <c r="F159" s="9"/>
      <c r="G159" s="40"/>
      <c r="H159" s="42">
        <f t="shared" ref="H159:H222" ca="1" si="466">H158</f>
        <v>208</v>
      </c>
      <c r="I159" s="40">
        <f t="shared" ref="I159:I222" ca="1" si="467">K158-K160</f>
        <v>0</v>
      </c>
      <c r="J159" s="40"/>
      <c r="K159" s="41">
        <f t="shared" ref="K159" ca="1" si="468">INDIRECT(ADDRESS($A157,I$59+2+K$59))</f>
        <v>40</v>
      </c>
      <c r="CD159" s="33"/>
      <c r="CE159" s="33"/>
      <c r="CF159" s="33"/>
      <c r="CG159" s="33"/>
      <c r="CH159" s="33"/>
    </row>
    <row r="160" spans="1:86" ht="15" customHeight="1" x14ac:dyDescent="0.25">
      <c r="A160" s="40"/>
      <c r="B160" s="40">
        <f t="shared" ref="B160" ca="1" si="469">B157</f>
        <v>168</v>
      </c>
      <c r="C160" s="40">
        <f t="shared" ref="C160:C223" ca="1" si="470">C159</f>
        <v>480</v>
      </c>
      <c r="D160" s="40"/>
      <c r="E160" s="41">
        <f t="shared" ref="E160" ca="1" si="471">INDIRECT(ADDRESS($A157,C$59+3+E$59))</f>
        <v>94.285714285714292</v>
      </c>
      <c r="F160" s="9"/>
      <c r="G160" s="40"/>
      <c r="H160" s="40">
        <f t="shared" ref="H160" ca="1" si="472">H157</f>
        <v>168</v>
      </c>
      <c r="I160" s="40">
        <f t="shared" ref="I160:I223" ca="1" si="473">I159</f>
        <v>0</v>
      </c>
      <c r="J160" s="40"/>
      <c r="K160" s="41">
        <f t="shared" ref="K160" ca="1" si="474">INDIRECT(ADDRESS($A157,I$59+3+K$59))</f>
        <v>94</v>
      </c>
      <c r="CD160" s="33"/>
      <c r="CE160" s="33"/>
      <c r="CF160" s="33"/>
      <c r="CG160" s="33"/>
      <c r="CH160" s="33"/>
    </row>
    <row r="161" spans="1:86" ht="15" customHeight="1" x14ac:dyDescent="0.25">
      <c r="A161" s="40"/>
      <c r="B161" s="40">
        <f t="shared" ref="B161:B224" ca="1" si="475">B160</f>
        <v>168</v>
      </c>
      <c r="C161" s="42">
        <f t="shared" ref="C161" ca="1" si="476">C157</f>
        <v>385.71428571428572</v>
      </c>
      <c r="D161" s="40"/>
      <c r="E161" s="40"/>
      <c r="F161" s="9"/>
      <c r="G161" s="40"/>
      <c r="H161" s="40">
        <f t="shared" ref="H161:H224" ca="1" si="477">H160</f>
        <v>168</v>
      </c>
      <c r="I161" s="42">
        <f t="shared" ref="I161" ca="1" si="478">I157</f>
        <v>94</v>
      </c>
      <c r="J161" s="40"/>
      <c r="K161" s="40"/>
      <c r="CD161" s="33"/>
      <c r="CE161" s="33"/>
      <c r="CF161" s="33"/>
      <c r="CG161" s="33"/>
      <c r="CH161" s="33"/>
    </row>
    <row r="162" spans="1:86" ht="15" customHeight="1" x14ac:dyDescent="0.25">
      <c r="B162" s="43" t="str">
        <f t="shared" ref="B162" ca="1" si="479">INDIRECT(ADDRESS($A163,C$59-1))</f>
        <v>e</v>
      </c>
      <c r="F162" s="40"/>
      <c r="H162" s="43" t="str">
        <f t="shared" ref="H162:H225" ca="1" si="480">INDIRECT(ADDRESS($A163,C$59-1))</f>
        <v>e</v>
      </c>
      <c r="CD162" s="33"/>
      <c r="CE162" s="33"/>
      <c r="CF162" s="33"/>
      <c r="CG162" s="33"/>
      <c r="CH162" s="33"/>
    </row>
    <row r="163" spans="1:86" ht="15" customHeight="1" x14ac:dyDescent="0.25">
      <c r="A163" s="40">
        <v>39</v>
      </c>
      <c r="B163" s="40">
        <f t="shared" ref="B163:B226" ca="1" si="481">E163</f>
        <v>264</v>
      </c>
      <c r="C163" s="42">
        <f t="shared" ref="C163:C226" ca="1" si="482">E164</f>
        <v>385.71428571428572</v>
      </c>
      <c r="D163" s="40"/>
      <c r="E163" s="41">
        <f t="shared" ref="E163:E226" ca="1" si="483">INDIRECT(ADDRESS($A163,C$59+E$59))</f>
        <v>264</v>
      </c>
      <c r="F163" s="40"/>
      <c r="G163" s="40">
        <v>39</v>
      </c>
      <c r="H163" s="40">
        <f t="shared" ref="H163:H226" ca="1" si="484">K163</f>
        <v>264</v>
      </c>
      <c r="I163" s="42">
        <f t="shared" ref="I163:I226" ca="1" si="485">K164</f>
        <v>94</v>
      </c>
      <c r="J163" s="40"/>
      <c r="K163" s="41">
        <f t="shared" ref="K163:K226" ca="1" si="486">INDIRECT(ADDRESS($A163,I$59+K$59))</f>
        <v>264</v>
      </c>
      <c r="CD163" s="33"/>
      <c r="CE163" s="33"/>
      <c r="CF163" s="33"/>
      <c r="CG163" s="33"/>
      <c r="CH163" s="33"/>
    </row>
    <row r="164" spans="1:86" ht="15" customHeight="1" x14ac:dyDescent="0.25">
      <c r="A164" s="40"/>
      <c r="B164" s="42">
        <f t="shared" ref="B164:B227" ca="1" si="487">E163+E165</f>
        <v>384</v>
      </c>
      <c r="C164" s="42">
        <f t="shared" ref="C164:C227" ca="1" si="488">C163</f>
        <v>385.71428571428572</v>
      </c>
      <c r="D164" s="40"/>
      <c r="E164" s="41">
        <f t="shared" ref="E164:E227" ca="1" si="489">INDIRECT(ADDRESS($A163,C$59+1+E$59))</f>
        <v>385.71428571428572</v>
      </c>
      <c r="F164" s="9"/>
      <c r="G164" s="40"/>
      <c r="H164" s="42">
        <f t="shared" ref="H164:H227" ca="1" si="490">K163+K165</f>
        <v>384</v>
      </c>
      <c r="I164" s="42">
        <f t="shared" ref="I164:I227" ca="1" si="491">I163</f>
        <v>94</v>
      </c>
      <c r="J164" s="40"/>
      <c r="K164" s="41">
        <f t="shared" ref="K164:K227" ca="1" si="492">INDIRECT(ADDRESS($A163,I$59+1+K$59))</f>
        <v>94</v>
      </c>
      <c r="CD164" s="33"/>
      <c r="CE164" s="33"/>
      <c r="CF164" s="33"/>
      <c r="CG164" s="33"/>
      <c r="CH164" s="33"/>
    </row>
    <row r="165" spans="1:86" ht="15" customHeight="1" x14ac:dyDescent="0.25">
      <c r="A165" s="40"/>
      <c r="B165" s="42">
        <f t="shared" ref="B165:B228" ca="1" si="493">B164</f>
        <v>384</v>
      </c>
      <c r="C165" s="40">
        <f t="shared" ref="C165:C228" ca="1" si="494">E164+E166</f>
        <v>480</v>
      </c>
      <c r="D165" s="40"/>
      <c r="E165" s="41">
        <f t="shared" ref="E165" ca="1" si="495">INDIRECT(ADDRESS($A163,C$59+2+E$59))</f>
        <v>120</v>
      </c>
      <c r="F165" s="9"/>
      <c r="G165" s="40"/>
      <c r="H165" s="42">
        <f t="shared" ref="H165:H228" ca="1" si="496">H164</f>
        <v>384</v>
      </c>
      <c r="I165" s="40">
        <f t="shared" ref="I165:I228" ca="1" si="497">K164-K166</f>
        <v>0</v>
      </c>
      <c r="J165" s="40"/>
      <c r="K165" s="41">
        <f t="shared" ref="K165" ca="1" si="498">INDIRECT(ADDRESS($A163,I$59+2+K$59))</f>
        <v>120</v>
      </c>
      <c r="CD165" s="33"/>
      <c r="CE165" s="33"/>
      <c r="CF165" s="33"/>
      <c r="CG165" s="33"/>
      <c r="CH165" s="33"/>
    </row>
    <row r="166" spans="1:86" ht="15" customHeight="1" x14ac:dyDescent="0.25">
      <c r="A166" s="40"/>
      <c r="B166" s="40">
        <f t="shared" ref="B166" ca="1" si="499">B163</f>
        <v>264</v>
      </c>
      <c r="C166" s="40">
        <f t="shared" ref="C166:C229" ca="1" si="500">C165</f>
        <v>480</v>
      </c>
      <c r="D166" s="40"/>
      <c r="E166" s="41">
        <f t="shared" ref="E166" ca="1" si="501">INDIRECT(ADDRESS($A163,C$59+3+E$59))</f>
        <v>94.285714285714292</v>
      </c>
      <c r="F166" s="9"/>
      <c r="G166" s="40"/>
      <c r="H166" s="40">
        <f t="shared" ref="H166" ca="1" si="502">H163</f>
        <v>264</v>
      </c>
      <c r="I166" s="40">
        <f t="shared" ref="I166:I229" ca="1" si="503">I165</f>
        <v>0</v>
      </c>
      <c r="J166" s="40"/>
      <c r="K166" s="41">
        <f t="shared" ref="K166" ca="1" si="504">INDIRECT(ADDRESS($A163,I$59+3+K$59))</f>
        <v>94</v>
      </c>
      <c r="CD166" s="33"/>
      <c r="CE166" s="33"/>
      <c r="CF166" s="33"/>
      <c r="CG166" s="33"/>
      <c r="CH166" s="33"/>
    </row>
    <row r="167" spans="1:86" ht="15" customHeight="1" x14ac:dyDescent="0.25">
      <c r="A167" s="40"/>
      <c r="B167" s="40">
        <f t="shared" ref="B167:B230" ca="1" si="505">B166</f>
        <v>264</v>
      </c>
      <c r="C167" s="42">
        <f t="shared" ref="C167" ca="1" si="506">C163</f>
        <v>385.71428571428572</v>
      </c>
      <c r="D167" s="40"/>
      <c r="E167" s="40"/>
      <c r="F167" s="9"/>
      <c r="G167" s="40"/>
      <c r="H167" s="40">
        <f t="shared" ref="H167:H230" ca="1" si="507">H166</f>
        <v>264</v>
      </c>
      <c r="I167" s="42">
        <f t="shared" ref="I167" ca="1" si="508">I163</f>
        <v>94</v>
      </c>
      <c r="J167" s="40"/>
      <c r="K167" s="40"/>
      <c r="CD167" s="33"/>
      <c r="CE167" s="33"/>
      <c r="CF167" s="33"/>
      <c r="CG167" s="33"/>
      <c r="CH167" s="33"/>
    </row>
    <row r="168" spans="1:86" ht="15" customHeight="1" x14ac:dyDescent="0.25">
      <c r="B168" s="43" t="str">
        <f t="shared" ref="B168" ca="1" si="509">INDIRECT(ADDRESS($A169,C$59-1))</f>
        <v>e</v>
      </c>
      <c r="F168" s="40"/>
      <c r="H168" s="43" t="str">
        <f t="shared" ref="H168:H231" ca="1" si="510">INDIRECT(ADDRESS($A169,C$59-1))</f>
        <v>e</v>
      </c>
      <c r="CD168" s="33"/>
      <c r="CE168" s="33"/>
      <c r="CF168" s="33"/>
      <c r="CG168" s="33"/>
      <c r="CH168" s="33"/>
    </row>
    <row r="169" spans="1:86" ht="15" customHeight="1" x14ac:dyDescent="0.25">
      <c r="A169" s="40">
        <v>40</v>
      </c>
      <c r="B169" s="40">
        <f t="shared" ref="B169:B232" ca="1" si="511">E169</f>
        <v>440</v>
      </c>
      <c r="C169" s="42">
        <f t="shared" ref="C169:C232" ca="1" si="512">E170</f>
        <v>385.71428571428572</v>
      </c>
      <c r="D169" s="40"/>
      <c r="E169" s="41">
        <f t="shared" ref="E169:E232" ca="1" si="513">INDIRECT(ADDRESS($A169,C$59+E$59))</f>
        <v>440</v>
      </c>
      <c r="F169" s="40"/>
      <c r="G169" s="40">
        <v>40</v>
      </c>
      <c r="H169" s="40">
        <f t="shared" ref="H169:H232" ca="1" si="514">K169</f>
        <v>440</v>
      </c>
      <c r="I169" s="42">
        <f t="shared" ref="I169:I232" ca="1" si="515">K170</f>
        <v>94</v>
      </c>
      <c r="J169" s="40"/>
      <c r="K169" s="41">
        <f t="shared" ref="K169:K232" ca="1" si="516">INDIRECT(ADDRESS($A169,I$59+K$59))</f>
        <v>440</v>
      </c>
      <c r="CD169" s="33"/>
      <c r="CE169" s="33"/>
      <c r="CF169" s="33"/>
      <c r="CG169" s="33"/>
      <c r="CH169" s="33"/>
    </row>
    <row r="170" spans="1:86" ht="15" customHeight="1" x14ac:dyDescent="0.25">
      <c r="A170" s="40"/>
      <c r="B170" s="42">
        <f t="shared" ref="B170:B233" ca="1" si="517">E169+E171</f>
        <v>456</v>
      </c>
      <c r="C170" s="42">
        <f t="shared" ref="C170:C233" ca="1" si="518">C169</f>
        <v>385.71428571428572</v>
      </c>
      <c r="D170" s="40"/>
      <c r="E170" s="41">
        <f t="shared" ref="E170:E233" ca="1" si="519">INDIRECT(ADDRESS($A169,C$59+1+E$59))</f>
        <v>385.71428571428572</v>
      </c>
      <c r="F170" s="9"/>
      <c r="G170" s="40"/>
      <c r="H170" s="42">
        <f t="shared" ref="H170:H233" ca="1" si="520">K169+K171</f>
        <v>456</v>
      </c>
      <c r="I170" s="42">
        <f t="shared" ref="I170:I233" ca="1" si="521">I169</f>
        <v>94</v>
      </c>
      <c r="J170" s="40"/>
      <c r="K170" s="41">
        <f t="shared" ref="K170:K233" ca="1" si="522">INDIRECT(ADDRESS($A169,I$59+1+K$59))</f>
        <v>94</v>
      </c>
      <c r="CD170" s="33"/>
      <c r="CE170" s="33"/>
      <c r="CF170" s="33"/>
      <c r="CG170" s="33"/>
      <c r="CH170" s="33"/>
    </row>
    <row r="171" spans="1:86" ht="15" customHeight="1" x14ac:dyDescent="0.25">
      <c r="A171" s="40"/>
      <c r="B171" s="42">
        <f t="shared" ref="B171:B234" ca="1" si="523">B170</f>
        <v>456</v>
      </c>
      <c r="C171" s="40">
        <f t="shared" ref="C171:C234" ca="1" si="524">E170+E172</f>
        <v>480</v>
      </c>
      <c r="D171" s="40"/>
      <c r="E171" s="41">
        <f t="shared" ref="E171" ca="1" si="525">INDIRECT(ADDRESS($A169,C$59+2+E$59))</f>
        <v>16</v>
      </c>
      <c r="F171" s="9"/>
      <c r="G171" s="40"/>
      <c r="H171" s="42">
        <f t="shared" ref="H171:H234" ca="1" si="526">H170</f>
        <v>456</v>
      </c>
      <c r="I171" s="40">
        <f t="shared" ref="I171:I234" ca="1" si="527">K170-K172</f>
        <v>0</v>
      </c>
      <c r="J171" s="40"/>
      <c r="K171" s="41">
        <f t="shared" ref="K171" ca="1" si="528">INDIRECT(ADDRESS($A169,I$59+2+K$59))</f>
        <v>16</v>
      </c>
      <c r="CD171" s="33"/>
      <c r="CE171" s="33"/>
      <c r="CF171" s="33"/>
      <c r="CG171" s="33"/>
      <c r="CH171" s="33"/>
    </row>
    <row r="172" spans="1:86" ht="15" customHeight="1" x14ac:dyDescent="0.25">
      <c r="A172" s="40"/>
      <c r="B172" s="40">
        <f t="shared" ref="B172" ca="1" si="529">B169</f>
        <v>440</v>
      </c>
      <c r="C172" s="40">
        <f t="shared" ref="C172:C235" ca="1" si="530">C171</f>
        <v>480</v>
      </c>
      <c r="D172" s="40"/>
      <c r="E172" s="41">
        <f t="shared" ref="E172" ca="1" si="531">INDIRECT(ADDRESS($A169,C$59+3+E$59))</f>
        <v>94.285714285714292</v>
      </c>
      <c r="F172" s="9"/>
      <c r="G172" s="40"/>
      <c r="H172" s="40">
        <f t="shared" ref="H172" ca="1" si="532">H169</f>
        <v>440</v>
      </c>
      <c r="I172" s="40">
        <f t="shared" ref="I172:I235" ca="1" si="533">I171</f>
        <v>0</v>
      </c>
      <c r="J172" s="40"/>
      <c r="K172" s="41">
        <f t="shared" ref="K172" ca="1" si="534">INDIRECT(ADDRESS($A169,I$59+3+K$59))</f>
        <v>94</v>
      </c>
      <c r="CD172" s="33"/>
      <c r="CE172" s="33"/>
      <c r="CF172" s="33"/>
      <c r="CG172" s="33"/>
      <c r="CH172" s="33"/>
    </row>
    <row r="173" spans="1:86" ht="15" customHeight="1" x14ac:dyDescent="0.25">
      <c r="A173" s="40"/>
      <c r="B173" s="40">
        <f t="shared" ref="B173:B236" ca="1" si="535">B172</f>
        <v>440</v>
      </c>
      <c r="C173" s="42">
        <f t="shared" ref="C173" ca="1" si="536">C169</f>
        <v>385.71428571428572</v>
      </c>
      <c r="D173" s="40"/>
      <c r="E173" s="40"/>
      <c r="F173" s="9"/>
      <c r="G173" s="40"/>
      <c r="H173" s="40">
        <f t="shared" ref="H173:H236" ca="1" si="537">H172</f>
        <v>440</v>
      </c>
      <c r="I173" s="42">
        <f t="shared" ref="I173" ca="1" si="538">I169</f>
        <v>94</v>
      </c>
      <c r="J173" s="40"/>
      <c r="K173" s="40"/>
      <c r="CD173" s="33"/>
      <c r="CE173" s="33"/>
      <c r="CF173" s="33"/>
      <c r="CG173" s="33"/>
      <c r="CH173" s="33"/>
    </row>
    <row r="174" spans="1:86" ht="15" customHeight="1" x14ac:dyDescent="0.25">
      <c r="B174" s="43" t="str">
        <f t="shared" ref="B174" ca="1" si="539">INDIRECT(ADDRESS($A175,C$59-1))</f>
        <v>e</v>
      </c>
      <c r="F174" s="40"/>
      <c r="H174" s="43" t="str">
        <f t="shared" ref="H174:H237" ca="1" si="540">INDIRECT(ADDRESS($A175,C$59-1))</f>
        <v>e</v>
      </c>
      <c r="CD174" s="33"/>
      <c r="CE174" s="33"/>
      <c r="CF174" s="33"/>
      <c r="CG174" s="33"/>
      <c r="CH174" s="33"/>
    </row>
    <row r="175" spans="1:86" ht="15" customHeight="1" x14ac:dyDescent="0.25">
      <c r="A175" s="40">
        <v>41</v>
      </c>
      <c r="B175" s="40">
        <f t="shared" ref="B175:B238" ca="1" si="541">E175</f>
        <v>512</v>
      </c>
      <c r="C175" s="42">
        <f t="shared" ref="C175:C238" ca="1" si="542">E176</f>
        <v>385.71428571428572</v>
      </c>
      <c r="D175" s="40"/>
      <c r="E175" s="41">
        <f t="shared" ref="E175:E238" ca="1" si="543">INDIRECT(ADDRESS($A175,C$59+E$59))</f>
        <v>512</v>
      </c>
      <c r="F175" s="40"/>
      <c r="G175" s="40">
        <v>41</v>
      </c>
      <c r="H175" s="40">
        <f t="shared" ref="H175:H238" ca="1" si="544">K175</f>
        <v>512</v>
      </c>
      <c r="I175" s="42">
        <f t="shared" ref="I175:I238" ca="1" si="545">K176</f>
        <v>94</v>
      </c>
      <c r="J175" s="40"/>
      <c r="K175" s="41">
        <f t="shared" ref="K175:K238" ca="1" si="546">INDIRECT(ADDRESS($A175,I$59+K$59))</f>
        <v>512</v>
      </c>
      <c r="M175" t="str">
        <f>ADDRESS($A175,I$59+K$59)</f>
        <v>$CW$41</v>
      </c>
      <c r="CD175" s="33"/>
      <c r="CE175" s="33"/>
      <c r="CF175" s="33"/>
      <c r="CG175" s="33"/>
      <c r="CH175" s="33"/>
    </row>
    <row r="176" spans="1:86" ht="15" customHeight="1" x14ac:dyDescent="0.25">
      <c r="A176" s="40"/>
      <c r="B176" s="42">
        <f t="shared" ref="B176:B239" ca="1" si="547">E175+E177</f>
        <v>640</v>
      </c>
      <c r="C176" s="42">
        <f t="shared" ref="C176:C239" ca="1" si="548">C175</f>
        <v>385.71428571428572</v>
      </c>
      <c r="D176" s="40"/>
      <c r="E176" s="41">
        <f t="shared" ref="E176:E239" ca="1" si="549">INDIRECT(ADDRESS($A175,C$59+1+E$59))</f>
        <v>385.71428571428572</v>
      </c>
      <c r="F176" s="9"/>
      <c r="G176" s="40"/>
      <c r="H176" s="42">
        <f t="shared" ref="H176:H239" ca="1" si="550">K175+K177</f>
        <v>640</v>
      </c>
      <c r="I176" s="42">
        <f t="shared" ref="I176:I239" ca="1" si="551">I175</f>
        <v>94</v>
      </c>
      <c r="J176" s="40"/>
      <c r="K176" s="41">
        <f t="shared" ref="K176:K239" ca="1" si="552">INDIRECT(ADDRESS($A175,I$59+1+K$59))</f>
        <v>94</v>
      </c>
      <c r="CD176" s="33"/>
      <c r="CE176" s="33"/>
      <c r="CF176" s="33"/>
      <c r="CG176" s="33"/>
      <c r="CH176" s="33"/>
    </row>
    <row r="177" spans="1:86" ht="15" customHeight="1" x14ac:dyDescent="0.25">
      <c r="A177" s="40"/>
      <c r="B177" s="42">
        <f t="shared" ref="B177:B240" ca="1" si="553">B176</f>
        <v>640</v>
      </c>
      <c r="C177" s="40">
        <f t="shared" ref="C177:C240" ca="1" si="554">E176+E178</f>
        <v>480</v>
      </c>
      <c r="D177" s="40"/>
      <c r="E177" s="41">
        <f t="shared" ref="E177" ca="1" si="555">INDIRECT(ADDRESS($A175,C$59+2+E$59))</f>
        <v>128</v>
      </c>
      <c r="F177" s="9"/>
      <c r="G177" s="40"/>
      <c r="H177" s="42">
        <f t="shared" ref="H177:H240" ca="1" si="556">H176</f>
        <v>640</v>
      </c>
      <c r="I177" s="40">
        <f t="shared" ref="I177:I240" ca="1" si="557">K176-K178</f>
        <v>0</v>
      </c>
      <c r="J177" s="40"/>
      <c r="K177" s="41">
        <f t="shared" ref="K177" ca="1" si="558">INDIRECT(ADDRESS($A175,I$59+2+K$59))</f>
        <v>128</v>
      </c>
      <c r="CD177" s="33"/>
      <c r="CE177" s="33"/>
      <c r="CF177" s="33"/>
      <c r="CG177" s="33"/>
      <c r="CH177" s="33"/>
    </row>
    <row r="178" spans="1:86" ht="15" customHeight="1" x14ac:dyDescent="0.25">
      <c r="A178" s="40"/>
      <c r="B178" s="40">
        <f t="shared" ref="B178" ca="1" si="559">B175</f>
        <v>512</v>
      </c>
      <c r="C178" s="40">
        <f t="shared" ref="C178:C241" ca="1" si="560">C177</f>
        <v>480</v>
      </c>
      <c r="D178" s="40"/>
      <c r="E178" s="41">
        <f t="shared" ref="E178" ca="1" si="561">INDIRECT(ADDRESS($A175,C$59+3+E$59))</f>
        <v>94.285714285714292</v>
      </c>
      <c r="F178" s="9"/>
      <c r="G178" s="40"/>
      <c r="H178" s="40">
        <f t="shared" ref="H178" ca="1" si="562">H175</f>
        <v>512</v>
      </c>
      <c r="I178" s="40">
        <f t="shared" ref="I178:I241" ca="1" si="563">I177</f>
        <v>0</v>
      </c>
      <c r="J178" s="40"/>
      <c r="K178" s="41">
        <f t="shared" ref="K178" ca="1" si="564">INDIRECT(ADDRESS($A175,I$59+3+K$59))</f>
        <v>94</v>
      </c>
      <c r="CD178" s="33"/>
      <c r="CE178" s="33"/>
      <c r="CF178" s="33"/>
      <c r="CG178" s="33"/>
      <c r="CH178" s="33"/>
    </row>
    <row r="179" spans="1:86" ht="15" customHeight="1" x14ac:dyDescent="0.25">
      <c r="A179" s="40"/>
      <c r="B179" s="40">
        <f t="shared" ref="B179:B242" ca="1" si="565">B178</f>
        <v>512</v>
      </c>
      <c r="C179" s="42">
        <f t="shared" ref="C179" ca="1" si="566">C175</f>
        <v>385.71428571428572</v>
      </c>
      <c r="D179" s="40"/>
      <c r="E179" s="40"/>
      <c r="F179" s="9"/>
      <c r="G179" s="40"/>
      <c r="H179" s="40">
        <f t="shared" ref="H179:H242" ca="1" si="567">H178</f>
        <v>512</v>
      </c>
      <c r="I179" s="42">
        <f t="shared" ref="I179" ca="1" si="568">I175</f>
        <v>94</v>
      </c>
      <c r="J179" s="40"/>
      <c r="K179" s="40"/>
      <c r="CD179" s="33"/>
      <c r="CE179" s="33"/>
      <c r="CF179" s="33"/>
      <c r="CG179" s="33"/>
      <c r="CH179" s="33"/>
    </row>
    <row r="180" spans="1:86" ht="15" customHeight="1" x14ac:dyDescent="0.25">
      <c r="B180" s="43" t="str">
        <f t="shared" ref="B180" ca="1" si="569">INDIRECT(ADDRESS($A181,C$59-1))</f>
        <v>Ingresso 1</v>
      </c>
      <c r="F180" s="40"/>
      <c r="H180" s="43" t="str">
        <f t="shared" ref="H180:H243" ca="1" si="570">INDIRECT(ADDRESS($A181,C$59-1))</f>
        <v>Ingresso 1</v>
      </c>
      <c r="CD180" s="33"/>
      <c r="CE180" s="33"/>
      <c r="CF180" s="33"/>
      <c r="CG180" s="33"/>
      <c r="CH180" s="33"/>
    </row>
    <row r="181" spans="1:86" ht="15" customHeight="1" x14ac:dyDescent="0.25">
      <c r="A181" s="40">
        <v>42</v>
      </c>
      <c r="B181" s="40">
        <f t="shared" ref="B181:B244" ca="1" si="571">E181</f>
        <v>384</v>
      </c>
      <c r="C181" s="42">
        <f t="shared" ref="C181:C244" ca="1" si="572">E182</f>
        <v>385.71428571428572</v>
      </c>
      <c r="D181" s="40"/>
      <c r="E181" s="41">
        <f t="shared" ref="E181:E244" ca="1" si="573">INDIRECT(ADDRESS($A181,C$59+E$59))</f>
        <v>384</v>
      </c>
      <c r="F181" s="40"/>
      <c r="G181" s="40">
        <v>42</v>
      </c>
      <c r="H181" s="40">
        <f t="shared" ref="H181:H244" ca="1" si="574">K181</f>
        <v>384</v>
      </c>
      <c r="I181" s="42">
        <f t="shared" ref="I181:I244" ca="1" si="575">K182</f>
        <v>94</v>
      </c>
      <c r="J181" s="40"/>
      <c r="K181" s="41">
        <f t="shared" ref="K181:K244" ca="1" si="576">INDIRECT(ADDRESS($A181,I$59+K$59))</f>
        <v>384</v>
      </c>
      <c r="CD181" s="33"/>
      <c r="CE181" s="33"/>
      <c r="CF181" s="33"/>
      <c r="CG181" s="33"/>
      <c r="CH181" s="33"/>
    </row>
    <row r="182" spans="1:86" ht="15" customHeight="1" x14ac:dyDescent="0.25">
      <c r="A182" s="40"/>
      <c r="B182" s="42">
        <f t="shared" ref="B182:B245" ca="1" si="577">E181+E183</f>
        <v>440</v>
      </c>
      <c r="C182" s="42">
        <f t="shared" ref="C182:C245" ca="1" si="578">C181</f>
        <v>385.71428571428572</v>
      </c>
      <c r="D182" s="40"/>
      <c r="E182" s="41">
        <f t="shared" ref="E182:E245" ca="1" si="579">INDIRECT(ADDRESS($A181,C$59+1+E$59))</f>
        <v>385.71428571428572</v>
      </c>
      <c r="F182" s="9"/>
      <c r="G182" s="40"/>
      <c r="H182" s="42">
        <f t="shared" ref="H182:H245" ca="1" si="580">K181+K183</f>
        <v>440</v>
      </c>
      <c r="I182" s="42">
        <f t="shared" ref="I182:I245" ca="1" si="581">I181</f>
        <v>94</v>
      </c>
      <c r="J182" s="40"/>
      <c r="K182" s="41">
        <f t="shared" ref="K182:K245" ca="1" si="582">INDIRECT(ADDRESS($A181,I$59+1+K$59))</f>
        <v>94</v>
      </c>
      <c r="CD182" s="33"/>
      <c r="CE182" s="33"/>
      <c r="CF182" s="33"/>
      <c r="CG182" s="33"/>
      <c r="CH182" s="33"/>
    </row>
    <row r="183" spans="1:86" ht="15" customHeight="1" x14ac:dyDescent="0.25">
      <c r="A183" s="40"/>
      <c r="B183" s="42">
        <f t="shared" ref="B183:B246" ca="1" si="583">B182</f>
        <v>440</v>
      </c>
      <c r="C183" s="40">
        <f t="shared" ref="C183:C246" ca="1" si="584">E182+E184</f>
        <v>480</v>
      </c>
      <c r="D183" s="40"/>
      <c r="E183" s="41">
        <f t="shared" ref="E183" ca="1" si="585">INDIRECT(ADDRESS($A181,C$59+2+E$59))</f>
        <v>56</v>
      </c>
      <c r="F183" s="9"/>
      <c r="G183" s="40"/>
      <c r="H183" s="42">
        <f t="shared" ref="H183:H246" ca="1" si="586">H182</f>
        <v>440</v>
      </c>
      <c r="I183" s="40">
        <f t="shared" ref="I183:I246" ca="1" si="587">K182-K184</f>
        <v>0</v>
      </c>
      <c r="J183" s="40"/>
      <c r="K183" s="41">
        <f t="shared" ref="K183" ca="1" si="588">INDIRECT(ADDRESS($A181,I$59+2+K$59))</f>
        <v>56</v>
      </c>
      <c r="CD183" s="33"/>
      <c r="CE183" s="33"/>
      <c r="CF183" s="33"/>
      <c r="CG183" s="33"/>
      <c r="CH183" s="33"/>
    </row>
    <row r="184" spans="1:86" ht="15" customHeight="1" x14ac:dyDescent="0.25">
      <c r="A184" s="40"/>
      <c r="B184" s="40">
        <f t="shared" ref="B184" ca="1" si="589">B181</f>
        <v>384</v>
      </c>
      <c r="C184" s="40">
        <f t="shared" ref="C184:C247" ca="1" si="590">C183</f>
        <v>480</v>
      </c>
      <c r="D184" s="40"/>
      <c r="E184" s="41">
        <f t="shared" ref="E184" ca="1" si="591">INDIRECT(ADDRESS($A181,C$59+3+E$59))</f>
        <v>94.285714285714292</v>
      </c>
      <c r="F184" s="9"/>
      <c r="G184" s="40"/>
      <c r="H184" s="40">
        <f t="shared" ref="H184" ca="1" si="592">H181</f>
        <v>384</v>
      </c>
      <c r="I184" s="40">
        <f t="shared" ref="I184:I215" ca="1" si="593">I183</f>
        <v>0</v>
      </c>
      <c r="J184" s="40"/>
      <c r="K184" s="41">
        <f t="shared" ref="K184" ca="1" si="594">INDIRECT(ADDRESS($A181,I$59+3+K$59))</f>
        <v>94</v>
      </c>
      <c r="CD184" s="33"/>
      <c r="CE184" s="33"/>
      <c r="CF184" s="33"/>
      <c r="CG184" s="33"/>
      <c r="CH184" s="33"/>
    </row>
    <row r="185" spans="1:86" ht="15" customHeight="1" x14ac:dyDescent="0.25">
      <c r="A185" s="40"/>
      <c r="B185" s="40">
        <f t="shared" ref="B185:B248" ca="1" si="595">B184</f>
        <v>384</v>
      </c>
      <c r="C185" s="42">
        <f t="shared" ref="C185" ca="1" si="596">C181</f>
        <v>385.71428571428572</v>
      </c>
      <c r="D185" s="40"/>
      <c r="E185" s="40"/>
      <c r="F185" s="9"/>
      <c r="G185" s="40"/>
      <c r="H185" s="40">
        <f t="shared" ref="H185:H216" ca="1" si="597">H184</f>
        <v>384</v>
      </c>
      <c r="I185" s="42">
        <f t="shared" ref="I185" ca="1" si="598">I181</f>
        <v>94</v>
      </c>
      <c r="J185" s="40"/>
      <c r="K185" s="40"/>
      <c r="CD185" s="33"/>
      <c r="CE185" s="33"/>
      <c r="CF185" s="33"/>
      <c r="CG185" s="33"/>
      <c r="CH185" s="33"/>
    </row>
    <row r="186" spans="1:86" ht="15" customHeight="1" x14ac:dyDescent="0.25">
      <c r="B186" s="43" t="str">
        <f t="shared" ref="B186" ca="1" si="599">INDIRECT(ADDRESS($A187,C$59-1))</f>
        <v>Ingresso 2</v>
      </c>
      <c r="F186" s="40"/>
      <c r="H186" s="43" t="str">
        <f t="shared" ref="H186:H217" ca="1" si="600">INDIRECT(ADDRESS($A187,C$59-1))</f>
        <v>Ingresso 2</v>
      </c>
      <c r="CD186" s="33"/>
      <c r="CE186" s="33"/>
      <c r="CF186" s="33"/>
      <c r="CG186" s="33"/>
      <c r="CH186" s="33"/>
    </row>
    <row r="187" spans="1:86" ht="15" customHeight="1" x14ac:dyDescent="0.25">
      <c r="A187" s="40">
        <v>43</v>
      </c>
      <c r="B187" s="40">
        <f t="shared" ref="B187:B250" ca="1" si="601">E187</f>
        <v>456</v>
      </c>
      <c r="C187" s="42">
        <f t="shared" ref="C187:C250" ca="1" si="602">E188</f>
        <v>385.71428571428572</v>
      </c>
      <c r="D187" s="40"/>
      <c r="E187" s="41">
        <f t="shared" ref="E187:E218" ca="1" si="603">INDIRECT(ADDRESS($A187,C$59+E$59))</f>
        <v>456</v>
      </c>
      <c r="F187" s="40"/>
      <c r="G187" s="40">
        <v>43</v>
      </c>
      <c r="H187" s="40">
        <f t="shared" ref="H187:H218" ca="1" si="604">K187</f>
        <v>456</v>
      </c>
      <c r="I187" s="42">
        <f t="shared" ref="I187:I218" ca="1" si="605">K188</f>
        <v>94</v>
      </c>
      <c r="J187" s="40"/>
      <c r="K187" s="41">
        <f t="shared" ref="K187:K218" ca="1" si="606">INDIRECT(ADDRESS($A187,I$59+K$59))</f>
        <v>456</v>
      </c>
      <c r="CD187" s="33"/>
      <c r="CE187" s="33"/>
      <c r="CF187" s="33"/>
      <c r="CG187" s="33"/>
      <c r="CH187" s="33"/>
    </row>
    <row r="188" spans="1:86" ht="15" customHeight="1" x14ac:dyDescent="0.25">
      <c r="A188" s="40"/>
      <c r="B188" s="42">
        <f t="shared" ref="B188:B219" ca="1" si="607">E187+E189</f>
        <v>512</v>
      </c>
      <c r="C188" s="42">
        <f t="shared" ref="C188:C219" ca="1" si="608">C187</f>
        <v>385.71428571428572</v>
      </c>
      <c r="D188" s="40"/>
      <c r="E188" s="41">
        <f t="shared" ref="E188:E219" ca="1" si="609">INDIRECT(ADDRESS($A187,C$59+1+E$59))</f>
        <v>385.71428571428572</v>
      </c>
      <c r="F188" s="9"/>
      <c r="G188" s="40"/>
      <c r="H188" s="42">
        <f t="shared" ref="H188:H219" ca="1" si="610">K187+K189</f>
        <v>512</v>
      </c>
      <c r="I188" s="42">
        <f t="shared" ref="I188:I219" ca="1" si="611">I187</f>
        <v>94</v>
      </c>
      <c r="J188" s="40"/>
      <c r="K188" s="41">
        <f t="shared" ref="K188:K219" ca="1" si="612">INDIRECT(ADDRESS($A187,I$59+1+K$59))</f>
        <v>94</v>
      </c>
      <c r="CD188" s="33"/>
      <c r="CE188" s="33"/>
      <c r="CF188" s="33"/>
      <c r="CG188" s="33"/>
      <c r="CH188" s="33"/>
    </row>
    <row r="189" spans="1:86" ht="15" customHeight="1" x14ac:dyDescent="0.25">
      <c r="A189" s="40"/>
      <c r="B189" s="42">
        <f t="shared" ref="B189:B220" ca="1" si="613">B188</f>
        <v>512</v>
      </c>
      <c r="C189" s="40">
        <f t="shared" ref="C189:C220" ca="1" si="614">E188+E190</f>
        <v>480</v>
      </c>
      <c r="D189" s="40"/>
      <c r="E189" s="41">
        <f t="shared" ref="E189" ca="1" si="615">INDIRECT(ADDRESS($A187,C$59+2+E$59))</f>
        <v>56</v>
      </c>
      <c r="F189" s="9"/>
      <c r="G189" s="40"/>
      <c r="H189" s="42">
        <f t="shared" ref="H189:H220" ca="1" si="616">H188</f>
        <v>512</v>
      </c>
      <c r="I189" s="40">
        <f t="shared" ref="I189:I220" ca="1" si="617">K188-K190</f>
        <v>0</v>
      </c>
      <c r="J189" s="40"/>
      <c r="K189" s="41">
        <f t="shared" ref="K189" ca="1" si="618">INDIRECT(ADDRESS($A187,I$59+2+K$59))</f>
        <v>56</v>
      </c>
      <c r="CD189" s="33"/>
      <c r="CE189" s="33"/>
      <c r="CF189" s="33"/>
      <c r="CG189" s="33"/>
      <c r="CH189" s="33"/>
    </row>
    <row r="190" spans="1:86" ht="15" customHeight="1" x14ac:dyDescent="0.25">
      <c r="A190" s="40"/>
      <c r="B190" s="40">
        <f t="shared" ref="B190" ca="1" si="619">B187</f>
        <v>456</v>
      </c>
      <c r="C190" s="40">
        <f t="shared" ref="C190:C221" ca="1" si="620">C189</f>
        <v>480</v>
      </c>
      <c r="D190" s="40"/>
      <c r="E190" s="41">
        <f t="shared" ref="E190" ca="1" si="621">INDIRECT(ADDRESS($A187,C$59+3+E$59))</f>
        <v>94.285714285714292</v>
      </c>
      <c r="F190" s="9"/>
      <c r="G190" s="40"/>
      <c r="H190" s="40">
        <f t="shared" ref="H190" ca="1" si="622">H187</f>
        <v>456</v>
      </c>
      <c r="I190" s="40">
        <f t="shared" ref="I190:I221" ca="1" si="623">I189</f>
        <v>0</v>
      </c>
      <c r="J190" s="40"/>
      <c r="K190" s="41">
        <f t="shared" ref="K190" ca="1" si="624">INDIRECT(ADDRESS($A187,I$59+3+K$59))</f>
        <v>94</v>
      </c>
      <c r="CD190" s="33"/>
      <c r="CE190" s="33"/>
      <c r="CF190" s="33"/>
      <c r="CG190" s="33"/>
      <c r="CH190" s="33"/>
    </row>
    <row r="191" spans="1:86" ht="15" customHeight="1" x14ac:dyDescent="0.25">
      <c r="A191" s="40"/>
      <c r="B191" s="40">
        <f t="shared" ref="B191:B222" ca="1" si="625">B190</f>
        <v>456</v>
      </c>
      <c r="C191" s="42">
        <f t="shared" ref="C191" ca="1" si="626">C187</f>
        <v>385.71428571428572</v>
      </c>
      <c r="D191" s="40"/>
      <c r="E191" s="40"/>
      <c r="F191" s="9"/>
      <c r="G191" s="40"/>
      <c r="H191" s="40">
        <f t="shared" ref="H191:H222" ca="1" si="627">H190</f>
        <v>456</v>
      </c>
      <c r="I191" s="42">
        <f t="shared" ref="I191" ca="1" si="628">I187</f>
        <v>94</v>
      </c>
      <c r="J191" s="40"/>
      <c r="K191" s="40"/>
      <c r="CD191" s="33"/>
      <c r="CE191" s="33"/>
      <c r="CF191" s="33"/>
      <c r="CG191" s="33"/>
      <c r="CH191" s="33"/>
    </row>
    <row r="192" spans="1:86" ht="15" customHeight="1" x14ac:dyDescent="0.25">
      <c r="B192" s="43" t="str">
        <f t="shared" ref="B192" ca="1" si="629">INDIRECT(ADDRESS($A193,C$59-1))</f>
        <v>Prodotti da forno</v>
      </c>
      <c r="F192" s="40"/>
      <c r="H192" s="43" t="str">
        <f t="shared" ref="H192:H223" ca="1" si="630">INDIRECT(ADDRESS($A193,C$59-1))</f>
        <v>Prodotti da forno</v>
      </c>
      <c r="CD192" s="33"/>
      <c r="CE192" s="33"/>
      <c r="CF192" s="33"/>
      <c r="CG192" s="33"/>
      <c r="CH192" s="33"/>
    </row>
    <row r="193" spans="1:86" ht="15" customHeight="1" x14ac:dyDescent="0.25">
      <c r="A193" s="40">
        <v>44</v>
      </c>
      <c r="B193" s="40">
        <f t="shared" ref="B193:B224" ca="1" si="631">E193</f>
        <v>24</v>
      </c>
      <c r="C193" s="42">
        <f t="shared" ref="C193:C224" ca="1" si="632">E194</f>
        <v>265.71428571428572</v>
      </c>
      <c r="D193" s="40"/>
      <c r="E193" s="41">
        <f t="shared" ref="E193:E224" ca="1" si="633">INDIRECT(ADDRESS($A193,C$59+E$59))</f>
        <v>24</v>
      </c>
      <c r="F193" s="40"/>
      <c r="G193" s="40">
        <v>44</v>
      </c>
      <c r="H193" s="40">
        <f t="shared" ref="H193:H224" ca="1" si="634">K193</f>
        <v>24</v>
      </c>
      <c r="I193" s="42">
        <f t="shared" ref="I193:I224" ca="1" si="635">K194</f>
        <v>214</v>
      </c>
      <c r="J193" s="40"/>
      <c r="K193" s="41">
        <f t="shared" ref="K193:K224" ca="1" si="636">INDIRECT(ADDRESS($A193,I$59+K$59))</f>
        <v>24</v>
      </c>
      <c r="CD193" s="33"/>
      <c r="CE193" s="33"/>
      <c r="CF193" s="33"/>
      <c r="CG193" s="33"/>
      <c r="CH193" s="33"/>
    </row>
    <row r="194" spans="1:86" ht="15" customHeight="1" x14ac:dyDescent="0.25">
      <c r="A194" s="40"/>
      <c r="B194" s="42">
        <f t="shared" ref="B194:B225" ca="1" si="637">E193+E195</f>
        <v>120</v>
      </c>
      <c r="C194" s="42">
        <f t="shared" ref="C194:C225" ca="1" si="638">C193</f>
        <v>265.71428571428572</v>
      </c>
      <c r="D194" s="40"/>
      <c r="E194" s="41">
        <f t="shared" ref="E194:E225" ca="1" si="639">INDIRECT(ADDRESS($A193,C$59+1+E$59))</f>
        <v>265.71428571428572</v>
      </c>
      <c r="F194" s="9"/>
      <c r="G194" s="40"/>
      <c r="H194" s="42">
        <f t="shared" ref="H194:H225" ca="1" si="640">K193+K195</f>
        <v>120</v>
      </c>
      <c r="I194" s="42">
        <f t="shared" ref="I194:I225" ca="1" si="641">I193</f>
        <v>214</v>
      </c>
      <c r="J194" s="40"/>
      <c r="K194" s="41">
        <f t="shared" ref="K194:K225" ca="1" si="642">INDIRECT(ADDRESS($A193,I$59+1+K$59))</f>
        <v>214</v>
      </c>
      <c r="CD194" s="33"/>
      <c r="CE194" s="33"/>
      <c r="CF194" s="33"/>
      <c r="CG194" s="33"/>
      <c r="CH194" s="33"/>
    </row>
    <row r="195" spans="1:86" ht="15" customHeight="1" x14ac:dyDescent="0.25">
      <c r="A195" s="40"/>
      <c r="B195" s="42">
        <f t="shared" ref="B195:B226" ca="1" si="643">B194</f>
        <v>120</v>
      </c>
      <c r="C195" s="40">
        <f t="shared" ref="C195:C226" ca="1" si="644">E194+E196</f>
        <v>385.71428571428572</v>
      </c>
      <c r="D195" s="40"/>
      <c r="E195" s="41">
        <f t="shared" ref="E195" ca="1" si="645">INDIRECT(ADDRESS($A193,C$59+2+E$59))</f>
        <v>96</v>
      </c>
      <c r="F195" s="9"/>
      <c r="G195" s="40"/>
      <c r="H195" s="42">
        <f t="shared" ref="H195:H226" ca="1" si="646">H194</f>
        <v>120</v>
      </c>
      <c r="I195" s="40">
        <f t="shared" ref="I195:I226" ca="1" si="647">K194-K196</f>
        <v>94</v>
      </c>
      <c r="J195" s="40"/>
      <c r="K195" s="41">
        <f t="shared" ref="K195" ca="1" si="648">INDIRECT(ADDRESS($A193,I$59+2+K$59))</f>
        <v>96</v>
      </c>
      <c r="CD195" s="33"/>
      <c r="CE195" s="33"/>
      <c r="CF195" s="33"/>
      <c r="CG195" s="33"/>
      <c r="CH195" s="33"/>
    </row>
    <row r="196" spans="1:86" ht="15" customHeight="1" x14ac:dyDescent="0.25">
      <c r="A196" s="40"/>
      <c r="B196" s="40">
        <f t="shared" ref="B196" ca="1" si="649">B193</f>
        <v>24</v>
      </c>
      <c r="C196" s="40">
        <f t="shared" ref="C196:C227" ca="1" si="650">C195</f>
        <v>385.71428571428572</v>
      </c>
      <c r="D196" s="40"/>
      <c r="E196" s="41">
        <f t="shared" ref="E196" ca="1" si="651">INDIRECT(ADDRESS($A193,C$59+3+E$59))</f>
        <v>120</v>
      </c>
      <c r="F196" s="9"/>
      <c r="G196" s="40"/>
      <c r="H196" s="40">
        <f t="shared" ref="H196" ca="1" si="652">H193</f>
        <v>24</v>
      </c>
      <c r="I196" s="40">
        <f t="shared" ref="I196:I227" ca="1" si="653">I195</f>
        <v>94</v>
      </c>
      <c r="J196" s="40"/>
      <c r="K196" s="41">
        <f t="shared" ref="K196" ca="1" si="654">INDIRECT(ADDRESS($A193,I$59+3+K$59))</f>
        <v>120</v>
      </c>
      <c r="CD196" s="33"/>
      <c r="CE196" s="33"/>
      <c r="CF196" s="33"/>
      <c r="CG196" s="33"/>
      <c r="CH196" s="33"/>
    </row>
    <row r="197" spans="1:86" ht="15" customHeight="1" x14ac:dyDescent="0.25">
      <c r="A197" s="40"/>
      <c r="B197" s="40">
        <f t="shared" ref="B197:B228" ca="1" si="655">B196</f>
        <v>24</v>
      </c>
      <c r="C197" s="42">
        <f t="shared" ref="C197" ca="1" si="656">C193</f>
        <v>265.71428571428572</v>
      </c>
      <c r="D197" s="40"/>
      <c r="E197" s="40"/>
      <c r="F197" s="9"/>
      <c r="G197" s="40"/>
      <c r="H197" s="40">
        <f t="shared" ref="H197:H228" ca="1" si="657">H196</f>
        <v>24</v>
      </c>
      <c r="I197" s="42">
        <f t="shared" ref="I197" ca="1" si="658">I193</f>
        <v>214</v>
      </c>
      <c r="J197" s="40"/>
      <c r="K197" s="40"/>
      <c r="CD197" s="33"/>
      <c r="CE197" s="33"/>
      <c r="CF197" s="33"/>
      <c r="CG197" s="33"/>
      <c r="CH197" s="33"/>
    </row>
    <row r="198" spans="1:86" ht="15" customHeight="1" x14ac:dyDescent="0.25">
      <c r="B198" s="43" t="str">
        <f t="shared" ref="B198" ca="1" si="659">INDIRECT(ADDRESS($A199,C$59-1))</f>
        <v>Prodotti da frigo</v>
      </c>
      <c r="F198" s="40"/>
      <c r="H198" s="43" t="str">
        <f t="shared" ref="H198:H229" ca="1" si="660">INDIRECT(ADDRESS($A199,C$59-1))</f>
        <v>Prodotti da frigo</v>
      </c>
      <c r="CD198" s="33"/>
      <c r="CE198" s="33"/>
      <c r="CF198" s="33"/>
      <c r="CG198" s="33"/>
      <c r="CH198" s="33"/>
    </row>
    <row r="199" spans="1:86" ht="15" customHeight="1" x14ac:dyDescent="0.25">
      <c r="A199" s="40">
        <v>45</v>
      </c>
      <c r="B199" s="40">
        <f t="shared" ref="B199:B230" ca="1" si="661">E199</f>
        <v>376</v>
      </c>
      <c r="C199" s="42">
        <f t="shared" ref="C199:C230" ca="1" si="662">E200</f>
        <v>85.714285714285708</v>
      </c>
      <c r="D199" s="40"/>
      <c r="E199" s="41">
        <f t="shared" ref="E199:E230" ca="1" si="663">INDIRECT(ADDRESS($A199,C$59+E$59))</f>
        <v>376</v>
      </c>
      <c r="F199" s="40"/>
      <c r="G199" s="40">
        <v>45</v>
      </c>
      <c r="H199" s="40">
        <f t="shared" ref="H199:H230" ca="1" si="664">K199</f>
        <v>376</v>
      </c>
      <c r="I199" s="42">
        <f t="shared" ref="I199:I230" ca="1" si="665">K200</f>
        <v>394</v>
      </c>
      <c r="J199" s="40"/>
      <c r="K199" s="41">
        <f t="shared" ref="K199:K230" ca="1" si="666">INDIRECT(ADDRESS($A199,I$59+K$59))</f>
        <v>376</v>
      </c>
      <c r="CD199" s="33"/>
      <c r="CE199" s="33"/>
      <c r="CF199" s="33"/>
      <c r="CG199" s="33"/>
      <c r="CH199" s="33"/>
    </row>
    <row r="200" spans="1:86" ht="15" customHeight="1" x14ac:dyDescent="0.25">
      <c r="A200" s="40"/>
      <c r="B200" s="42">
        <f t="shared" ref="B200:B231" ca="1" si="667">E199+E201</f>
        <v>456</v>
      </c>
      <c r="C200" s="42">
        <f t="shared" ref="C200:C231" ca="1" si="668">C199</f>
        <v>85.714285714285708</v>
      </c>
      <c r="D200" s="40"/>
      <c r="E200" s="41">
        <f t="shared" ref="E200:E231" ca="1" si="669">INDIRECT(ADDRESS($A199,C$59+1+E$59))</f>
        <v>85.714285714285708</v>
      </c>
      <c r="F200" s="9"/>
      <c r="G200" s="40"/>
      <c r="H200" s="42">
        <f t="shared" ref="H200:H231" ca="1" si="670">K199+K201</f>
        <v>456</v>
      </c>
      <c r="I200" s="42">
        <f t="shared" ref="I200:I231" ca="1" si="671">I199</f>
        <v>394</v>
      </c>
      <c r="J200" s="40"/>
      <c r="K200" s="41">
        <f t="shared" ref="K200:K231" ca="1" si="672">INDIRECT(ADDRESS($A199,I$59+1+K$59))</f>
        <v>394</v>
      </c>
      <c r="CD200" s="33"/>
      <c r="CE200" s="33"/>
      <c r="CF200" s="33"/>
      <c r="CG200" s="33"/>
      <c r="CH200" s="33"/>
    </row>
    <row r="201" spans="1:86" ht="15" customHeight="1" x14ac:dyDescent="0.25">
      <c r="A201" s="40"/>
      <c r="B201" s="42">
        <f t="shared" ref="B201:B232" ca="1" si="673">B200</f>
        <v>456</v>
      </c>
      <c r="C201" s="40">
        <f t="shared" ref="C201:C232" ca="1" si="674">E200+E202</f>
        <v>385.71428571428572</v>
      </c>
      <c r="D201" s="40"/>
      <c r="E201" s="41">
        <f t="shared" ref="E201" ca="1" si="675">INDIRECT(ADDRESS($A199,C$59+2+E$59))</f>
        <v>80</v>
      </c>
      <c r="F201" s="9"/>
      <c r="G201" s="40"/>
      <c r="H201" s="42">
        <f t="shared" ref="H201:H232" ca="1" si="676">H200</f>
        <v>456</v>
      </c>
      <c r="I201" s="40">
        <f t="shared" ref="I201:I232" ca="1" si="677">K200-K202</f>
        <v>94</v>
      </c>
      <c r="J201" s="40"/>
      <c r="K201" s="41">
        <f t="shared" ref="K201" ca="1" si="678">INDIRECT(ADDRESS($A199,I$59+2+K$59))</f>
        <v>80</v>
      </c>
      <c r="CD201" s="33"/>
      <c r="CE201" s="33"/>
      <c r="CF201" s="33"/>
      <c r="CG201" s="33"/>
      <c r="CH201" s="33"/>
    </row>
    <row r="202" spans="1:86" ht="15" customHeight="1" x14ac:dyDescent="0.25">
      <c r="A202" s="40"/>
      <c r="B202" s="40">
        <f t="shared" ref="B202" ca="1" si="679">B199</f>
        <v>376</v>
      </c>
      <c r="C202" s="40">
        <f t="shared" ref="C202:C233" ca="1" si="680">C201</f>
        <v>385.71428571428572</v>
      </c>
      <c r="D202" s="40"/>
      <c r="E202" s="41">
        <f t="shared" ref="E202" ca="1" si="681">INDIRECT(ADDRESS($A199,C$59+3+E$59))</f>
        <v>300</v>
      </c>
      <c r="F202" s="9"/>
      <c r="G202" s="40"/>
      <c r="H202" s="40">
        <f t="shared" ref="H202" ca="1" si="682">H199</f>
        <v>376</v>
      </c>
      <c r="I202" s="40">
        <f t="shared" ref="I202:I233" ca="1" si="683">I201</f>
        <v>94</v>
      </c>
      <c r="J202" s="40"/>
      <c r="K202" s="41">
        <f t="shared" ref="K202" ca="1" si="684">INDIRECT(ADDRESS($A199,I$59+3+K$59))</f>
        <v>300</v>
      </c>
      <c r="CD202" s="33"/>
      <c r="CE202" s="33"/>
      <c r="CF202" s="33"/>
      <c r="CG202" s="33"/>
      <c r="CH202" s="33"/>
    </row>
    <row r="203" spans="1:86" ht="15" customHeight="1" x14ac:dyDescent="0.25">
      <c r="A203" s="40"/>
      <c r="B203" s="40">
        <f t="shared" ref="B203:B234" ca="1" si="685">B202</f>
        <v>376</v>
      </c>
      <c r="C203" s="42">
        <f t="shared" ref="C203" ca="1" si="686">C199</f>
        <v>85.714285714285708</v>
      </c>
      <c r="D203" s="40"/>
      <c r="E203" s="40"/>
      <c r="F203" s="9"/>
      <c r="G203" s="40"/>
      <c r="H203" s="40">
        <f t="shared" ref="H203:H234" ca="1" si="687">H202</f>
        <v>376</v>
      </c>
      <c r="I203" s="42">
        <f t="shared" ref="I203" ca="1" si="688">I199</f>
        <v>394</v>
      </c>
      <c r="J203" s="40"/>
      <c r="K203" s="40"/>
      <c r="CD203" s="33"/>
      <c r="CE203" s="33"/>
      <c r="CF203" s="33"/>
      <c r="CG203" s="33"/>
      <c r="CH203" s="33"/>
    </row>
    <row r="204" spans="1:86" ht="15" customHeight="1" x14ac:dyDescent="0.25">
      <c r="B204" s="43">
        <f t="shared" ref="B204" ca="1" si="689">INDIRECT(ADDRESS($A205,C$59-1))</f>
        <v>0</v>
      </c>
      <c r="F204" s="40"/>
      <c r="H204" s="43">
        <f t="shared" ref="H204:H235" ca="1" si="690">INDIRECT(ADDRESS($A205,C$59-1))</f>
        <v>0</v>
      </c>
      <c r="CD204" s="33"/>
      <c r="CE204" s="33"/>
      <c r="CF204" s="33"/>
      <c r="CG204" s="33"/>
      <c r="CH204" s="33"/>
    </row>
    <row r="205" spans="1:86" ht="15" customHeight="1" x14ac:dyDescent="0.25">
      <c r="A205" s="40">
        <v>46</v>
      </c>
      <c r="B205" s="40">
        <f t="shared" ref="B205:B236" ca="1" si="691">E205</f>
        <v>0</v>
      </c>
      <c r="C205" s="42">
        <f t="shared" ref="C205:C236" ca="1" si="692">E206</f>
        <v>0</v>
      </c>
      <c r="D205" s="40"/>
      <c r="E205" s="41">
        <f t="shared" ref="E205:E236" ca="1" si="693">INDIRECT(ADDRESS($A205,C$59+E$59))</f>
        <v>0</v>
      </c>
      <c r="F205" s="40"/>
      <c r="G205" s="40">
        <v>46</v>
      </c>
      <c r="H205" s="40">
        <f t="shared" ref="H205:H236" ca="1" si="694">K205</f>
        <v>0</v>
      </c>
      <c r="I205" s="42">
        <f t="shared" ref="I205:I236" ca="1" si="695">K206</f>
        <v>480</v>
      </c>
      <c r="J205" s="40"/>
      <c r="K205" s="41">
        <f t="shared" ref="K205:K236" ca="1" si="696">INDIRECT(ADDRESS($A205,I$59+K$59))</f>
        <v>0</v>
      </c>
      <c r="CD205" s="33"/>
      <c r="CE205" s="33"/>
      <c r="CF205" s="33"/>
      <c r="CG205" s="33"/>
      <c r="CH205" s="33"/>
    </row>
    <row r="206" spans="1:86" ht="15" customHeight="1" x14ac:dyDescent="0.25">
      <c r="A206" s="40"/>
      <c r="B206" s="42">
        <f t="shared" ref="B206:B237" ca="1" si="697">E205+E207</f>
        <v>0</v>
      </c>
      <c r="C206" s="42">
        <f t="shared" ref="C206:C237" ca="1" si="698">C205</f>
        <v>0</v>
      </c>
      <c r="D206" s="40"/>
      <c r="E206" s="41">
        <f t="shared" ref="E206:E237" ca="1" si="699">INDIRECT(ADDRESS($A205,C$59+1+E$59))</f>
        <v>0</v>
      </c>
      <c r="F206" s="9"/>
      <c r="G206" s="40"/>
      <c r="H206" s="42">
        <f t="shared" ref="H206:H237" ca="1" si="700">K205+K207</f>
        <v>0</v>
      </c>
      <c r="I206" s="42">
        <f t="shared" ref="I206:I237" ca="1" si="701">I205</f>
        <v>480</v>
      </c>
      <c r="J206" s="40"/>
      <c r="K206" s="41">
        <f t="shared" ref="K206:K237" ca="1" si="702">INDIRECT(ADDRESS($A205,I$59+1+K$59))</f>
        <v>480</v>
      </c>
      <c r="CD206" s="33"/>
      <c r="CE206" s="33"/>
      <c r="CF206" s="33"/>
      <c r="CG206" s="33"/>
      <c r="CH206" s="33"/>
    </row>
    <row r="207" spans="1:86" ht="15" customHeight="1" x14ac:dyDescent="0.25">
      <c r="A207" s="40"/>
      <c r="B207" s="42">
        <f t="shared" ref="B207:B238" ca="1" si="703">B206</f>
        <v>0</v>
      </c>
      <c r="C207" s="40">
        <f t="shared" ref="C207:C238" ca="1" si="704">E206+E208</f>
        <v>0</v>
      </c>
      <c r="D207" s="40"/>
      <c r="E207" s="41">
        <f t="shared" ref="E207" ca="1" si="705">INDIRECT(ADDRESS($A205,C$59+2+E$59))</f>
        <v>0</v>
      </c>
      <c r="F207" s="9"/>
      <c r="G207" s="40"/>
      <c r="H207" s="42">
        <f t="shared" ref="H207:H238" ca="1" si="706">H206</f>
        <v>0</v>
      </c>
      <c r="I207" s="40">
        <f t="shared" ref="I207:I238" ca="1" si="707">K206-K208</f>
        <v>480</v>
      </c>
      <c r="J207" s="40"/>
      <c r="K207" s="41">
        <f t="shared" ref="K207" ca="1" si="708">INDIRECT(ADDRESS($A205,I$59+2+K$59))</f>
        <v>0</v>
      </c>
      <c r="CD207" s="33"/>
      <c r="CE207" s="33"/>
      <c r="CF207" s="33"/>
      <c r="CG207" s="33"/>
      <c r="CH207" s="33"/>
    </row>
    <row r="208" spans="1:86" ht="15" customHeight="1" x14ac:dyDescent="0.25">
      <c r="A208" s="40"/>
      <c r="B208" s="40">
        <f t="shared" ref="B208" ca="1" si="709">B205</f>
        <v>0</v>
      </c>
      <c r="C208" s="40">
        <f t="shared" ref="C208:C239" ca="1" si="710">C207</f>
        <v>0</v>
      </c>
      <c r="D208" s="40"/>
      <c r="E208" s="41">
        <f t="shared" ref="E208" ca="1" si="711">INDIRECT(ADDRESS($A205,C$59+3+E$59))</f>
        <v>0</v>
      </c>
      <c r="F208" s="9"/>
      <c r="G208" s="40"/>
      <c r="H208" s="40">
        <f t="shared" ref="H208" ca="1" si="712">H205</f>
        <v>0</v>
      </c>
      <c r="I208" s="40">
        <f t="shared" ref="I208:I239" ca="1" si="713">I207</f>
        <v>480</v>
      </c>
      <c r="J208" s="40"/>
      <c r="K208" s="41">
        <f t="shared" ref="K208" ca="1" si="714">INDIRECT(ADDRESS($A205,I$59+3+K$59))</f>
        <v>0</v>
      </c>
      <c r="CD208" s="33"/>
      <c r="CE208" s="33"/>
      <c r="CF208" s="33"/>
      <c r="CG208" s="33"/>
      <c r="CH208" s="33"/>
    </row>
    <row r="209" spans="1:86" ht="15" customHeight="1" x14ac:dyDescent="0.25">
      <c r="A209" s="40"/>
      <c r="B209" s="40">
        <f t="shared" ref="B209:B240" ca="1" si="715">B208</f>
        <v>0</v>
      </c>
      <c r="C209" s="42">
        <f t="shared" ref="C209" ca="1" si="716">C205</f>
        <v>0</v>
      </c>
      <c r="D209" s="40"/>
      <c r="E209" s="40"/>
      <c r="F209" s="9"/>
      <c r="G209" s="40"/>
      <c r="H209" s="40">
        <f t="shared" ref="H209:H240" ca="1" si="717">H208</f>
        <v>0</v>
      </c>
      <c r="I209" s="42">
        <f t="shared" ref="I209" ca="1" si="718">I205</f>
        <v>480</v>
      </c>
      <c r="J209" s="40"/>
      <c r="K209" s="40"/>
      <c r="CD209" s="33"/>
      <c r="CE209" s="33"/>
      <c r="CF209" s="33"/>
      <c r="CG209" s="33"/>
      <c r="CH209" s="33"/>
    </row>
    <row r="210" spans="1:86" ht="15" customHeight="1" x14ac:dyDescent="0.25">
      <c r="B210" s="43" t="str">
        <f t="shared" ref="B210" ca="1" si="719">INDIRECT(ADDRESS($A211,C$59-1))</f>
        <v>Promo</v>
      </c>
      <c r="F210" s="40"/>
      <c r="H210" s="43" t="str">
        <f t="shared" ref="H210:H241" ca="1" si="720">INDIRECT(ADDRESS($A211,C$59-1))</f>
        <v>Promo</v>
      </c>
      <c r="CD210" s="33"/>
      <c r="CE210" s="33"/>
      <c r="CF210" s="33"/>
      <c r="CG210" s="33"/>
      <c r="CH210" s="33"/>
    </row>
    <row r="211" spans="1:86" ht="15" customHeight="1" x14ac:dyDescent="0.25">
      <c r="A211" s="40">
        <v>47</v>
      </c>
      <c r="B211" s="40">
        <f t="shared" ref="B211:B242" ca="1" si="721">E211</f>
        <v>120</v>
      </c>
      <c r="C211" s="42">
        <f t="shared" ref="C211:C242" ca="1" si="722">E212</f>
        <v>265.71428571428572</v>
      </c>
      <c r="D211" s="40"/>
      <c r="E211" s="41">
        <f t="shared" ref="E211:E242" ca="1" si="723">INDIRECT(ADDRESS($A211,C$59+E$59))</f>
        <v>120</v>
      </c>
      <c r="F211" s="40"/>
      <c r="G211" s="40">
        <v>47</v>
      </c>
      <c r="H211" s="40">
        <f t="shared" ref="H211:H242" ca="1" si="724">K211</f>
        <v>120</v>
      </c>
      <c r="I211" s="42">
        <f t="shared" ref="I211:I242" ca="1" si="725">K212</f>
        <v>214</v>
      </c>
      <c r="J211" s="40"/>
      <c r="K211" s="41">
        <f t="shared" ref="K211:K242" ca="1" si="726">INDIRECT(ADDRESS($A211,I$59+K$59))</f>
        <v>120</v>
      </c>
      <c r="CD211" s="33"/>
      <c r="CE211" s="33"/>
      <c r="CF211" s="33"/>
      <c r="CG211" s="33"/>
      <c r="CH211" s="33"/>
    </row>
    <row r="212" spans="1:86" ht="15" customHeight="1" x14ac:dyDescent="0.25">
      <c r="A212" s="40"/>
      <c r="B212" s="42">
        <f t="shared" ref="B212:B243" ca="1" si="727">E211+E213</f>
        <v>248</v>
      </c>
      <c r="C212" s="42">
        <f t="shared" ref="C212:C243" ca="1" si="728">C211</f>
        <v>265.71428571428572</v>
      </c>
      <c r="D212" s="40"/>
      <c r="E212" s="41">
        <f t="shared" ref="E212:E243" ca="1" si="729">INDIRECT(ADDRESS($A211,C$59+1+E$59))</f>
        <v>265.71428571428572</v>
      </c>
      <c r="F212" s="9"/>
      <c r="G212" s="40"/>
      <c r="H212" s="42">
        <f t="shared" ref="H212:H243" ca="1" si="730">K211+K213</f>
        <v>248</v>
      </c>
      <c r="I212" s="42">
        <f t="shared" ref="I212:I243" ca="1" si="731">I211</f>
        <v>214</v>
      </c>
      <c r="J212" s="40"/>
      <c r="K212" s="41">
        <f t="shared" ref="K212:K243" ca="1" si="732">INDIRECT(ADDRESS($A211,I$59+1+K$59))</f>
        <v>214</v>
      </c>
      <c r="CD212" s="33"/>
      <c r="CE212" s="33"/>
      <c r="CF212" s="33"/>
      <c r="CG212" s="33"/>
      <c r="CH212" s="33"/>
    </row>
    <row r="213" spans="1:86" ht="15" customHeight="1" x14ac:dyDescent="0.25">
      <c r="A213" s="40"/>
      <c r="B213" s="42">
        <f t="shared" ref="B213:B244" ca="1" si="733">B212</f>
        <v>248</v>
      </c>
      <c r="C213" s="40">
        <f t="shared" ref="C213:C244" ca="1" si="734">E212+E214</f>
        <v>385.71428571428572</v>
      </c>
      <c r="D213" s="40"/>
      <c r="E213" s="41">
        <f t="shared" ref="E213" ca="1" si="735">INDIRECT(ADDRESS($A211,C$59+2+E$59))</f>
        <v>128</v>
      </c>
      <c r="F213" s="9"/>
      <c r="G213" s="40"/>
      <c r="H213" s="42">
        <f t="shared" ref="H213:H244" ca="1" si="736">H212</f>
        <v>248</v>
      </c>
      <c r="I213" s="40">
        <f t="shared" ref="I213:I244" ca="1" si="737">K212-K214</f>
        <v>94</v>
      </c>
      <c r="J213" s="40"/>
      <c r="K213" s="41">
        <f t="shared" ref="K213" ca="1" si="738">INDIRECT(ADDRESS($A211,I$59+2+K$59))</f>
        <v>128</v>
      </c>
      <c r="CD213" s="33"/>
      <c r="CE213" s="33"/>
      <c r="CF213" s="33"/>
      <c r="CG213" s="33"/>
      <c r="CH213" s="33"/>
    </row>
    <row r="214" spans="1:86" ht="15" customHeight="1" x14ac:dyDescent="0.25">
      <c r="A214" s="40"/>
      <c r="B214" s="40">
        <f t="shared" ref="B214" ca="1" si="739">B211</f>
        <v>120</v>
      </c>
      <c r="C214" s="40">
        <f t="shared" ref="C214:C245" ca="1" si="740">C213</f>
        <v>385.71428571428572</v>
      </c>
      <c r="D214" s="40"/>
      <c r="E214" s="41">
        <f t="shared" ref="E214" ca="1" si="741">INDIRECT(ADDRESS($A211,C$59+3+E$59))</f>
        <v>120</v>
      </c>
      <c r="F214" s="9"/>
      <c r="G214" s="40"/>
      <c r="H214" s="40">
        <f t="shared" ref="H214" ca="1" si="742">H211</f>
        <v>120</v>
      </c>
      <c r="I214" s="40">
        <f t="shared" ref="I214:I245" ca="1" si="743">I213</f>
        <v>94</v>
      </c>
      <c r="J214" s="40"/>
      <c r="K214" s="41">
        <f t="shared" ref="K214" ca="1" si="744">INDIRECT(ADDRESS($A211,I$59+3+K$59))</f>
        <v>120</v>
      </c>
      <c r="CD214" s="33"/>
      <c r="CE214" s="33"/>
      <c r="CF214" s="33"/>
      <c r="CG214" s="33"/>
      <c r="CH214" s="33"/>
    </row>
    <row r="215" spans="1:86" ht="15" customHeight="1" x14ac:dyDescent="0.25">
      <c r="A215" s="40"/>
      <c r="B215" s="40">
        <f t="shared" ref="B215:B246" ca="1" si="745">B214</f>
        <v>120</v>
      </c>
      <c r="C215" s="42">
        <f t="shared" ref="C215" ca="1" si="746">C211</f>
        <v>265.71428571428572</v>
      </c>
      <c r="D215" s="40"/>
      <c r="E215" s="40"/>
      <c r="F215" s="9"/>
      <c r="G215" s="40"/>
      <c r="H215" s="40">
        <f t="shared" ref="H215:H246" ca="1" si="747">H214</f>
        <v>120</v>
      </c>
      <c r="I215" s="42">
        <f t="shared" ref="I215" ca="1" si="748">I211</f>
        <v>214</v>
      </c>
      <c r="J215" s="40"/>
      <c r="K215" s="40"/>
      <c r="CD215" s="33"/>
      <c r="CE215" s="33"/>
      <c r="CF215" s="33"/>
      <c r="CG215" s="33"/>
      <c r="CH215" s="33"/>
    </row>
    <row r="216" spans="1:86" ht="15" customHeight="1" x14ac:dyDescent="0.25">
      <c r="B216" s="43" t="str">
        <f t="shared" ref="B216" ca="1" si="749">INDIRECT(ADDRESS($A217,C$59-1))</f>
        <v>Scaffale 1</v>
      </c>
      <c r="F216" s="40"/>
      <c r="H216" s="43" t="str">
        <f t="shared" ref="H216:H247" ca="1" si="750">INDIRECT(ADDRESS($A217,C$59-1))</f>
        <v>Scaffale 1</v>
      </c>
      <c r="CD216" s="33"/>
      <c r="CE216" s="33"/>
      <c r="CF216" s="33"/>
      <c r="CG216" s="33"/>
      <c r="CH216" s="33"/>
    </row>
    <row r="217" spans="1:86" ht="15" customHeight="1" x14ac:dyDescent="0.25">
      <c r="A217" s="40">
        <v>48</v>
      </c>
      <c r="B217" s="40">
        <f t="shared" ref="B217:B248" ca="1" si="751">E217</f>
        <v>448</v>
      </c>
      <c r="C217" s="42">
        <f t="shared" ref="C217:C248" ca="1" si="752">E218</f>
        <v>188.57142857142858</v>
      </c>
      <c r="D217" s="40"/>
      <c r="E217" s="41">
        <f t="shared" ref="E217:E248" ca="1" si="753">INDIRECT(ADDRESS($A217,C$59+E$59))</f>
        <v>448</v>
      </c>
      <c r="F217" s="40"/>
      <c r="G217" s="40">
        <v>48</v>
      </c>
      <c r="H217" s="40">
        <f t="shared" ref="H217:H248" ca="1" si="754">K217</f>
        <v>448</v>
      </c>
      <c r="I217" s="42">
        <f t="shared" ref="I217:I248" ca="1" si="755">K218</f>
        <v>291</v>
      </c>
      <c r="J217" s="40"/>
      <c r="K217" s="41">
        <f t="shared" ref="K217:K248" ca="1" si="756">INDIRECT(ADDRESS($A217,I$59+K$59))</f>
        <v>448</v>
      </c>
      <c r="CD217" s="33"/>
      <c r="CE217" s="33"/>
      <c r="CF217" s="33"/>
      <c r="CG217" s="33"/>
      <c r="CH217" s="33"/>
    </row>
    <row r="218" spans="1:86" ht="15" customHeight="1" x14ac:dyDescent="0.25">
      <c r="A218" s="40"/>
      <c r="B218" s="42">
        <f t="shared" ref="B218:B249" ca="1" si="757">E217+E219</f>
        <v>464</v>
      </c>
      <c r="C218" s="42">
        <f t="shared" ref="C218:C249" ca="1" si="758">C217</f>
        <v>188.57142857142858</v>
      </c>
      <c r="D218" s="40"/>
      <c r="E218" s="41">
        <f t="shared" ref="E218:E249" ca="1" si="759">INDIRECT(ADDRESS($A217,C$59+1+E$59))</f>
        <v>188.57142857142858</v>
      </c>
      <c r="F218" s="9"/>
      <c r="G218" s="40"/>
      <c r="H218" s="42">
        <f t="shared" ref="H218:H249" ca="1" si="760">K217+K219</f>
        <v>464</v>
      </c>
      <c r="I218" s="42">
        <f t="shared" ref="I218:I249" ca="1" si="761">I217</f>
        <v>291</v>
      </c>
      <c r="J218" s="40"/>
      <c r="K218" s="41">
        <f t="shared" ref="K218:K249" ca="1" si="762">INDIRECT(ADDRESS($A217,I$59+1+K$59))</f>
        <v>291</v>
      </c>
      <c r="CD218" s="33"/>
      <c r="CE218" s="33"/>
      <c r="CF218" s="33"/>
      <c r="CG218" s="33"/>
      <c r="CH218" s="33"/>
    </row>
    <row r="219" spans="1:86" ht="15" customHeight="1" x14ac:dyDescent="0.25">
      <c r="A219" s="40"/>
      <c r="B219" s="42">
        <f t="shared" ref="B219:B250" ca="1" si="763">B218</f>
        <v>464</v>
      </c>
      <c r="C219" s="40">
        <f t="shared" ref="C219:C250" ca="1" si="764">E218+E220</f>
        <v>385.71428571428572</v>
      </c>
      <c r="D219" s="40"/>
      <c r="E219" s="41">
        <f t="shared" ref="E219" ca="1" si="765">INDIRECT(ADDRESS($A217,C$59+2+E$59))</f>
        <v>16</v>
      </c>
      <c r="F219" s="9"/>
      <c r="G219" s="40"/>
      <c r="H219" s="42">
        <f t="shared" ref="H219:H250" ca="1" si="766">H218</f>
        <v>464</v>
      </c>
      <c r="I219" s="40">
        <f t="shared" ref="I219:I250" ca="1" si="767">K218-K220</f>
        <v>94</v>
      </c>
      <c r="J219" s="40"/>
      <c r="K219" s="41">
        <f t="shared" ref="K219" ca="1" si="768">INDIRECT(ADDRESS($A217,I$59+2+K$59))</f>
        <v>16</v>
      </c>
      <c r="CD219" s="33"/>
      <c r="CE219" s="33"/>
      <c r="CF219" s="33"/>
      <c r="CG219" s="33"/>
      <c r="CH219" s="33"/>
    </row>
    <row r="220" spans="1:86" ht="15" customHeight="1" x14ac:dyDescent="0.25">
      <c r="A220" s="40"/>
      <c r="B220" s="40">
        <f t="shared" ref="B220" ca="1" si="769">B217</f>
        <v>448</v>
      </c>
      <c r="C220" s="40">
        <f t="shared" ref="C220:C251" ca="1" si="770">C219</f>
        <v>385.71428571428572</v>
      </c>
      <c r="D220" s="40"/>
      <c r="E220" s="41">
        <f t="shared" ref="E220" ca="1" si="771">INDIRECT(ADDRESS($A217,C$59+3+E$59))</f>
        <v>197.14285714285714</v>
      </c>
      <c r="F220" s="9"/>
      <c r="G220" s="40"/>
      <c r="H220" s="40">
        <f t="shared" ref="H220" ca="1" si="772">H217</f>
        <v>448</v>
      </c>
      <c r="I220" s="40">
        <f t="shared" ref="I220:I251" ca="1" si="773">I219</f>
        <v>94</v>
      </c>
      <c r="J220" s="40"/>
      <c r="K220" s="41">
        <f t="shared" ref="K220" ca="1" si="774">INDIRECT(ADDRESS($A217,I$59+3+K$59))</f>
        <v>197</v>
      </c>
      <c r="CD220" s="33"/>
      <c r="CE220" s="33"/>
      <c r="CF220" s="33"/>
      <c r="CG220" s="33"/>
      <c r="CH220" s="33"/>
    </row>
    <row r="221" spans="1:86" ht="15" customHeight="1" x14ac:dyDescent="0.25">
      <c r="A221" s="40"/>
      <c r="B221" s="40">
        <f t="shared" ref="B221:B252" ca="1" si="775">B220</f>
        <v>448</v>
      </c>
      <c r="C221" s="42">
        <f t="shared" ref="C221" ca="1" si="776">C217</f>
        <v>188.57142857142858</v>
      </c>
      <c r="D221" s="40"/>
      <c r="E221" s="40"/>
      <c r="F221" s="9"/>
      <c r="G221" s="40"/>
      <c r="H221" s="40">
        <f t="shared" ref="H221:H252" ca="1" si="777">H220</f>
        <v>448</v>
      </c>
      <c r="I221" s="42">
        <f t="shared" ref="I221" ca="1" si="778">I217</f>
        <v>291</v>
      </c>
      <c r="J221" s="40"/>
      <c r="K221" s="40"/>
      <c r="CD221" s="33"/>
      <c r="CE221" s="33"/>
      <c r="CF221" s="33"/>
      <c r="CG221" s="33"/>
      <c r="CH221" s="33"/>
    </row>
    <row r="222" spans="1:86" ht="15" customHeight="1" x14ac:dyDescent="0.25">
      <c r="B222" s="43" t="str">
        <f t="shared" ref="B222" ca="1" si="779">INDIRECT(ADDRESS($A223,C$59-1))</f>
        <v>Scaffale 2</v>
      </c>
      <c r="F222" s="40"/>
      <c r="H222" s="43" t="str">
        <f t="shared" ref="H222:H253" ca="1" si="780">INDIRECT(ADDRESS($A223,C$59-1))</f>
        <v>Scaffale 2</v>
      </c>
      <c r="CD222" s="33"/>
      <c r="CE222" s="33"/>
      <c r="CF222" s="33"/>
      <c r="CG222" s="33"/>
      <c r="CH222" s="33"/>
    </row>
    <row r="223" spans="1:86" ht="15" customHeight="1" x14ac:dyDescent="0.25">
      <c r="A223" s="40">
        <v>49</v>
      </c>
      <c r="B223" s="40">
        <f t="shared" ref="B223:B254" ca="1" si="781">E223</f>
        <v>544</v>
      </c>
      <c r="C223" s="42">
        <f t="shared" ref="C223:C254" ca="1" si="782">E224</f>
        <v>137.14285714285714</v>
      </c>
      <c r="D223" s="40"/>
      <c r="E223" s="41">
        <f t="shared" ref="E223:E254" ca="1" si="783">INDIRECT(ADDRESS($A223,C$59+E$59))</f>
        <v>544</v>
      </c>
      <c r="F223" s="40"/>
      <c r="G223" s="40">
        <v>49</v>
      </c>
      <c r="H223" s="40">
        <f t="shared" ref="H223:H254" ca="1" si="784">K223</f>
        <v>544</v>
      </c>
      <c r="I223" s="42">
        <f t="shared" ref="I223:I254" ca="1" si="785">K224</f>
        <v>342</v>
      </c>
      <c r="J223" s="40"/>
      <c r="K223" s="41">
        <f t="shared" ref="K223:K254" ca="1" si="786">INDIRECT(ADDRESS($A223,I$59+K$59))</f>
        <v>544</v>
      </c>
      <c r="CD223" s="33"/>
      <c r="CE223" s="33"/>
      <c r="CF223" s="33"/>
      <c r="CG223" s="33"/>
      <c r="CH223" s="33"/>
    </row>
    <row r="224" spans="1:86" ht="15" customHeight="1" x14ac:dyDescent="0.25">
      <c r="A224" s="40"/>
      <c r="B224" s="42">
        <f t="shared" ref="B224:B255" ca="1" si="787">E223+E225</f>
        <v>560</v>
      </c>
      <c r="C224" s="42">
        <f t="shared" ref="C224:C255" ca="1" si="788">C223</f>
        <v>137.14285714285714</v>
      </c>
      <c r="D224" s="40"/>
      <c r="E224" s="41">
        <f t="shared" ref="E224:E255" ca="1" si="789">INDIRECT(ADDRESS($A223,C$59+1+E$59))</f>
        <v>137.14285714285714</v>
      </c>
      <c r="F224" s="9"/>
      <c r="G224" s="40"/>
      <c r="H224" s="42">
        <f t="shared" ref="H224:H255" ca="1" si="790">K223+K225</f>
        <v>560</v>
      </c>
      <c r="I224" s="42">
        <f t="shared" ref="I224:I255" ca="1" si="791">I223</f>
        <v>342</v>
      </c>
      <c r="J224" s="40"/>
      <c r="K224" s="41">
        <f t="shared" ref="K224:K255" ca="1" si="792">INDIRECT(ADDRESS($A223,I$59+1+K$59))</f>
        <v>342</v>
      </c>
      <c r="CD224" s="33"/>
      <c r="CE224" s="33"/>
      <c r="CF224" s="33"/>
      <c r="CG224" s="33"/>
      <c r="CH224" s="33"/>
    </row>
    <row r="225" spans="1:86" ht="15" customHeight="1" x14ac:dyDescent="0.25">
      <c r="A225" s="40"/>
      <c r="B225" s="42">
        <f t="shared" ref="B225:B256" ca="1" si="793">B224</f>
        <v>560</v>
      </c>
      <c r="C225" s="40">
        <f t="shared" ref="C225:C256" ca="1" si="794">E224+E226</f>
        <v>342.85714285714289</v>
      </c>
      <c r="D225" s="40"/>
      <c r="E225" s="41">
        <f t="shared" ref="E225" ca="1" si="795">INDIRECT(ADDRESS($A223,C$59+2+E$59))</f>
        <v>16</v>
      </c>
      <c r="F225" s="9"/>
      <c r="G225" s="40"/>
      <c r="H225" s="42">
        <f t="shared" ref="H225:H256" ca="1" si="796">H224</f>
        <v>560</v>
      </c>
      <c r="I225" s="40">
        <f t="shared" ref="I225:I256" ca="1" si="797">K224-K226</f>
        <v>137</v>
      </c>
      <c r="J225" s="40"/>
      <c r="K225" s="41">
        <f t="shared" ref="K225" ca="1" si="798">INDIRECT(ADDRESS($A223,I$59+2+K$59))</f>
        <v>16</v>
      </c>
      <c r="CD225" s="33"/>
      <c r="CE225" s="33"/>
      <c r="CF225" s="33"/>
      <c r="CG225" s="33"/>
      <c r="CH225" s="33"/>
    </row>
    <row r="226" spans="1:86" ht="15" customHeight="1" x14ac:dyDescent="0.25">
      <c r="A226" s="40"/>
      <c r="B226" s="40">
        <f t="shared" ref="B226" ca="1" si="799">B223</f>
        <v>544</v>
      </c>
      <c r="C226" s="40">
        <f t="shared" ref="C226:C257" ca="1" si="800">C225</f>
        <v>342.85714285714289</v>
      </c>
      <c r="D226" s="40"/>
      <c r="E226" s="41">
        <f t="shared" ref="E226" ca="1" si="801">INDIRECT(ADDRESS($A223,C$59+3+E$59))</f>
        <v>205.71428571428572</v>
      </c>
      <c r="F226" s="9"/>
      <c r="G226" s="40"/>
      <c r="H226" s="40">
        <f t="shared" ref="H226" ca="1" si="802">H223</f>
        <v>544</v>
      </c>
      <c r="I226" s="40">
        <f t="shared" ref="I226:I257" ca="1" si="803">I225</f>
        <v>137</v>
      </c>
      <c r="J226" s="40"/>
      <c r="K226" s="41">
        <f t="shared" ref="K226" ca="1" si="804">INDIRECT(ADDRESS($A223,I$59+3+K$59))</f>
        <v>205</v>
      </c>
      <c r="CD226" s="33"/>
      <c r="CE226" s="33"/>
      <c r="CF226" s="33"/>
      <c r="CG226" s="33"/>
      <c r="CH226" s="33"/>
    </row>
    <row r="227" spans="1:86" ht="15" customHeight="1" x14ac:dyDescent="0.25">
      <c r="A227" s="40"/>
      <c r="B227" s="40">
        <f t="shared" ref="B227:B258" ca="1" si="805">B226</f>
        <v>544</v>
      </c>
      <c r="C227" s="42">
        <f t="shared" ref="C227" ca="1" si="806">C223</f>
        <v>137.14285714285714</v>
      </c>
      <c r="D227" s="40"/>
      <c r="E227" s="40"/>
      <c r="F227" s="9"/>
      <c r="G227" s="40"/>
      <c r="H227" s="40">
        <f t="shared" ref="H227:H258" ca="1" si="807">H226</f>
        <v>544</v>
      </c>
      <c r="I227" s="42">
        <f t="shared" ref="I227" ca="1" si="808">I223</f>
        <v>342</v>
      </c>
      <c r="J227" s="40"/>
      <c r="K227" s="40"/>
      <c r="CD227" s="33"/>
      <c r="CE227" s="33"/>
      <c r="CF227" s="33"/>
      <c r="CG227" s="33"/>
      <c r="CH227" s="33"/>
    </row>
    <row r="228" spans="1:86" ht="15" customHeight="1" x14ac:dyDescent="0.25">
      <c r="B228" s="43" t="str">
        <f t="shared" ref="B228" ca="1" si="809">INDIRECT(ADDRESS($A229,C$59-1))</f>
        <v>Servizio Carni 1</v>
      </c>
      <c r="F228" s="40"/>
      <c r="H228" s="43" t="str">
        <f t="shared" ref="H228:H259" ca="1" si="810">INDIRECT(ADDRESS($A229,C$59-1))</f>
        <v>Servizio Carni 1</v>
      </c>
      <c r="CD228" s="33"/>
      <c r="CE228" s="33"/>
      <c r="CF228" s="33"/>
      <c r="CG228" s="33"/>
      <c r="CH228" s="33"/>
    </row>
    <row r="229" spans="1:86" ht="15" customHeight="1" x14ac:dyDescent="0.25">
      <c r="A229" s="40">
        <v>50</v>
      </c>
      <c r="B229" s="40">
        <f t="shared" ref="B229:B260" ca="1" si="811">E229</f>
        <v>248</v>
      </c>
      <c r="C229" s="42">
        <f t="shared" ref="C229:C260" ca="1" si="812">E230</f>
        <v>85.714285714285708</v>
      </c>
      <c r="D229" s="40"/>
      <c r="E229" s="41">
        <f t="shared" ref="E229:E260" ca="1" si="813">INDIRECT(ADDRESS($A229,C$59+E$59))</f>
        <v>248</v>
      </c>
      <c r="F229" s="40"/>
      <c r="G229" s="40">
        <v>50</v>
      </c>
      <c r="H229" s="40">
        <f t="shared" ref="H229:H260" ca="1" si="814">K229</f>
        <v>248</v>
      </c>
      <c r="I229" s="42">
        <f t="shared" ref="I229:I260" ca="1" si="815">K230</f>
        <v>394</v>
      </c>
      <c r="J229" s="40"/>
      <c r="K229" s="41">
        <f t="shared" ref="K229:K260" ca="1" si="816">INDIRECT(ADDRESS($A229,I$59+K$59))</f>
        <v>248</v>
      </c>
      <c r="CD229" s="33"/>
      <c r="CE229" s="33"/>
      <c r="CF229" s="33"/>
      <c r="CG229" s="33"/>
      <c r="CH229" s="33"/>
    </row>
    <row r="230" spans="1:86" ht="15" customHeight="1" x14ac:dyDescent="0.25">
      <c r="A230" s="40"/>
      <c r="B230" s="42">
        <f t="shared" ref="B230:B261" ca="1" si="817">E229+E231</f>
        <v>376</v>
      </c>
      <c r="C230" s="42">
        <f t="shared" ref="C230:C261" ca="1" si="818">C229</f>
        <v>85.714285714285708</v>
      </c>
      <c r="D230" s="40"/>
      <c r="E230" s="41">
        <f t="shared" ref="E230:E261" ca="1" si="819">INDIRECT(ADDRESS($A229,C$59+1+E$59))</f>
        <v>85.714285714285708</v>
      </c>
      <c r="F230" s="9"/>
      <c r="G230" s="40"/>
      <c r="H230" s="42">
        <f t="shared" ref="H230:H261" ca="1" si="820">K229+K231</f>
        <v>376</v>
      </c>
      <c r="I230" s="42">
        <f t="shared" ref="I230:I261" ca="1" si="821">I229</f>
        <v>394</v>
      </c>
      <c r="J230" s="40"/>
      <c r="K230" s="41">
        <f t="shared" ref="K230:K261" ca="1" si="822">INDIRECT(ADDRESS($A229,I$59+1+K$59))</f>
        <v>394</v>
      </c>
      <c r="CD230" s="33"/>
      <c r="CE230" s="33"/>
      <c r="CF230" s="33"/>
      <c r="CG230" s="33"/>
      <c r="CH230" s="33"/>
    </row>
    <row r="231" spans="1:86" ht="15" customHeight="1" x14ac:dyDescent="0.25">
      <c r="A231" s="40"/>
      <c r="B231" s="42">
        <f t="shared" ref="B231:B262" ca="1" si="823">B230</f>
        <v>376</v>
      </c>
      <c r="C231" s="40">
        <f t="shared" ref="C231:C262" ca="1" si="824">E230+E232</f>
        <v>162.85714285714283</v>
      </c>
      <c r="D231" s="40"/>
      <c r="E231" s="41">
        <f t="shared" ref="E231" ca="1" si="825">INDIRECT(ADDRESS($A229,C$59+2+E$59))</f>
        <v>128</v>
      </c>
      <c r="F231" s="9"/>
      <c r="G231" s="40"/>
      <c r="H231" s="42">
        <f t="shared" ref="H231:H262" ca="1" si="826">H230</f>
        <v>376</v>
      </c>
      <c r="I231" s="40">
        <f t="shared" ref="I231:I262" ca="1" si="827">K230-K232</f>
        <v>317</v>
      </c>
      <c r="J231" s="40"/>
      <c r="K231" s="41">
        <f t="shared" ref="K231" ca="1" si="828">INDIRECT(ADDRESS($A229,I$59+2+K$59))</f>
        <v>128</v>
      </c>
      <c r="CD231" s="33"/>
      <c r="CE231" s="33"/>
      <c r="CF231" s="33"/>
      <c r="CG231" s="33"/>
      <c r="CH231" s="33"/>
    </row>
    <row r="232" spans="1:86" ht="15" customHeight="1" x14ac:dyDescent="0.25">
      <c r="A232" s="40"/>
      <c r="B232" s="40">
        <f t="shared" ref="B232" ca="1" si="829">B229</f>
        <v>248</v>
      </c>
      <c r="C232" s="40">
        <f t="shared" ref="C232:C263" ca="1" si="830">C231</f>
        <v>162.85714285714283</v>
      </c>
      <c r="D232" s="40"/>
      <c r="E232" s="41">
        <f t="shared" ref="E232" ca="1" si="831">INDIRECT(ADDRESS($A229,C$59+3+E$59))</f>
        <v>77.142857142857139</v>
      </c>
      <c r="F232" s="9"/>
      <c r="G232" s="40"/>
      <c r="H232" s="40">
        <f t="shared" ref="H232" ca="1" si="832">H229</f>
        <v>248</v>
      </c>
      <c r="I232" s="40">
        <f t="shared" ref="I232:I263" ca="1" si="833">I231</f>
        <v>317</v>
      </c>
      <c r="J232" s="40"/>
      <c r="K232" s="41">
        <f t="shared" ref="K232" ca="1" si="834">INDIRECT(ADDRESS($A229,I$59+3+K$59))</f>
        <v>77</v>
      </c>
      <c r="CD232" s="33"/>
      <c r="CE232" s="33"/>
      <c r="CF232" s="33"/>
      <c r="CG232" s="33"/>
      <c r="CH232" s="33"/>
    </row>
    <row r="233" spans="1:86" ht="15" customHeight="1" x14ac:dyDescent="0.25">
      <c r="A233" s="40"/>
      <c r="B233" s="40">
        <f t="shared" ref="B233:B264" ca="1" si="835">B232</f>
        <v>248</v>
      </c>
      <c r="C233" s="42">
        <f t="shared" ref="C233" ca="1" si="836">C229</f>
        <v>85.714285714285708</v>
      </c>
      <c r="D233" s="40"/>
      <c r="E233" s="40"/>
      <c r="F233" s="9"/>
      <c r="G233" s="40"/>
      <c r="H233" s="40">
        <f t="shared" ref="H233:H264" ca="1" si="837">H232</f>
        <v>248</v>
      </c>
      <c r="I233" s="42">
        <f t="shared" ref="I233" ca="1" si="838">I229</f>
        <v>394</v>
      </c>
      <c r="J233" s="40"/>
      <c r="K233" s="40"/>
      <c r="CD233" s="33"/>
      <c r="CE233" s="33"/>
      <c r="CF233" s="33"/>
      <c r="CG233" s="33"/>
      <c r="CH233" s="33"/>
    </row>
    <row r="234" spans="1:86" ht="15" customHeight="1" x14ac:dyDescent="0.25">
      <c r="B234" s="43" t="str">
        <f t="shared" ref="B234" ca="1" si="839">INDIRECT(ADDRESS($A235,C$59-1))</f>
        <v>Servizio Carni 2</v>
      </c>
      <c r="F234" s="40"/>
      <c r="H234" s="43" t="str">
        <f t="shared" ref="H234:H265" ca="1" si="840">INDIRECT(ADDRESS($A235,C$59-1))</f>
        <v>Servizio Carni 2</v>
      </c>
      <c r="CD234" s="33"/>
      <c r="CE234" s="33"/>
      <c r="CF234" s="33"/>
      <c r="CG234" s="33"/>
      <c r="CH234" s="33"/>
    </row>
    <row r="235" spans="1:86" ht="15" customHeight="1" x14ac:dyDescent="0.25">
      <c r="A235" s="40">
        <v>51</v>
      </c>
      <c r="B235" s="40">
        <f t="shared" ref="B235:B266" ca="1" si="841">E235</f>
        <v>248</v>
      </c>
      <c r="C235" s="42">
        <f t="shared" ref="C235:C266" ca="1" si="842">E236</f>
        <v>265.71428571428572</v>
      </c>
      <c r="D235" s="40"/>
      <c r="E235" s="41">
        <f t="shared" ref="E235:E266" ca="1" si="843">INDIRECT(ADDRESS($A235,C$59+E$59))</f>
        <v>248</v>
      </c>
      <c r="F235" s="40"/>
      <c r="G235" s="40">
        <v>51</v>
      </c>
      <c r="H235" s="40">
        <f t="shared" ref="H235:H266" ca="1" si="844">K235</f>
        <v>248</v>
      </c>
      <c r="I235" s="42">
        <f t="shared" ref="I235:I266" ca="1" si="845">K236</f>
        <v>214</v>
      </c>
      <c r="J235" s="40"/>
      <c r="K235" s="41">
        <f t="shared" ref="K235:K266" ca="1" si="846">INDIRECT(ADDRESS($A235,I$59+K$59))</f>
        <v>248</v>
      </c>
    </row>
    <row r="236" spans="1:86" ht="15" customHeight="1" x14ac:dyDescent="0.25">
      <c r="A236" s="40"/>
      <c r="B236" s="42">
        <f t="shared" ref="B236:B267" ca="1" si="847">E235+E237</f>
        <v>376</v>
      </c>
      <c r="C236" s="42">
        <f t="shared" ref="C236:C267" ca="1" si="848">C235</f>
        <v>265.71428571428572</v>
      </c>
      <c r="D236" s="40"/>
      <c r="E236" s="41">
        <f t="shared" ref="E236:E267" ca="1" si="849">INDIRECT(ADDRESS($A235,C$59+1+E$59))</f>
        <v>265.71428571428572</v>
      </c>
      <c r="F236" s="9"/>
      <c r="G236" s="40"/>
      <c r="H236" s="42">
        <f t="shared" ref="H236:H267" ca="1" si="850">K235+K237</f>
        <v>376</v>
      </c>
      <c r="I236" s="42">
        <f t="shared" ref="I236:I267" ca="1" si="851">I235</f>
        <v>214</v>
      </c>
      <c r="J236" s="40"/>
      <c r="K236" s="41">
        <f t="shared" ref="K236:K267" ca="1" si="852">INDIRECT(ADDRESS($A235,I$59+1+K$59))</f>
        <v>214</v>
      </c>
    </row>
    <row r="237" spans="1:86" ht="15" customHeight="1" x14ac:dyDescent="0.25">
      <c r="A237" s="40"/>
      <c r="B237" s="42">
        <f t="shared" ref="B237:B268" ca="1" si="853">B236</f>
        <v>376</v>
      </c>
      <c r="C237" s="40">
        <f t="shared" ref="C237:C268" ca="1" si="854">E236+E238</f>
        <v>325.71428571428572</v>
      </c>
      <c r="D237" s="40"/>
      <c r="E237" s="41">
        <f t="shared" ref="E237" ca="1" si="855">INDIRECT(ADDRESS($A235,C$59+2+E$59))</f>
        <v>128</v>
      </c>
      <c r="F237" s="9"/>
      <c r="G237" s="40"/>
      <c r="H237" s="42">
        <f t="shared" ref="H237:H268" ca="1" si="856">H236</f>
        <v>376</v>
      </c>
      <c r="I237" s="40">
        <f t="shared" ref="I237:I268" ca="1" si="857">K236-K238</f>
        <v>154</v>
      </c>
      <c r="J237" s="40"/>
      <c r="K237" s="41">
        <f t="shared" ref="K237" ca="1" si="858">INDIRECT(ADDRESS($A235,I$59+2+K$59))</f>
        <v>128</v>
      </c>
    </row>
    <row r="238" spans="1:86" ht="15" customHeight="1" x14ac:dyDescent="0.25">
      <c r="A238" s="40"/>
      <c r="B238" s="40">
        <f t="shared" ref="B238" ca="1" si="859">B235</f>
        <v>248</v>
      </c>
      <c r="C238" s="40">
        <f t="shared" ref="C238:C269" ca="1" si="860">C237</f>
        <v>325.71428571428572</v>
      </c>
      <c r="D238" s="40"/>
      <c r="E238" s="41">
        <f t="shared" ref="E238" ca="1" si="861">INDIRECT(ADDRESS($A235,C$59+3+E$59))</f>
        <v>60</v>
      </c>
      <c r="F238" s="9"/>
      <c r="G238" s="40"/>
      <c r="H238" s="40">
        <f t="shared" ref="H238" ca="1" si="862">H235</f>
        <v>248</v>
      </c>
      <c r="I238" s="40">
        <f t="shared" ref="I238:I269" ca="1" si="863">I237</f>
        <v>154</v>
      </c>
      <c r="J238" s="40"/>
      <c r="K238" s="41">
        <f t="shared" ref="K238" ca="1" si="864">INDIRECT(ADDRESS($A235,I$59+3+K$59))</f>
        <v>60</v>
      </c>
    </row>
    <row r="239" spans="1:86" ht="15" customHeight="1" x14ac:dyDescent="0.25">
      <c r="A239" s="40"/>
      <c r="B239" s="40">
        <f t="shared" ref="B239:B270" ca="1" si="865">B238</f>
        <v>248</v>
      </c>
      <c r="C239" s="42">
        <f t="shared" ref="C239" ca="1" si="866">C235</f>
        <v>265.71428571428572</v>
      </c>
      <c r="D239" s="40"/>
      <c r="E239" s="40"/>
      <c r="F239" s="9"/>
      <c r="G239" s="40"/>
      <c r="H239" s="40">
        <f t="shared" ref="H239:H270" ca="1" si="867">H238</f>
        <v>248</v>
      </c>
      <c r="I239" s="42">
        <f t="shared" ref="I239" ca="1" si="868">I235</f>
        <v>214</v>
      </c>
      <c r="J239" s="40"/>
      <c r="K239" s="40"/>
    </row>
    <row r="240" spans="1:86" ht="15" customHeight="1" x14ac:dyDescent="0.25">
      <c r="B240" s="43" t="str">
        <f t="shared" ref="B240" ca="1" si="869">INDIRECT(ADDRESS($A241,C$59-1))</f>
        <v>Servizio Formaggi 1</v>
      </c>
      <c r="F240" s="40"/>
      <c r="H240" s="43" t="str">
        <f t="shared" ref="H240:H271" ca="1" si="870">INDIRECT(ADDRESS($A241,C$59-1))</f>
        <v>Servizio Formaggi 1</v>
      </c>
    </row>
    <row r="241" spans="1:11" ht="15" customHeight="1" x14ac:dyDescent="0.25">
      <c r="A241" s="40">
        <v>52</v>
      </c>
      <c r="B241" s="40">
        <f t="shared" ref="B241:B272" ca="1" si="871">E241</f>
        <v>168</v>
      </c>
      <c r="C241" s="42">
        <f t="shared" ref="C241:C272" ca="1" si="872">E242</f>
        <v>25.714285714285715</v>
      </c>
      <c r="D241" s="40"/>
      <c r="E241" s="41">
        <f t="shared" ref="E241:E272" ca="1" si="873">INDIRECT(ADDRESS($A241,C$59+E$59))</f>
        <v>168</v>
      </c>
      <c r="F241" s="40"/>
      <c r="G241" s="40">
        <v>52</v>
      </c>
      <c r="H241" s="40">
        <f t="shared" ref="H241:H272" ca="1" si="874">K241</f>
        <v>168</v>
      </c>
      <c r="I241" s="42">
        <f t="shared" ref="I241:I272" ca="1" si="875">K242</f>
        <v>454</v>
      </c>
      <c r="J241" s="40"/>
      <c r="K241" s="41">
        <f t="shared" ref="K241:K272" ca="1" si="876">INDIRECT(ADDRESS($A241,I$59+K$59))</f>
        <v>168</v>
      </c>
    </row>
    <row r="242" spans="1:11" ht="15" customHeight="1" x14ac:dyDescent="0.25">
      <c r="A242" s="40"/>
      <c r="B242" s="42">
        <f t="shared" ref="B242:B273" ca="1" si="877">E241+E243</f>
        <v>248</v>
      </c>
      <c r="C242" s="42">
        <f t="shared" ref="C242:C273" ca="1" si="878">C241</f>
        <v>25.714285714285715</v>
      </c>
      <c r="D242" s="40"/>
      <c r="E242" s="41">
        <f t="shared" ref="E242:E273" ca="1" si="879">INDIRECT(ADDRESS($A241,C$59+1+E$59))</f>
        <v>25.714285714285715</v>
      </c>
      <c r="F242" s="9"/>
      <c r="G242" s="40"/>
      <c r="H242" s="42">
        <f t="shared" ref="H242:H273" ca="1" si="880">K241+K243</f>
        <v>248</v>
      </c>
      <c r="I242" s="42">
        <f t="shared" ref="I242:I273" ca="1" si="881">I241</f>
        <v>454</v>
      </c>
      <c r="J242" s="40"/>
      <c r="K242" s="41">
        <f t="shared" ref="K242:K273" ca="1" si="882">INDIRECT(ADDRESS($A241,I$59+1+K$59))</f>
        <v>454</v>
      </c>
    </row>
    <row r="243" spans="1:11" ht="15" customHeight="1" x14ac:dyDescent="0.25">
      <c r="A243" s="40"/>
      <c r="B243" s="42">
        <f t="shared" ref="B243:B274" ca="1" si="883">B242</f>
        <v>248</v>
      </c>
      <c r="C243" s="40">
        <f t="shared" ref="C243:C274" ca="1" si="884">E242+E244</f>
        <v>162.85714285714286</v>
      </c>
      <c r="D243" s="40"/>
      <c r="E243" s="41">
        <f t="shared" ref="E243" ca="1" si="885">INDIRECT(ADDRESS($A241,C$59+2+E$59))</f>
        <v>80</v>
      </c>
      <c r="F243" s="9"/>
      <c r="G243" s="40"/>
      <c r="H243" s="42">
        <f t="shared" ref="H243:H274" ca="1" si="886">H242</f>
        <v>248</v>
      </c>
      <c r="I243" s="40">
        <f t="shared" ref="I243:I274" ca="1" si="887">K242-K244</f>
        <v>317</v>
      </c>
      <c r="J243" s="40"/>
      <c r="K243" s="41">
        <f t="shared" ref="K243" ca="1" si="888">INDIRECT(ADDRESS($A241,I$59+2+K$59))</f>
        <v>80</v>
      </c>
    </row>
    <row r="244" spans="1:11" ht="15" customHeight="1" x14ac:dyDescent="0.25">
      <c r="A244" s="40"/>
      <c r="B244" s="40">
        <f t="shared" ref="B244" ca="1" si="889">B241</f>
        <v>168</v>
      </c>
      <c r="C244" s="40">
        <f t="shared" ref="C244:C275" ca="1" si="890">C243</f>
        <v>162.85714285714286</v>
      </c>
      <c r="D244" s="40"/>
      <c r="E244" s="41">
        <f t="shared" ref="E244" ca="1" si="891">INDIRECT(ADDRESS($A241,C$59+3+E$59))</f>
        <v>137.14285714285714</v>
      </c>
      <c r="F244" s="9"/>
      <c r="G244" s="40"/>
      <c r="H244" s="40">
        <f t="shared" ref="H244" ca="1" si="892">H241</f>
        <v>168</v>
      </c>
      <c r="I244" s="40">
        <f t="shared" ref="I244:I275" ca="1" si="893">I243</f>
        <v>317</v>
      </c>
      <c r="J244" s="40"/>
      <c r="K244" s="41">
        <f t="shared" ref="K244" ca="1" si="894">INDIRECT(ADDRESS($A241,I$59+3+K$59))</f>
        <v>137</v>
      </c>
    </row>
    <row r="245" spans="1:11" ht="15" customHeight="1" x14ac:dyDescent="0.25">
      <c r="A245" s="40"/>
      <c r="B245" s="40">
        <f t="shared" ref="B245:B276" ca="1" si="895">B244</f>
        <v>168</v>
      </c>
      <c r="C245" s="42">
        <f t="shared" ref="C245" ca="1" si="896">C241</f>
        <v>25.714285714285715</v>
      </c>
      <c r="D245" s="40"/>
      <c r="E245" s="40"/>
      <c r="F245" s="9"/>
      <c r="G245" s="40"/>
      <c r="H245" s="40">
        <f t="shared" ref="H245:H276" ca="1" si="897">H244</f>
        <v>168</v>
      </c>
      <c r="I245" s="42">
        <f t="shared" ref="I245" ca="1" si="898">I241</f>
        <v>454</v>
      </c>
      <c r="J245" s="40"/>
      <c r="K245" s="40"/>
    </row>
    <row r="246" spans="1:11" ht="15" customHeight="1" x14ac:dyDescent="0.25">
      <c r="B246" s="43" t="str">
        <f t="shared" ref="B246" ca="1" si="899">INDIRECT(ADDRESS($A247,C$59-1))</f>
        <v>Servizio Formaggi 2</v>
      </c>
      <c r="F246" s="40"/>
      <c r="H246" s="43" t="str">
        <f t="shared" ref="H246:H277" ca="1" si="900">INDIRECT(ADDRESS($A247,C$59-1))</f>
        <v>Servizio Formaggi 2</v>
      </c>
    </row>
    <row r="247" spans="1:11" ht="15" customHeight="1" x14ac:dyDescent="0.25">
      <c r="A247" s="40">
        <v>53</v>
      </c>
      <c r="B247" s="40">
        <f t="shared" ref="B247:B278" ca="1" si="901">E247</f>
        <v>24</v>
      </c>
      <c r="C247" s="42">
        <f t="shared" ref="C247:C278" ca="1" si="902">E248</f>
        <v>162.85714285714286</v>
      </c>
      <c r="D247" s="40"/>
      <c r="E247" s="41">
        <f t="shared" ref="E247:E278" ca="1" si="903">INDIRECT(ADDRESS($A247,C$59+E$59))</f>
        <v>24</v>
      </c>
      <c r="F247" s="40"/>
      <c r="G247" s="40">
        <v>53</v>
      </c>
      <c r="H247" s="40">
        <f t="shared" ref="H247:H278" ca="1" si="904">K247</f>
        <v>24</v>
      </c>
      <c r="I247" s="42">
        <f t="shared" ref="I247:I278" ca="1" si="905">K248</f>
        <v>317</v>
      </c>
      <c r="J247" s="40"/>
      <c r="K247" s="41">
        <f t="shared" ref="K247:K278" ca="1" si="906">INDIRECT(ADDRESS($A247,I$59+K$59))</f>
        <v>24</v>
      </c>
    </row>
    <row r="248" spans="1:11" ht="15" customHeight="1" x14ac:dyDescent="0.25">
      <c r="A248" s="40"/>
      <c r="B248" s="42">
        <f t="shared" ref="B248:B279" ca="1" si="907">E247+E249</f>
        <v>248</v>
      </c>
      <c r="C248" s="42">
        <f t="shared" ref="C248:C279" ca="1" si="908">C247</f>
        <v>162.85714285714286</v>
      </c>
      <c r="D248" s="40"/>
      <c r="E248" s="41">
        <f t="shared" ref="E248:E279" ca="1" si="909">INDIRECT(ADDRESS($A247,C$59+1+E$59))</f>
        <v>162.85714285714286</v>
      </c>
      <c r="F248" s="9"/>
      <c r="G248" s="40"/>
      <c r="H248" s="42">
        <f t="shared" ref="H248:H279" ca="1" si="910">K247+K249</f>
        <v>248</v>
      </c>
      <c r="I248" s="42">
        <f t="shared" ref="I248:I279" ca="1" si="911">I247</f>
        <v>317</v>
      </c>
      <c r="J248" s="40"/>
      <c r="K248" s="41">
        <f t="shared" ref="K248:K279" ca="1" si="912">INDIRECT(ADDRESS($A247,I$59+1+K$59))</f>
        <v>317</v>
      </c>
    </row>
    <row r="249" spans="1:11" ht="15" customHeight="1" x14ac:dyDescent="0.25">
      <c r="A249" s="40"/>
      <c r="B249" s="42">
        <f t="shared" ref="B249:B280" ca="1" si="913">B248</f>
        <v>248</v>
      </c>
      <c r="C249" s="40">
        <f t="shared" ref="C249:C280" ca="1" si="914">E248+E250</f>
        <v>265.71428571428572</v>
      </c>
      <c r="D249" s="40"/>
      <c r="E249" s="41">
        <f t="shared" ref="E249" ca="1" si="915">INDIRECT(ADDRESS($A247,C$59+2+E$59))</f>
        <v>224</v>
      </c>
      <c r="F249" s="9"/>
      <c r="G249" s="40"/>
      <c r="H249" s="42">
        <f t="shared" ref="H249:H280" ca="1" si="916">H248</f>
        <v>248</v>
      </c>
      <c r="I249" s="40">
        <f t="shared" ref="I249:I280" ca="1" si="917">K248-K250</f>
        <v>215</v>
      </c>
      <c r="J249" s="40"/>
      <c r="K249" s="41">
        <f t="shared" ref="K249" ca="1" si="918">INDIRECT(ADDRESS($A247,I$59+2+K$59))</f>
        <v>224</v>
      </c>
    </row>
    <row r="250" spans="1:11" ht="15" customHeight="1" x14ac:dyDescent="0.25">
      <c r="A250" s="40"/>
      <c r="B250" s="40">
        <f t="shared" ref="B250" ca="1" si="919">B247</f>
        <v>24</v>
      </c>
      <c r="C250" s="40">
        <f t="shared" ref="C250:C281" ca="1" si="920">C249</f>
        <v>265.71428571428572</v>
      </c>
      <c r="D250" s="40"/>
      <c r="E250" s="41">
        <f t="shared" ref="E250" ca="1" si="921">INDIRECT(ADDRESS($A247,C$59+3+E$59))</f>
        <v>102.85714285714286</v>
      </c>
      <c r="F250" s="9"/>
      <c r="G250" s="40"/>
      <c r="H250" s="40">
        <f t="shared" ref="H250" ca="1" si="922">H247</f>
        <v>24</v>
      </c>
      <c r="I250" s="40">
        <f t="shared" ref="I250:I281" ca="1" si="923">I249</f>
        <v>215</v>
      </c>
      <c r="J250" s="40"/>
      <c r="K250" s="41">
        <f t="shared" ref="K250" ca="1" si="924">INDIRECT(ADDRESS($A247,I$59+3+K$59))</f>
        <v>102</v>
      </c>
    </row>
    <row r="251" spans="1:11" ht="15" customHeight="1" x14ac:dyDescent="0.25">
      <c r="A251" s="40"/>
      <c r="B251" s="40">
        <f t="shared" ref="B251:B282" ca="1" si="925">B250</f>
        <v>24</v>
      </c>
      <c r="C251" s="42">
        <f t="shared" ref="C251" ca="1" si="926">C247</f>
        <v>162.85714285714286</v>
      </c>
      <c r="D251" s="40"/>
      <c r="E251" s="40"/>
      <c r="F251" s="9"/>
      <c r="G251" s="40"/>
      <c r="H251" s="40">
        <f t="shared" ref="H251:H282" ca="1" si="927">H250</f>
        <v>24</v>
      </c>
      <c r="I251" s="42">
        <f t="shared" ref="I251" ca="1" si="928">I247</f>
        <v>317</v>
      </c>
      <c r="J251" s="40"/>
      <c r="K251" s="40"/>
    </row>
    <row r="252" spans="1:11" ht="15" customHeight="1" x14ac:dyDescent="0.25">
      <c r="B252" s="43" t="str">
        <f t="shared" ref="B252" ca="1" si="929">INDIRECT(ADDRESS($A253,C$59-1))</f>
        <v>Verdure</v>
      </c>
      <c r="F252" s="40"/>
      <c r="H252" s="43" t="str">
        <f t="shared" ref="H252:H283" ca="1" si="930">INDIRECT(ADDRESS($A253,C$59-1))</f>
        <v>Verdure</v>
      </c>
    </row>
    <row r="253" spans="1:11" ht="15" customHeight="1" x14ac:dyDescent="0.25">
      <c r="A253" s="40">
        <v>54</v>
      </c>
      <c r="B253" s="40">
        <f t="shared" ref="B253:B284" ca="1" si="931">E253</f>
        <v>248</v>
      </c>
      <c r="C253" s="42">
        <f t="shared" ref="C253:C284" ca="1" si="932">E254</f>
        <v>325.71428571428572</v>
      </c>
      <c r="D253" s="40"/>
      <c r="E253" s="41">
        <f t="shared" ref="E253:E284" ca="1" si="933">INDIRECT(ADDRESS($A253,C$59+E$59))</f>
        <v>248</v>
      </c>
      <c r="F253" s="40"/>
      <c r="G253" s="40">
        <v>54</v>
      </c>
      <c r="H253" s="40">
        <f t="shared" ref="H253:H284" ca="1" si="934">K253</f>
        <v>248</v>
      </c>
      <c r="I253" s="42">
        <f t="shared" ref="I253:I284" ca="1" si="935">K254</f>
        <v>154</v>
      </c>
      <c r="J253" s="40"/>
      <c r="K253" s="41">
        <f t="shared" ref="K253:K284" ca="1" si="936">INDIRECT(ADDRESS($A253,I$59+K$59))</f>
        <v>248</v>
      </c>
    </row>
    <row r="254" spans="1:11" ht="15" customHeight="1" x14ac:dyDescent="0.25">
      <c r="A254" s="40"/>
      <c r="B254" s="42">
        <f t="shared" ref="B254:B285" ca="1" si="937">E253+E255</f>
        <v>376</v>
      </c>
      <c r="C254" s="42">
        <f t="shared" ref="C254:C285" ca="1" si="938">C253</f>
        <v>325.71428571428572</v>
      </c>
      <c r="D254" s="40"/>
      <c r="E254" s="41">
        <f t="shared" ref="E254:E285" ca="1" si="939">INDIRECT(ADDRESS($A253,C$59+1+E$59))</f>
        <v>325.71428571428572</v>
      </c>
      <c r="F254" s="9"/>
      <c r="G254" s="40"/>
      <c r="H254" s="42">
        <f t="shared" ref="H254:H285" ca="1" si="940">K253+K255</f>
        <v>376</v>
      </c>
      <c r="I254" s="42">
        <f t="shared" ref="I254:I285" ca="1" si="941">I253</f>
        <v>154</v>
      </c>
      <c r="J254" s="40"/>
      <c r="K254" s="41">
        <f t="shared" ref="K254:K285" ca="1" si="942">INDIRECT(ADDRESS($A253,I$59+1+K$59))</f>
        <v>154</v>
      </c>
    </row>
    <row r="255" spans="1:11" ht="15" customHeight="1" x14ac:dyDescent="0.25">
      <c r="A255" s="40"/>
      <c r="B255" s="42">
        <f t="shared" ref="B255:B286" ca="1" si="943">B254</f>
        <v>376</v>
      </c>
      <c r="C255" s="40">
        <f t="shared" ref="C255:C286" ca="1" si="944">E254+E256</f>
        <v>385.71428571428572</v>
      </c>
      <c r="D255" s="40"/>
      <c r="E255" s="41">
        <f t="shared" ref="E255" ca="1" si="945">INDIRECT(ADDRESS($A253,C$59+2+E$59))</f>
        <v>128</v>
      </c>
      <c r="F255" s="9"/>
      <c r="G255" s="40"/>
      <c r="H255" s="42">
        <f t="shared" ref="H255:H286" ca="1" si="946">H254</f>
        <v>376</v>
      </c>
      <c r="I255" s="40">
        <f t="shared" ref="I255:I286" ca="1" si="947">K254-K256</f>
        <v>94</v>
      </c>
      <c r="J255" s="40"/>
      <c r="K255" s="41">
        <f t="shared" ref="K255" ca="1" si="948">INDIRECT(ADDRESS($A253,I$59+2+K$59))</f>
        <v>128</v>
      </c>
    </row>
    <row r="256" spans="1:11" ht="15" customHeight="1" x14ac:dyDescent="0.25">
      <c r="A256" s="40"/>
      <c r="B256" s="40">
        <f t="shared" ref="B256" ca="1" si="949">B253</f>
        <v>248</v>
      </c>
      <c r="C256" s="40">
        <f t="shared" ref="C256:C287" ca="1" si="950">C255</f>
        <v>385.71428571428572</v>
      </c>
      <c r="D256" s="40"/>
      <c r="E256" s="41">
        <f t="shared" ref="E256" ca="1" si="951">INDIRECT(ADDRESS($A253,C$59+3+E$59))</f>
        <v>60</v>
      </c>
      <c r="F256" s="9"/>
      <c r="G256" s="40"/>
      <c r="H256" s="40">
        <f t="shared" ref="H256" ca="1" si="952">H253</f>
        <v>248</v>
      </c>
      <c r="I256" s="40">
        <f t="shared" ref="I256:I287" ca="1" si="953">I255</f>
        <v>94</v>
      </c>
      <c r="J256" s="40"/>
      <c r="K256" s="41">
        <f t="shared" ref="K256" ca="1" si="954">INDIRECT(ADDRESS($A253,I$59+3+K$59))</f>
        <v>60</v>
      </c>
    </row>
    <row r="257" spans="1:11" ht="15" customHeight="1" x14ac:dyDescent="0.25">
      <c r="A257" s="40"/>
      <c r="B257" s="40">
        <f t="shared" ref="B257:B288" ca="1" si="955">B256</f>
        <v>248</v>
      </c>
      <c r="C257" s="42">
        <f t="shared" ref="C257" ca="1" si="956">C253</f>
        <v>325.71428571428572</v>
      </c>
      <c r="D257" s="40"/>
      <c r="E257" s="40"/>
      <c r="F257" s="9"/>
      <c r="G257" s="40"/>
      <c r="H257" s="40">
        <f t="shared" ref="H257:H288" ca="1" si="957">H256</f>
        <v>248</v>
      </c>
      <c r="I257" s="42">
        <f t="shared" ref="I257" ca="1" si="958">I253</f>
        <v>154</v>
      </c>
      <c r="J257" s="40"/>
      <c r="K257" s="40"/>
    </row>
    <row r="258" spans="1:11" ht="15" customHeight="1" x14ac:dyDescent="0.25">
      <c r="B258" s="43">
        <f t="shared" ref="B258" ca="1" si="959">INDIRECT(ADDRESS($A259,C$59-1))</f>
        <v>0</v>
      </c>
      <c r="F258" s="40"/>
      <c r="H258" s="43">
        <f t="shared" ref="H258:H289" ca="1" si="960">INDIRECT(ADDRESS($A259,C$59-1))</f>
        <v>0</v>
      </c>
    </row>
    <row r="259" spans="1:11" ht="15" customHeight="1" x14ac:dyDescent="0.25">
      <c r="A259" s="40">
        <v>55</v>
      </c>
      <c r="B259" s="40">
        <f t="shared" ref="B259:B290" ca="1" si="961">E259</f>
        <v>0</v>
      </c>
      <c r="C259" s="42">
        <f t="shared" ref="C259:C290" ca="1" si="962">E260</f>
        <v>0</v>
      </c>
      <c r="D259" s="40"/>
      <c r="E259" s="41">
        <f t="shared" ref="E259:E290" ca="1" si="963">INDIRECT(ADDRESS($A259,C$59+E$59))</f>
        <v>0</v>
      </c>
      <c r="F259" s="40"/>
      <c r="G259" s="40">
        <v>55</v>
      </c>
      <c r="H259" s="40">
        <f t="shared" ref="H259:H290" ca="1" si="964">K259</f>
        <v>0</v>
      </c>
      <c r="I259" s="42">
        <f t="shared" ref="I259:I290" ca="1" si="965">K260</f>
        <v>480</v>
      </c>
      <c r="J259" s="40"/>
      <c r="K259" s="41">
        <f t="shared" ref="K259:K290" ca="1" si="966">INDIRECT(ADDRESS($A259,I$59+K$59))</f>
        <v>0</v>
      </c>
    </row>
    <row r="260" spans="1:11" ht="15" customHeight="1" x14ac:dyDescent="0.25">
      <c r="A260" s="40"/>
      <c r="B260" s="42">
        <f t="shared" ref="B260:B291" ca="1" si="967">E259+E261</f>
        <v>0</v>
      </c>
      <c r="C260" s="42">
        <f t="shared" ref="C260:C291" ca="1" si="968">C259</f>
        <v>0</v>
      </c>
      <c r="D260" s="40"/>
      <c r="E260" s="41">
        <f t="shared" ref="E260:E291" ca="1" si="969">INDIRECT(ADDRESS($A259,C$59+1+E$59))</f>
        <v>0</v>
      </c>
      <c r="F260" s="9"/>
      <c r="G260" s="40"/>
      <c r="H260" s="42">
        <f t="shared" ref="H260:H291" ca="1" si="970">K259+K261</f>
        <v>0</v>
      </c>
      <c r="I260" s="42">
        <f t="shared" ref="I260:I291" ca="1" si="971">I259</f>
        <v>480</v>
      </c>
      <c r="J260" s="40"/>
      <c r="K260" s="41">
        <f t="shared" ref="K260:K291" ca="1" si="972">INDIRECT(ADDRESS($A259,I$59+1+K$59))</f>
        <v>480</v>
      </c>
    </row>
    <row r="261" spans="1:11" ht="15" customHeight="1" x14ac:dyDescent="0.25">
      <c r="A261" s="40"/>
      <c r="B261" s="42">
        <f t="shared" ref="B261:B292" ca="1" si="973">B260</f>
        <v>0</v>
      </c>
      <c r="C261" s="40">
        <f t="shared" ref="C261:C292" ca="1" si="974">E260+E262</f>
        <v>0</v>
      </c>
      <c r="D261" s="40"/>
      <c r="E261" s="41">
        <f t="shared" ref="E261" ca="1" si="975">INDIRECT(ADDRESS($A259,C$59+2+E$59))</f>
        <v>0</v>
      </c>
      <c r="F261" s="9"/>
      <c r="G261" s="40"/>
      <c r="H261" s="42">
        <f t="shared" ref="H261:H292" ca="1" si="976">H260</f>
        <v>0</v>
      </c>
      <c r="I261" s="40">
        <f t="shared" ref="I261:I292" ca="1" si="977">K260-K262</f>
        <v>480</v>
      </c>
      <c r="J261" s="40"/>
      <c r="K261" s="41">
        <f t="shared" ref="K261" ca="1" si="978">INDIRECT(ADDRESS($A259,I$59+2+K$59))</f>
        <v>0</v>
      </c>
    </row>
    <row r="262" spans="1:11" ht="15" customHeight="1" x14ac:dyDescent="0.25">
      <c r="A262" s="40"/>
      <c r="B262" s="40">
        <f t="shared" ref="B262" ca="1" si="979">B259</f>
        <v>0</v>
      </c>
      <c r="C262" s="40">
        <f t="shared" ref="C262:C293" ca="1" si="980">C261</f>
        <v>0</v>
      </c>
      <c r="D262" s="40"/>
      <c r="E262" s="41">
        <f t="shared" ref="E262" ca="1" si="981">INDIRECT(ADDRESS($A259,C$59+3+E$59))</f>
        <v>0</v>
      </c>
      <c r="F262" s="9"/>
      <c r="G262" s="40"/>
      <c r="H262" s="40">
        <f t="shared" ref="H262" ca="1" si="982">H259</f>
        <v>0</v>
      </c>
      <c r="I262" s="40">
        <f t="shared" ref="I262:I293" ca="1" si="983">I261</f>
        <v>480</v>
      </c>
      <c r="J262" s="40"/>
      <c r="K262" s="41">
        <f t="shared" ref="K262" ca="1" si="984">INDIRECT(ADDRESS($A259,I$59+3+K$59))</f>
        <v>0</v>
      </c>
    </row>
    <row r="263" spans="1:11" ht="15" customHeight="1" x14ac:dyDescent="0.25">
      <c r="A263" s="40"/>
      <c r="B263" s="40">
        <f t="shared" ref="B263:B294" ca="1" si="985">B262</f>
        <v>0</v>
      </c>
      <c r="C263" s="42">
        <f t="shared" ref="C263" ca="1" si="986">C259</f>
        <v>0</v>
      </c>
      <c r="D263" s="40"/>
      <c r="E263" s="40"/>
      <c r="F263" s="9"/>
      <c r="G263" s="40"/>
      <c r="H263" s="40">
        <f t="shared" ref="H263:H294" ca="1" si="987">H262</f>
        <v>0</v>
      </c>
      <c r="I263" s="42">
        <f t="shared" ref="I263" ca="1" si="988">I259</f>
        <v>480</v>
      </c>
      <c r="J263" s="40"/>
      <c r="K263" s="40"/>
    </row>
    <row r="264" spans="1:11" ht="15" customHeight="1" x14ac:dyDescent="0.25">
      <c r="B264" s="43">
        <f t="shared" ref="B264" ca="1" si="989">INDIRECT(ADDRESS($A265,C$59-1))</f>
        <v>0</v>
      </c>
      <c r="F264" s="40"/>
      <c r="H264" s="43">
        <f t="shared" ref="H264:H295" ca="1" si="990">INDIRECT(ADDRESS($A265,C$59-1))</f>
        <v>0</v>
      </c>
    </row>
    <row r="265" spans="1:11" ht="15" customHeight="1" x14ac:dyDescent="0.25">
      <c r="A265" s="40">
        <v>56</v>
      </c>
      <c r="B265" s="40">
        <f t="shared" ref="B265:B296" ca="1" si="991">E265</f>
        <v>0</v>
      </c>
      <c r="C265" s="42">
        <f t="shared" ref="C265:C296" ca="1" si="992">E266</f>
        <v>0</v>
      </c>
      <c r="D265" s="40"/>
      <c r="E265" s="41">
        <f t="shared" ref="E265:E296" ca="1" si="993">INDIRECT(ADDRESS($A265,C$59+E$59))</f>
        <v>0</v>
      </c>
      <c r="F265" s="40"/>
      <c r="G265" s="40">
        <v>56</v>
      </c>
      <c r="H265" s="40">
        <f t="shared" ref="H265:H296" ca="1" si="994">K265</f>
        <v>0</v>
      </c>
      <c r="I265" s="42">
        <f t="shared" ref="I265:I296" ca="1" si="995">K266</f>
        <v>480</v>
      </c>
      <c r="J265" s="40"/>
      <c r="K265" s="41">
        <f t="shared" ref="K265:K296" ca="1" si="996">INDIRECT(ADDRESS($A265,I$59+K$59))</f>
        <v>0</v>
      </c>
    </row>
    <row r="266" spans="1:11" ht="15" customHeight="1" x14ac:dyDescent="0.25">
      <c r="A266" s="40"/>
      <c r="B266" s="42">
        <f t="shared" ref="B266:B297" ca="1" si="997">E265+E267</f>
        <v>0</v>
      </c>
      <c r="C266" s="42">
        <f t="shared" ref="C266:C297" ca="1" si="998">C265</f>
        <v>0</v>
      </c>
      <c r="D266" s="40"/>
      <c r="E266" s="41">
        <f t="shared" ref="E266:E297" ca="1" si="999">INDIRECT(ADDRESS($A265,C$59+1+E$59))</f>
        <v>0</v>
      </c>
      <c r="F266" s="9"/>
      <c r="G266" s="40"/>
      <c r="H266" s="42">
        <f t="shared" ref="H266:H297" ca="1" si="1000">K265+K267</f>
        <v>0</v>
      </c>
      <c r="I266" s="42">
        <f t="shared" ref="I266:I297" ca="1" si="1001">I265</f>
        <v>480</v>
      </c>
      <c r="J266" s="40"/>
      <c r="K266" s="41">
        <f t="shared" ref="K266:K297" ca="1" si="1002">INDIRECT(ADDRESS($A265,I$59+1+K$59))</f>
        <v>480</v>
      </c>
    </row>
    <row r="267" spans="1:11" ht="15" customHeight="1" x14ac:dyDescent="0.25">
      <c r="A267" s="40"/>
      <c r="B267" s="42">
        <f t="shared" ref="B267:B298" ca="1" si="1003">B266</f>
        <v>0</v>
      </c>
      <c r="C267" s="40">
        <f t="shared" ref="C267:C298" ca="1" si="1004">E266+E268</f>
        <v>0</v>
      </c>
      <c r="D267" s="40"/>
      <c r="E267" s="41">
        <f t="shared" ref="E267" ca="1" si="1005">INDIRECT(ADDRESS($A265,C$59+2+E$59))</f>
        <v>0</v>
      </c>
      <c r="F267" s="9"/>
      <c r="G267" s="40"/>
      <c r="H267" s="42">
        <f t="shared" ref="H267:H298" ca="1" si="1006">H266</f>
        <v>0</v>
      </c>
      <c r="I267" s="40">
        <f t="shared" ref="I267:I298" ca="1" si="1007">K266-K268</f>
        <v>480</v>
      </c>
      <c r="J267" s="40"/>
      <c r="K267" s="41">
        <f t="shared" ref="K267" ca="1" si="1008">INDIRECT(ADDRESS($A265,I$59+2+K$59))</f>
        <v>0</v>
      </c>
    </row>
    <row r="268" spans="1:11" ht="15" customHeight="1" x14ac:dyDescent="0.25">
      <c r="A268" s="40"/>
      <c r="B268" s="40">
        <f t="shared" ref="B268" ca="1" si="1009">B265</f>
        <v>0</v>
      </c>
      <c r="C268" s="40">
        <f t="shared" ref="C268:C299" ca="1" si="1010">C267</f>
        <v>0</v>
      </c>
      <c r="D268" s="40"/>
      <c r="E268" s="41">
        <f t="shared" ref="E268" ca="1" si="1011">INDIRECT(ADDRESS($A265,C$59+3+E$59))</f>
        <v>0</v>
      </c>
      <c r="F268" s="9"/>
      <c r="G268" s="40"/>
      <c r="H268" s="40">
        <f t="shared" ref="H268" ca="1" si="1012">H265</f>
        <v>0</v>
      </c>
      <c r="I268" s="40">
        <f t="shared" ref="I268:I299" ca="1" si="1013">I267</f>
        <v>480</v>
      </c>
      <c r="J268" s="40"/>
      <c r="K268" s="41">
        <f t="shared" ref="K268" ca="1" si="1014">INDIRECT(ADDRESS($A265,I$59+3+K$59))</f>
        <v>0</v>
      </c>
    </row>
    <row r="269" spans="1:11" ht="15" customHeight="1" x14ac:dyDescent="0.25">
      <c r="A269" s="40"/>
      <c r="B269" s="40">
        <f t="shared" ref="B269:B300" ca="1" si="1015">B268</f>
        <v>0</v>
      </c>
      <c r="C269" s="42">
        <f t="shared" ref="C269" ca="1" si="1016">C265</f>
        <v>0</v>
      </c>
      <c r="D269" s="40"/>
      <c r="E269" s="40"/>
      <c r="F269" s="9"/>
      <c r="G269" s="40"/>
      <c r="H269" s="40">
        <f t="shared" ref="H269:H300" ca="1" si="1017">H268</f>
        <v>0</v>
      </c>
      <c r="I269" s="42">
        <f t="shared" ref="I269" ca="1" si="1018">I265</f>
        <v>480</v>
      </c>
      <c r="J269" s="40"/>
      <c r="K269" s="40"/>
    </row>
    <row r="270" spans="1:11" ht="15" customHeight="1" x14ac:dyDescent="0.25">
      <c r="B270" s="43">
        <f t="shared" ref="B270" ca="1" si="1019">INDIRECT(ADDRESS($A271,C$59-1))</f>
        <v>0</v>
      </c>
      <c r="F270" s="40"/>
      <c r="H270" s="43">
        <f t="shared" ref="H270:H301" ca="1" si="1020">INDIRECT(ADDRESS($A271,C$59-1))</f>
        <v>0</v>
      </c>
    </row>
    <row r="271" spans="1:11" ht="15" customHeight="1" x14ac:dyDescent="0.25">
      <c r="A271" s="40">
        <v>57</v>
      </c>
      <c r="B271" s="40">
        <f t="shared" ref="B271:B302" ca="1" si="1021">E271</f>
        <v>0</v>
      </c>
      <c r="C271" s="42">
        <f t="shared" ref="C271:C302" ca="1" si="1022">E272</f>
        <v>0</v>
      </c>
      <c r="D271" s="40"/>
      <c r="E271" s="41">
        <f t="shared" ref="E271:E302" ca="1" si="1023">INDIRECT(ADDRESS($A271,C$59+E$59))</f>
        <v>0</v>
      </c>
      <c r="F271" s="40"/>
      <c r="G271" s="40">
        <v>57</v>
      </c>
      <c r="H271" s="40">
        <f t="shared" ref="H271:H302" ca="1" si="1024">K271</f>
        <v>0</v>
      </c>
      <c r="I271" s="42">
        <f t="shared" ref="I271:I302" ca="1" si="1025">K272</f>
        <v>480</v>
      </c>
      <c r="J271" s="40"/>
      <c r="K271" s="41">
        <f t="shared" ref="K271:K302" ca="1" si="1026">INDIRECT(ADDRESS($A271,I$59+K$59))</f>
        <v>0</v>
      </c>
    </row>
    <row r="272" spans="1:11" ht="15" customHeight="1" x14ac:dyDescent="0.25">
      <c r="A272" s="40"/>
      <c r="B272" s="42">
        <f t="shared" ref="B272:B303" ca="1" si="1027">E271+E273</f>
        <v>0</v>
      </c>
      <c r="C272" s="42">
        <f t="shared" ref="C272:C303" ca="1" si="1028">C271</f>
        <v>0</v>
      </c>
      <c r="D272" s="40"/>
      <c r="E272" s="41">
        <f t="shared" ref="E272:E303" ca="1" si="1029">INDIRECT(ADDRESS($A271,C$59+1+E$59))</f>
        <v>0</v>
      </c>
      <c r="F272" s="9"/>
      <c r="G272" s="40"/>
      <c r="H272" s="42">
        <f t="shared" ref="H272:H303" ca="1" si="1030">K271+K273</f>
        <v>0</v>
      </c>
      <c r="I272" s="42">
        <f t="shared" ref="I272:I303" ca="1" si="1031">I271</f>
        <v>480</v>
      </c>
      <c r="J272" s="40"/>
      <c r="K272" s="41">
        <f t="shared" ref="K272:K303" ca="1" si="1032">INDIRECT(ADDRESS($A271,I$59+1+K$59))</f>
        <v>480</v>
      </c>
    </row>
    <row r="273" spans="1:11" ht="15" customHeight="1" x14ac:dyDescent="0.25">
      <c r="A273" s="40"/>
      <c r="B273" s="42">
        <f t="shared" ref="B273:B304" ca="1" si="1033">B272</f>
        <v>0</v>
      </c>
      <c r="C273" s="40">
        <f t="shared" ref="C273:C304" ca="1" si="1034">E272+E274</f>
        <v>0</v>
      </c>
      <c r="D273" s="40"/>
      <c r="E273" s="41">
        <f t="shared" ref="E273" ca="1" si="1035">INDIRECT(ADDRESS($A271,C$59+2+E$59))</f>
        <v>0</v>
      </c>
      <c r="F273" s="9"/>
      <c r="G273" s="40"/>
      <c r="H273" s="42">
        <f t="shared" ref="H273:H304" ca="1" si="1036">H272</f>
        <v>0</v>
      </c>
      <c r="I273" s="40">
        <f t="shared" ref="I273:I304" ca="1" si="1037">K272-K274</f>
        <v>480</v>
      </c>
      <c r="J273" s="40"/>
      <c r="K273" s="41">
        <f t="shared" ref="K273" ca="1" si="1038">INDIRECT(ADDRESS($A271,I$59+2+K$59))</f>
        <v>0</v>
      </c>
    </row>
    <row r="274" spans="1:11" ht="15" customHeight="1" x14ac:dyDescent="0.25">
      <c r="A274" s="40"/>
      <c r="B274" s="40">
        <f t="shared" ref="B274" ca="1" si="1039">B271</f>
        <v>0</v>
      </c>
      <c r="C274" s="40">
        <f t="shared" ref="C274:C305" ca="1" si="1040">C273</f>
        <v>0</v>
      </c>
      <c r="D274" s="40"/>
      <c r="E274" s="41">
        <f t="shared" ref="E274" ca="1" si="1041">INDIRECT(ADDRESS($A271,C$59+3+E$59))</f>
        <v>0</v>
      </c>
      <c r="F274" s="9"/>
      <c r="G274" s="40"/>
      <c r="H274" s="40">
        <f t="shared" ref="H274" ca="1" si="1042">H271</f>
        <v>0</v>
      </c>
      <c r="I274" s="40">
        <f t="shared" ref="I274:I305" ca="1" si="1043">I273</f>
        <v>480</v>
      </c>
      <c r="J274" s="40"/>
      <c r="K274" s="41">
        <f t="shared" ref="K274" ca="1" si="1044">INDIRECT(ADDRESS($A271,I$59+3+K$59))</f>
        <v>0</v>
      </c>
    </row>
    <row r="275" spans="1:11" ht="15" customHeight="1" x14ac:dyDescent="0.25">
      <c r="A275" s="40"/>
      <c r="B275" s="40">
        <f t="shared" ref="B275:B306" ca="1" si="1045">B274</f>
        <v>0</v>
      </c>
      <c r="C275" s="42">
        <f t="shared" ref="C275" ca="1" si="1046">C271</f>
        <v>0</v>
      </c>
      <c r="D275" s="40"/>
      <c r="E275" s="40"/>
      <c r="F275" s="9"/>
      <c r="G275" s="40"/>
      <c r="H275" s="40">
        <f t="shared" ref="H275:H306" ca="1" si="1047">H274</f>
        <v>0</v>
      </c>
      <c r="I275" s="42">
        <f t="shared" ref="I275" ca="1" si="1048">I271</f>
        <v>480</v>
      </c>
      <c r="J275" s="40"/>
      <c r="K275" s="40"/>
    </row>
    <row r="276" spans="1:11" ht="15" customHeight="1" x14ac:dyDescent="0.25">
      <c r="B276" s="43">
        <f t="shared" ref="B276" ca="1" si="1049">INDIRECT(ADDRESS($A277,C$59-1))</f>
        <v>0</v>
      </c>
      <c r="F276" s="40"/>
      <c r="H276" s="43">
        <f t="shared" ref="H276:H307" ca="1" si="1050">INDIRECT(ADDRESS($A277,C$59-1))</f>
        <v>0</v>
      </c>
    </row>
    <row r="277" spans="1:11" ht="15" customHeight="1" x14ac:dyDescent="0.25">
      <c r="A277" s="40">
        <v>58</v>
      </c>
      <c r="B277" s="40">
        <f t="shared" ref="B277:B308" ca="1" si="1051">E277</f>
        <v>0</v>
      </c>
      <c r="C277" s="42">
        <f t="shared" ref="C277:C308" ca="1" si="1052">E278</f>
        <v>0</v>
      </c>
      <c r="D277" s="40"/>
      <c r="E277" s="41">
        <f t="shared" ref="E277:E308" ca="1" si="1053">INDIRECT(ADDRESS($A277,C$59+E$59))</f>
        <v>0</v>
      </c>
      <c r="F277" s="40"/>
      <c r="G277" s="40">
        <v>58</v>
      </c>
      <c r="H277" s="40">
        <f t="shared" ref="H277:H308" ca="1" si="1054">K277</f>
        <v>0</v>
      </c>
      <c r="I277" s="42">
        <f t="shared" ref="I277:I308" ca="1" si="1055">K278</f>
        <v>480</v>
      </c>
      <c r="J277" s="40"/>
      <c r="K277" s="41">
        <f t="shared" ref="K277:K308" ca="1" si="1056">INDIRECT(ADDRESS($A277,I$59+K$59))</f>
        <v>0</v>
      </c>
    </row>
    <row r="278" spans="1:11" ht="15" customHeight="1" x14ac:dyDescent="0.25">
      <c r="A278" s="40"/>
      <c r="B278" s="42">
        <f t="shared" ref="B278:B309" ca="1" si="1057">E277+E279</f>
        <v>0</v>
      </c>
      <c r="C278" s="42">
        <f t="shared" ref="C278:C309" ca="1" si="1058">C277</f>
        <v>0</v>
      </c>
      <c r="D278" s="40"/>
      <c r="E278" s="41">
        <f t="shared" ref="E278:E309" ca="1" si="1059">INDIRECT(ADDRESS($A277,C$59+1+E$59))</f>
        <v>0</v>
      </c>
      <c r="F278" s="9"/>
      <c r="G278" s="40"/>
      <c r="H278" s="42">
        <f t="shared" ref="H278:H309" ca="1" si="1060">K277+K279</f>
        <v>0</v>
      </c>
      <c r="I278" s="42">
        <f t="shared" ref="I278:I309" ca="1" si="1061">I277</f>
        <v>480</v>
      </c>
      <c r="J278" s="40"/>
      <c r="K278" s="41">
        <f t="shared" ref="K278:K309" ca="1" si="1062">INDIRECT(ADDRESS($A277,I$59+1+K$59))</f>
        <v>480</v>
      </c>
    </row>
    <row r="279" spans="1:11" ht="15" customHeight="1" x14ac:dyDescent="0.25">
      <c r="A279" s="40"/>
      <c r="B279" s="42">
        <f t="shared" ref="B279:B310" ca="1" si="1063">B278</f>
        <v>0</v>
      </c>
      <c r="C279" s="40">
        <f t="shared" ref="C279:C310" ca="1" si="1064">E278+E280</f>
        <v>0</v>
      </c>
      <c r="D279" s="40"/>
      <c r="E279" s="41">
        <f t="shared" ref="E279" ca="1" si="1065">INDIRECT(ADDRESS($A277,C$59+2+E$59))</f>
        <v>0</v>
      </c>
      <c r="F279" s="9"/>
      <c r="G279" s="40"/>
      <c r="H279" s="42">
        <f t="shared" ref="H279:H310" ca="1" si="1066">H278</f>
        <v>0</v>
      </c>
      <c r="I279" s="40">
        <f t="shared" ref="I279:I310" ca="1" si="1067">K278-K280</f>
        <v>480</v>
      </c>
      <c r="J279" s="40"/>
      <c r="K279" s="41">
        <f t="shared" ref="K279" ca="1" si="1068">INDIRECT(ADDRESS($A277,I$59+2+K$59))</f>
        <v>0</v>
      </c>
    </row>
    <row r="280" spans="1:11" ht="15" customHeight="1" x14ac:dyDescent="0.25">
      <c r="A280" s="40"/>
      <c r="B280" s="40">
        <f t="shared" ref="B280" ca="1" si="1069">B277</f>
        <v>0</v>
      </c>
      <c r="C280" s="40">
        <f t="shared" ref="C280:C311" ca="1" si="1070">C279</f>
        <v>0</v>
      </c>
      <c r="D280" s="40"/>
      <c r="E280" s="41">
        <f t="shared" ref="E280" ca="1" si="1071">INDIRECT(ADDRESS($A277,C$59+3+E$59))</f>
        <v>0</v>
      </c>
      <c r="F280" s="9"/>
      <c r="G280" s="40"/>
      <c r="H280" s="40">
        <f t="shared" ref="H280" ca="1" si="1072">H277</f>
        <v>0</v>
      </c>
      <c r="I280" s="40">
        <f t="shared" ref="I280:I311" ca="1" si="1073">I279</f>
        <v>480</v>
      </c>
      <c r="J280" s="40"/>
      <c r="K280" s="41">
        <f t="shared" ref="K280" ca="1" si="1074">INDIRECT(ADDRESS($A277,I$59+3+K$59))</f>
        <v>0</v>
      </c>
    </row>
    <row r="281" spans="1:11" ht="15" customHeight="1" x14ac:dyDescent="0.25">
      <c r="A281" s="40"/>
      <c r="B281" s="40">
        <f t="shared" ref="B281:B312" ca="1" si="1075">B280</f>
        <v>0</v>
      </c>
      <c r="C281" s="42">
        <f t="shared" ref="C281" ca="1" si="1076">C277</f>
        <v>0</v>
      </c>
      <c r="D281" s="40"/>
      <c r="E281" s="40"/>
      <c r="F281" s="9"/>
      <c r="G281" s="40"/>
      <c r="H281" s="40">
        <f t="shared" ref="H281:H312" ca="1" si="1077">H280</f>
        <v>0</v>
      </c>
      <c r="I281" s="42">
        <f t="shared" ref="I281" ca="1" si="1078">I277</f>
        <v>480</v>
      </c>
      <c r="J281" s="40"/>
      <c r="K281" s="40"/>
    </row>
    <row r="282" spans="1:11" ht="15" customHeight="1" x14ac:dyDescent="0.25">
      <c r="B282" s="43">
        <f t="shared" ref="B282" ca="1" si="1079">INDIRECT(ADDRESS($A283,C$59-1))</f>
        <v>0</v>
      </c>
      <c r="F282" s="40"/>
      <c r="H282" s="43">
        <f t="shared" ref="H282:H313" ca="1" si="1080">INDIRECT(ADDRESS($A283,C$59-1))</f>
        <v>0</v>
      </c>
    </row>
    <row r="283" spans="1:11" ht="15" customHeight="1" x14ac:dyDescent="0.25">
      <c r="A283" s="40">
        <v>59</v>
      </c>
      <c r="B283" s="40">
        <f t="shared" ref="B283:B314" ca="1" si="1081">E283</f>
        <v>0</v>
      </c>
      <c r="C283" s="42">
        <f t="shared" ref="C283:C314" ca="1" si="1082">E284</f>
        <v>0</v>
      </c>
      <c r="D283" s="40"/>
      <c r="E283" s="41">
        <f t="shared" ref="E283:E314" ca="1" si="1083">INDIRECT(ADDRESS($A283,C$59+E$59))</f>
        <v>0</v>
      </c>
      <c r="F283" s="40"/>
      <c r="G283" s="40">
        <v>59</v>
      </c>
      <c r="H283" s="40">
        <f t="shared" ref="H283:H314" ca="1" si="1084">K283</f>
        <v>0</v>
      </c>
      <c r="I283" s="42">
        <f t="shared" ref="I283:I314" ca="1" si="1085">K284</f>
        <v>480</v>
      </c>
      <c r="J283" s="40"/>
      <c r="K283" s="41">
        <f t="shared" ref="K283:K314" ca="1" si="1086">INDIRECT(ADDRESS($A283,I$59+K$59))</f>
        <v>0</v>
      </c>
    </row>
    <row r="284" spans="1:11" ht="15" customHeight="1" x14ac:dyDescent="0.25">
      <c r="A284" s="40"/>
      <c r="B284" s="42">
        <f t="shared" ref="B284:B315" ca="1" si="1087">E283+E285</f>
        <v>0</v>
      </c>
      <c r="C284" s="42">
        <f t="shared" ref="C284:C315" ca="1" si="1088">C283</f>
        <v>0</v>
      </c>
      <c r="D284" s="40"/>
      <c r="E284" s="41">
        <f t="shared" ref="E284:E315" ca="1" si="1089">INDIRECT(ADDRESS($A283,C$59+1+E$59))</f>
        <v>0</v>
      </c>
      <c r="F284" s="9"/>
      <c r="G284" s="40"/>
      <c r="H284" s="42">
        <f t="shared" ref="H284:H315" ca="1" si="1090">K283+K285</f>
        <v>0</v>
      </c>
      <c r="I284" s="42">
        <f t="shared" ref="I284:I315" ca="1" si="1091">I283</f>
        <v>480</v>
      </c>
      <c r="J284" s="40"/>
      <c r="K284" s="41">
        <f t="shared" ref="K284:K315" ca="1" si="1092">INDIRECT(ADDRESS($A283,I$59+1+K$59))</f>
        <v>480</v>
      </c>
    </row>
    <row r="285" spans="1:11" ht="15" customHeight="1" x14ac:dyDescent="0.25">
      <c r="A285" s="40"/>
      <c r="B285" s="42">
        <f t="shared" ref="B285:B316" ca="1" si="1093">B284</f>
        <v>0</v>
      </c>
      <c r="C285" s="40">
        <f t="shared" ref="C285:C316" ca="1" si="1094">E284+E286</f>
        <v>0</v>
      </c>
      <c r="D285" s="40"/>
      <c r="E285" s="41">
        <f t="shared" ref="E285" ca="1" si="1095">INDIRECT(ADDRESS($A283,C$59+2+E$59))</f>
        <v>0</v>
      </c>
      <c r="F285" s="9"/>
      <c r="G285" s="40"/>
      <c r="H285" s="42">
        <f t="shared" ref="H285:H316" ca="1" si="1096">H284</f>
        <v>0</v>
      </c>
      <c r="I285" s="40">
        <f t="shared" ref="I285:I316" ca="1" si="1097">K284-K286</f>
        <v>480</v>
      </c>
      <c r="J285" s="40"/>
      <c r="K285" s="41">
        <f t="shared" ref="K285" ca="1" si="1098">INDIRECT(ADDRESS($A283,I$59+2+K$59))</f>
        <v>0</v>
      </c>
    </row>
    <row r="286" spans="1:11" ht="15" customHeight="1" x14ac:dyDescent="0.25">
      <c r="A286" s="40"/>
      <c r="B286" s="40">
        <f t="shared" ref="B286" ca="1" si="1099">B283</f>
        <v>0</v>
      </c>
      <c r="C286" s="40">
        <f t="shared" ref="C286:C317" ca="1" si="1100">C285</f>
        <v>0</v>
      </c>
      <c r="D286" s="40"/>
      <c r="E286" s="41">
        <f t="shared" ref="E286" ca="1" si="1101">INDIRECT(ADDRESS($A283,C$59+3+E$59))</f>
        <v>0</v>
      </c>
      <c r="F286" s="9"/>
      <c r="G286" s="40"/>
      <c r="H286" s="40">
        <f t="shared" ref="H286" ca="1" si="1102">H283</f>
        <v>0</v>
      </c>
      <c r="I286" s="40">
        <f t="shared" ref="I286:I317" ca="1" si="1103">I285</f>
        <v>480</v>
      </c>
      <c r="J286" s="40"/>
      <c r="K286" s="41">
        <f t="shared" ref="K286" ca="1" si="1104">INDIRECT(ADDRESS($A283,I$59+3+K$59))</f>
        <v>0</v>
      </c>
    </row>
    <row r="287" spans="1:11" ht="15" customHeight="1" x14ac:dyDescent="0.25">
      <c r="A287" s="40"/>
      <c r="B287" s="40">
        <f t="shared" ref="B287:B318" ca="1" si="1105">B286</f>
        <v>0</v>
      </c>
      <c r="C287" s="42">
        <f t="shared" ref="C287" ca="1" si="1106">C283</f>
        <v>0</v>
      </c>
      <c r="D287" s="40"/>
      <c r="E287" s="40"/>
      <c r="F287" s="9"/>
      <c r="G287" s="40"/>
      <c r="H287" s="40">
        <f t="shared" ref="H287:H318" ca="1" si="1107">H286</f>
        <v>0</v>
      </c>
      <c r="I287" s="42">
        <f t="shared" ref="I287" ca="1" si="1108">I283</f>
        <v>480</v>
      </c>
      <c r="J287" s="40"/>
      <c r="K287" s="40"/>
    </row>
    <row r="288" spans="1:11" ht="15" customHeight="1" x14ac:dyDescent="0.25">
      <c r="B288" s="43">
        <f t="shared" ref="B288" ca="1" si="1109">INDIRECT(ADDRESS($A289,C$59-1))</f>
        <v>0</v>
      </c>
      <c r="F288" s="40"/>
      <c r="H288" s="43">
        <f t="shared" ref="H288:H319" ca="1" si="1110">INDIRECT(ADDRESS($A289,C$59-1))</f>
        <v>0</v>
      </c>
    </row>
    <row r="289" spans="1:11" ht="15" customHeight="1" x14ac:dyDescent="0.25">
      <c r="A289" s="40">
        <v>60</v>
      </c>
      <c r="B289" s="40">
        <f t="shared" ref="B289:B320" ca="1" si="1111">E289</f>
        <v>0</v>
      </c>
      <c r="C289" s="42">
        <f t="shared" ref="C289:C320" ca="1" si="1112">E290</f>
        <v>0</v>
      </c>
      <c r="D289" s="40"/>
      <c r="E289" s="41">
        <f t="shared" ref="E289:E320" ca="1" si="1113">INDIRECT(ADDRESS($A289,C$59+E$59))</f>
        <v>0</v>
      </c>
      <c r="F289" s="40"/>
      <c r="G289" s="40">
        <v>60</v>
      </c>
      <c r="H289" s="40">
        <f t="shared" ref="H289:H320" ca="1" si="1114">K289</f>
        <v>0</v>
      </c>
      <c r="I289" s="42">
        <f t="shared" ref="I289:I320" ca="1" si="1115">K290</f>
        <v>480</v>
      </c>
      <c r="J289" s="40"/>
      <c r="K289" s="41">
        <f t="shared" ref="K289:K320" ca="1" si="1116">INDIRECT(ADDRESS($A289,I$59+K$59))</f>
        <v>0</v>
      </c>
    </row>
    <row r="290" spans="1:11" ht="15" customHeight="1" x14ac:dyDescent="0.25">
      <c r="A290" s="40"/>
      <c r="B290" s="42">
        <f t="shared" ref="B290:B321" ca="1" si="1117">E289+E291</f>
        <v>0</v>
      </c>
      <c r="C290" s="42">
        <f t="shared" ref="C290:C321" ca="1" si="1118">C289</f>
        <v>0</v>
      </c>
      <c r="D290" s="40"/>
      <c r="E290" s="41">
        <f t="shared" ref="E290:E321" ca="1" si="1119">INDIRECT(ADDRESS($A289,C$59+1+E$59))</f>
        <v>0</v>
      </c>
      <c r="F290" s="9"/>
      <c r="G290" s="40"/>
      <c r="H290" s="42">
        <f t="shared" ref="H290:H321" ca="1" si="1120">K289+K291</f>
        <v>0</v>
      </c>
      <c r="I290" s="42">
        <f t="shared" ref="I290:I321" ca="1" si="1121">I289</f>
        <v>480</v>
      </c>
      <c r="J290" s="40"/>
      <c r="K290" s="41">
        <f t="shared" ref="K290:K321" ca="1" si="1122">INDIRECT(ADDRESS($A289,I$59+1+K$59))</f>
        <v>480</v>
      </c>
    </row>
    <row r="291" spans="1:11" ht="15" customHeight="1" x14ac:dyDescent="0.25">
      <c r="A291" s="40"/>
      <c r="B291" s="42">
        <f t="shared" ref="B291:B322" ca="1" si="1123">B290</f>
        <v>0</v>
      </c>
      <c r="C291" s="40">
        <f t="shared" ref="C291:C322" ca="1" si="1124">E290+E292</f>
        <v>0</v>
      </c>
      <c r="D291" s="40"/>
      <c r="E291" s="41">
        <f t="shared" ref="E291" ca="1" si="1125">INDIRECT(ADDRESS($A289,C$59+2+E$59))</f>
        <v>0</v>
      </c>
      <c r="F291" s="9"/>
      <c r="G291" s="40"/>
      <c r="H291" s="42">
        <f t="shared" ref="H291:H322" ca="1" si="1126">H290</f>
        <v>0</v>
      </c>
      <c r="I291" s="40">
        <f t="shared" ref="I291:I322" ca="1" si="1127">K290-K292</f>
        <v>480</v>
      </c>
      <c r="J291" s="40"/>
      <c r="K291" s="41">
        <f t="shared" ref="K291" ca="1" si="1128">INDIRECT(ADDRESS($A289,I$59+2+K$59))</f>
        <v>0</v>
      </c>
    </row>
    <row r="292" spans="1:11" ht="15" customHeight="1" x14ac:dyDescent="0.25">
      <c r="A292" s="40"/>
      <c r="B292" s="40">
        <f t="shared" ref="B292" ca="1" si="1129">B289</f>
        <v>0</v>
      </c>
      <c r="C292" s="40">
        <f t="shared" ref="C292:C323" ca="1" si="1130">C291</f>
        <v>0</v>
      </c>
      <c r="D292" s="40"/>
      <c r="E292" s="41">
        <f t="shared" ref="E292" ca="1" si="1131">INDIRECT(ADDRESS($A289,C$59+3+E$59))</f>
        <v>0</v>
      </c>
      <c r="F292" s="9"/>
      <c r="G292" s="40"/>
      <c r="H292" s="40">
        <f t="shared" ref="H292" ca="1" si="1132">H289</f>
        <v>0</v>
      </c>
      <c r="I292" s="40">
        <f t="shared" ref="I292:I323" ca="1" si="1133">I291</f>
        <v>480</v>
      </c>
      <c r="J292" s="40"/>
      <c r="K292" s="41">
        <f t="shared" ref="K292" ca="1" si="1134">INDIRECT(ADDRESS($A289,I$59+3+K$59))</f>
        <v>0</v>
      </c>
    </row>
    <row r="293" spans="1:11" ht="15" customHeight="1" x14ac:dyDescent="0.25">
      <c r="A293" s="40"/>
      <c r="B293" s="40">
        <f t="shared" ref="B293:B324" ca="1" si="1135">B292</f>
        <v>0</v>
      </c>
      <c r="C293" s="42">
        <f t="shared" ref="C293" ca="1" si="1136">C289</f>
        <v>0</v>
      </c>
      <c r="D293" s="40"/>
      <c r="E293" s="40"/>
      <c r="F293" s="9"/>
      <c r="G293" s="40"/>
      <c r="H293" s="40">
        <f t="shared" ref="H293:H324" ca="1" si="1137">H292</f>
        <v>0</v>
      </c>
      <c r="I293" s="42">
        <f t="shared" ref="I293" ca="1" si="1138">I289</f>
        <v>480</v>
      </c>
      <c r="J293" s="40"/>
      <c r="K293" s="40"/>
    </row>
    <row r="294" spans="1:11" ht="15" customHeight="1" x14ac:dyDescent="0.25">
      <c r="B294" s="43">
        <f t="shared" ref="B294" ca="1" si="1139">INDIRECT(ADDRESS($A295,C$59-1))</f>
        <v>0</v>
      </c>
      <c r="F294" s="40"/>
      <c r="H294" s="43">
        <f t="shared" ref="H294:H325" ca="1" si="1140">INDIRECT(ADDRESS($A295,C$59-1))</f>
        <v>0</v>
      </c>
    </row>
    <row r="295" spans="1:11" ht="15" customHeight="1" x14ac:dyDescent="0.25">
      <c r="A295" s="40">
        <v>61</v>
      </c>
      <c r="B295" s="40">
        <f t="shared" ref="B295:B326" ca="1" si="1141">E295</f>
        <v>0</v>
      </c>
      <c r="C295" s="42">
        <f t="shared" ref="C295:C326" ca="1" si="1142">E296</f>
        <v>0</v>
      </c>
      <c r="D295" s="40"/>
      <c r="E295" s="41">
        <f t="shared" ref="E295:E326" ca="1" si="1143">INDIRECT(ADDRESS($A295,C$59+E$59))</f>
        <v>0</v>
      </c>
      <c r="F295" s="40"/>
      <c r="G295" s="40">
        <v>61</v>
      </c>
      <c r="H295" s="40">
        <f t="shared" ref="H295:H326" ca="1" si="1144">K295</f>
        <v>0</v>
      </c>
      <c r="I295" s="42">
        <f t="shared" ref="I295:I326" ca="1" si="1145">K296</f>
        <v>480</v>
      </c>
      <c r="J295" s="40"/>
      <c r="K295" s="41">
        <f t="shared" ref="K295:K326" ca="1" si="1146">INDIRECT(ADDRESS($A295,I$59+K$59))</f>
        <v>0</v>
      </c>
    </row>
    <row r="296" spans="1:11" ht="15" customHeight="1" x14ac:dyDescent="0.25">
      <c r="A296" s="40"/>
      <c r="B296" s="42">
        <f t="shared" ref="B296:B327" ca="1" si="1147">E295+E297</f>
        <v>0</v>
      </c>
      <c r="C296" s="42">
        <f t="shared" ref="C296:C327" ca="1" si="1148">C295</f>
        <v>0</v>
      </c>
      <c r="D296" s="40"/>
      <c r="E296" s="41">
        <f t="shared" ref="E296:E327" ca="1" si="1149">INDIRECT(ADDRESS($A295,C$59+1+E$59))</f>
        <v>0</v>
      </c>
      <c r="F296" s="9"/>
      <c r="G296" s="40"/>
      <c r="H296" s="42">
        <f t="shared" ref="H296:H327" ca="1" si="1150">K295+K297</f>
        <v>0</v>
      </c>
      <c r="I296" s="42">
        <f t="shared" ref="I296:I327" ca="1" si="1151">I295</f>
        <v>480</v>
      </c>
      <c r="J296" s="40"/>
      <c r="K296" s="41">
        <f t="shared" ref="K296:K327" ca="1" si="1152">INDIRECT(ADDRESS($A295,I$59+1+K$59))</f>
        <v>480</v>
      </c>
    </row>
    <row r="297" spans="1:11" ht="15" customHeight="1" x14ac:dyDescent="0.25">
      <c r="A297" s="40"/>
      <c r="B297" s="42">
        <f t="shared" ref="B297:B328" ca="1" si="1153">B296</f>
        <v>0</v>
      </c>
      <c r="C297" s="40">
        <f t="shared" ref="C297:C328" ca="1" si="1154">E296+E298</f>
        <v>0</v>
      </c>
      <c r="D297" s="40"/>
      <c r="E297" s="41">
        <f t="shared" ref="E297" ca="1" si="1155">INDIRECT(ADDRESS($A295,C$59+2+E$59))</f>
        <v>0</v>
      </c>
      <c r="F297" s="9"/>
      <c r="G297" s="40"/>
      <c r="H297" s="42">
        <f t="shared" ref="H297:H328" ca="1" si="1156">H296</f>
        <v>0</v>
      </c>
      <c r="I297" s="40">
        <f t="shared" ref="I297:I328" ca="1" si="1157">K296-K298</f>
        <v>480</v>
      </c>
      <c r="J297" s="40"/>
      <c r="K297" s="41">
        <f t="shared" ref="K297" ca="1" si="1158">INDIRECT(ADDRESS($A295,I$59+2+K$59))</f>
        <v>0</v>
      </c>
    </row>
    <row r="298" spans="1:11" ht="15" customHeight="1" x14ac:dyDescent="0.25">
      <c r="A298" s="40"/>
      <c r="B298" s="40">
        <f t="shared" ref="B298" ca="1" si="1159">B295</f>
        <v>0</v>
      </c>
      <c r="C298" s="40">
        <f t="shared" ref="C298:C329" ca="1" si="1160">C297</f>
        <v>0</v>
      </c>
      <c r="D298" s="40"/>
      <c r="E298" s="41">
        <f t="shared" ref="E298" ca="1" si="1161">INDIRECT(ADDRESS($A295,C$59+3+E$59))</f>
        <v>0</v>
      </c>
      <c r="F298" s="9"/>
      <c r="G298" s="40"/>
      <c r="H298" s="40">
        <f t="shared" ref="H298" ca="1" si="1162">H295</f>
        <v>0</v>
      </c>
      <c r="I298" s="40">
        <f t="shared" ref="I298:I329" ca="1" si="1163">I297</f>
        <v>480</v>
      </c>
      <c r="J298" s="40"/>
      <c r="K298" s="41">
        <f t="shared" ref="K298" ca="1" si="1164">INDIRECT(ADDRESS($A295,I$59+3+K$59))</f>
        <v>0</v>
      </c>
    </row>
    <row r="299" spans="1:11" ht="15" customHeight="1" x14ac:dyDescent="0.25">
      <c r="A299" s="40"/>
      <c r="B299" s="40">
        <f t="shared" ref="B299:B330" ca="1" si="1165">B298</f>
        <v>0</v>
      </c>
      <c r="C299" s="42">
        <f t="shared" ref="C299" ca="1" si="1166">C295</f>
        <v>0</v>
      </c>
      <c r="D299" s="40"/>
      <c r="E299" s="40"/>
      <c r="F299" s="9"/>
      <c r="G299" s="40"/>
      <c r="H299" s="40">
        <f t="shared" ref="H299:H330" ca="1" si="1167">H298</f>
        <v>0</v>
      </c>
      <c r="I299" s="42">
        <f t="shared" ref="I299" ca="1" si="1168">I295</f>
        <v>480</v>
      </c>
      <c r="J299" s="40"/>
      <c r="K299" s="40"/>
    </row>
    <row r="300" spans="1:11" ht="15" customHeight="1" x14ac:dyDescent="0.25">
      <c r="B300" s="43">
        <f t="shared" ref="B300" ca="1" si="1169">INDIRECT(ADDRESS($A301,C$59-1))</f>
        <v>0</v>
      </c>
      <c r="F300" s="40"/>
      <c r="H300" s="43">
        <f t="shared" ref="H300:H331" ca="1" si="1170">INDIRECT(ADDRESS($A301,C$59-1))</f>
        <v>0</v>
      </c>
    </row>
    <row r="301" spans="1:11" ht="15" customHeight="1" x14ac:dyDescent="0.25">
      <c r="A301" s="40">
        <v>62</v>
      </c>
      <c r="B301" s="40">
        <f t="shared" ref="B301:B332" ca="1" si="1171">E301</f>
        <v>0</v>
      </c>
      <c r="C301" s="42">
        <f t="shared" ref="C301:C332" ca="1" si="1172">E302</f>
        <v>0</v>
      </c>
      <c r="D301" s="40"/>
      <c r="E301" s="41">
        <f t="shared" ref="E301:E332" ca="1" si="1173">INDIRECT(ADDRESS($A301,C$59+E$59))</f>
        <v>0</v>
      </c>
      <c r="F301" s="40"/>
      <c r="G301" s="40">
        <v>62</v>
      </c>
      <c r="H301" s="40">
        <f t="shared" ref="H301:H332" ca="1" si="1174">K301</f>
        <v>0</v>
      </c>
      <c r="I301" s="42">
        <f t="shared" ref="I301:I332" ca="1" si="1175">K302</f>
        <v>0</v>
      </c>
      <c r="J301" s="40"/>
      <c r="K301" s="41">
        <f t="shared" ref="K301:K332" ca="1" si="1176">INDIRECT(ADDRESS($A301,I$59+K$59))</f>
        <v>0</v>
      </c>
    </row>
    <row r="302" spans="1:11" ht="15" customHeight="1" x14ac:dyDescent="0.25">
      <c r="A302" s="40"/>
      <c r="B302" s="42">
        <f t="shared" ref="B302:B333" ca="1" si="1177">E301+E303</f>
        <v>0</v>
      </c>
      <c r="C302" s="42">
        <f t="shared" ref="C302:C333" ca="1" si="1178">C301</f>
        <v>0</v>
      </c>
      <c r="D302" s="40"/>
      <c r="E302" s="41">
        <f t="shared" ref="E302:E333" ca="1" si="1179">INDIRECT(ADDRESS($A301,C$59+1+E$59))</f>
        <v>0</v>
      </c>
      <c r="F302" s="9"/>
      <c r="G302" s="40"/>
      <c r="H302" s="42">
        <f t="shared" ref="H302:H333" ca="1" si="1180">K301+K303</f>
        <v>0</v>
      </c>
      <c r="I302" s="42">
        <f t="shared" ref="I302:I333" ca="1" si="1181">I301</f>
        <v>0</v>
      </c>
      <c r="J302" s="40"/>
      <c r="K302" s="41">
        <f t="shared" ref="K302:K333" ca="1" si="1182">INDIRECT(ADDRESS($A301,I$59+1+K$59))</f>
        <v>0</v>
      </c>
    </row>
    <row r="303" spans="1:11" ht="15" customHeight="1" x14ac:dyDescent="0.25">
      <c r="A303" s="40"/>
      <c r="B303" s="42">
        <f t="shared" ref="B303:B334" ca="1" si="1183">B302</f>
        <v>0</v>
      </c>
      <c r="C303" s="40">
        <f t="shared" ref="C303:C334" ca="1" si="1184">E302+E304</f>
        <v>0</v>
      </c>
      <c r="D303" s="40"/>
      <c r="E303" s="41">
        <f t="shared" ref="E303" ca="1" si="1185">INDIRECT(ADDRESS($A301,C$59+2+E$59))</f>
        <v>0</v>
      </c>
      <c r="F303" s="9"/>
      <c r="G303" s="40"/>
      <c r="H303" s="42">
        <f t="shared" ref="H303:H334" ca="1" si="1186">H302</f>
        <v>0</v>
      </c>
      <c r="I303" s="40">
        <f t="shared" ref="I303:I334" ca="1" si="1187">K302-K304</f>
        <v>0</v>
      </c>
      <c r="J303" s="40"/>
      <c r="K303" s="41">
        <f t="shared" ref="K303" ca="1" si="1188">INDIRECT(ADDRESS($A301,I$59+2+K$59))</f>
        <v>0</v>
      </c>
    </row>
    <row r="304" spans="1:11" ht="15" customHeight="1" x14ac:dyDescent="0.25">
      <c r="A304" s="40"/>
      <c r="B304" s="40">
        <f t="shared" ref="B304" ca="1" si="1189">B301</f>
        <v>0</v>
      </c>
      <c r="C304" s="40">
        <f t="shared" ref="C304:C335" ca="1" si="1190">C303</f>
        <v>0</v>
      </c>
      <c r="D304" s="40"/>
      <c r="E304" s="41">
        <f t="shared" ref="E304" ca="1" si="1191">INDIRECT(ADDRESS($A301,C$59+3+E$59))</f>
        <v>0</v>
      </c>
      <c r="F304" s="9"/>
      <c r="G304" s="40"/>
      <c r="H304" s="40">
        <f t="shared" ref="H304" ca="1" si="1192">H301</f>
        <v>0</v>
      </c>
      <c r="I304" s="40">
        <f t="shared" ref="I304:I335" ca="1" si="1193">I303</f>
        <v>0</v>
      </c>
      <c r="J304" s="40"/>
      <c r="K304" s="41">
        <f t="shared" ref="K304" ca="1" si="1194">INDIRECT(ADDRESS($A301,I$59+3+K$59))</f>
        <v>0</v>
      </c>
    </row>
    <row r="305" spans="1:11" ht="15" customHeight="1" x14ac:dyDescent="0.25">
      <c r="A305" s="40"/>
      <c r="B305" s="40">
        <f t="shared" ref="B305:B336" ca="1" si="1195">B304</f>
        <v>0</v>
      </c>
      <c r="C305" s="42">
        <f t="shared" ref="C305" ca="1" si="1196">C301</f>
        <v>0</v>
      </c>
      <c r="D305" s="40"/>
      <c r="E305" s="40"/>
      <c r="F305" s="9"/>
      <c r="G305" s="40"/>
      <c r="H305" s="40">
        <f t="shared" ref="H305:H336" ca="1" si="1197">H304</f>
        <v>0</v>
      </c>
      <c r="I305" s="42">
        <f t="shared" ref="I305" ca="1" si="1198">I301</f>
        <v>0</v>
      </c>
      <c r="J305" s="40"/>
      <c r="K305" s="40"/>
    </row>
    <row r="306" spans="1:11" ht="15" customHeight="1" x14ac:dyDescent="0.25">
      <c r="B306" s="43">
        <f t="shared" ref="B306" ca="1" si="1199">INDIRECT(ADDRESS($A307,C$59-1))</f>
        <v>0</v>
      </c>
      <c r="F306" s="40"/>
      <c r="H306" s="43">
        <f t="shared" ref="H306:H337" ca="1" si="1200">INDIRECT(ADDRESS($A307,C$59-1))</f>
        <v>0</v>
      </c>
    </row>
    <row r="307" spans="1:11" ht="15" customHeight="1" x14ac:dyDescent="0.25">
      <c r="A307" s="40">
        <v>63</v>
      </c>
      <c r="B307" s="40">
        <f t="shared" ref="B307:B338" ca="1" si="1201">E307</f>
        <v>0</v>
      </c>
      <c r="C307" s="42">
        <f t="shared" ref="C307:C338" ca="1" si="1202">E308</f>
        <v>0</v>
      </c>
      <c r="D307" s="40"/>
      <c r="E307" s="41">
        <f t="shared" ref="E307:E338" ca="1" si="1203">INDIRECT(ADDRESS($A307,C$59+E$59))</f>
        <v>0</v>
      </c>
      <c r="F307" s="40"/>
      <c r="G307" s="40">
        <v>63</v>
      </c>
      <c r="H307" s="40">
        <f t="shared" ref="H307:H338" ca="1" si="1204">K307</f>
        <v>0</v>
      </c>
      <c r="I307" s="42">
        <f t="shared" ref="I307:I338" ca="1" si="1205">K308</f>
        <v>0</v>
      </c>
      <c r="J307" s="40"/>
      <c r="K307" s="41">
        <f t="shared" ref="K307:K338" ca="1" si="1206">INDIRECT(ADDRESS($A307,I$59+K$59))</f>
        <v>0</v>
      </c>
    </row>
    <row r="308" spans="1:11" ht="15" customHeight="1" x14ac:dyDescent="0.25">
      <c r="A308" s="40"/>
      <c r="B308" s="42">
        <f t="shared" ref="B308:B339" ca="1" si="1207">E307+E309</f>
        <v>0</v>
      </c>
      <c r="C308" s="42">
        <f t="shared" ref="C308:C339" ca="1" si="1208">C307</f>
        <v>0</v>
      </c>
      <c r="D308" s="40"/>
      <c r="E308" s="41">
        <f t="shared" ref="E308:E339" ca="1" si="1209">INDIRECT(ADDRESS($A307,C$59+1+E$59))</f>
        <v>0</v>
      </c>
      <c r="F308" s="9"/>
      <c r="G308" s="40"/>
      <c r="H308" s="42">
        <f t="shared" ref="H308:H339" ca="1" si="1210">K307+K309</f>
        <v>0</v>
      </c>
      <c r="I308" s="42">
        <f t="shared" ref="I308:I339" ca="1" si="1211">I307</f>
        <v>0</v>
      </c>
      <c r="J308" s="40"/>
      <c r="K308" s="41">
        <f t="shared" ref="K308:K339" ca="1" si="1212">INDIRECT(ADDRESS($A307,I$59+1+K$59))</f>
        <v>0</v>
      </c>
    </row>
    <row r="309" spans="1:11" ht="15" customHeight="1" x14ac:dyDescent="0.25">
      <c r="A309" s="40"/>
      <c r="B309" s="42">
        <f t="shared" ref="B309:B340" ca="1" si="1213">B308</f>
        <v>0</v>
      </c>
      <c r="C309" s="40">
        <f t="shared" ref="C309:C340" ca="1" si="1214">E308+E310</f>
        <v>0</v>
      </c>
      <c r="D309" s="40"/>
      <c r="E309" s="41">
        <f t="shared" ref="E309" ca="1" si="1215">INDIRECT(ADDRESS($A307,C$59+2+E$59))</f>
        <v>0</v>
      </c>
      <c r="F309" s="9"/>
      <c r="G309" s="40"/>
      <c r="H309" s="42">
        <f t="shared" ref="H309:H340" ca="1" si="1216">H308</f>
        <v>0</v>
      </c>
      <c r="I309" s="40">
        <f t="shared" ref="I309:I340" ca="1" si="1217">K308-K310</f>
        <v>0</v>
      </c>
      <c r="J309" s="40"/>
      <c r="K309" s="41">
        <f t="shared" ref="K309" ca="1" si="1218">INDIRECT(ADDRESS($A307,I$59+2+K$59))</f>
        <v>0</v>
      </c>
    </row>
    <row r="310" spans="1:11" ht="15" customHeight="1" x14ac:dyDescent="0.25">
      <c r="A310" s="40"/>
      <c r="B310" s="40">
        <f t="shared" ref="B310" ca="1" si="1219">B307</f>
        <v>0</v>
      </c>
      <c r="C310" s="40">
        <f t="shared" ref="C310:C341" ca="1" si="1220">C309</f>
        <v>0</v>
      </c>
      <c r="D310" s="40"/>
      <c r="E310" s="41">
        <f t="shared" ref="E310" ca="1" si="1221">INDIRECT(ADDRESS($A307,C$59+3+E$59))</f>
        <v>0</v>
      </c>
      <c r="F310" s="9"/>
      <c r="G310" s="40"/>
      <c r="H310" s="40">
        <f t="shared" ref="H310" ca="1" si="1222">H307</f>
        <v>0</v>
      </c>
      <c r="I310" s="40">
        <f t="shared" ref="I310:I341" ca="1" si="1223">I309</f>
        <v>0</v>
      </c>
      <c r="J310" s="40"/>
      <c r="K310" s="41">
        <f t="shared" ref="K310" ca="1" si="1224">INDIRECT(ADDRESS($A307,I$59+3+K$59))</f>
        <v>0</v>
      </c>
    </row>
    <row r="311" spans="1:11" ht="15" customHeight="1" x14ac:dyDescent="0.25">
      <c r="A311" s="40"/>
      <c r="B311" s="40">
        <f t="shared" ref="B311:B342" ca="1" si="1225">B310</f>
        <v>0</v>
      </c>
      <c r="C311" s="42">
        <f t="shared" ref="C311" ca="1" si="1226">C307</f>
        <v>0</v>
      </c>
      <c r="D311" s="40"/>
      <c r="E311" s="40"/>
      <c r="F311" s="9"/>
      <c r="G311" s="40"/>
      <c r="H311" s="40">
        <f t="shared" ref="H311:H342" ca="1" si="1227">H310</f>
        <v>0</v>
      </c>
      <c r="I311" s="42">
        <f t="shared" ref="I311" ca="1" si="1228">I307</f>
        <v>0</v>
      </c>
      <c r="J311" s="40"/>
      <c r="K311" s="40"/>
    </row>
    <row r="312" spans="1:11" ht="15" customHeight="1" x14ac:dyDescent="0.25">
      <c r="B312" s="43">
        <f t="shared" ref="B312" ca="1" si="1229">INDIRECT(ADDRESS($A313,C$59-1))</f>
        <v>0</v>
      </c>
      <c r="F312" s="40"/>
      <c r="H312" s="43">
        <f t="shared" ref="H312:H343" ca="1" si="1230">INDIRECT(ADDRESS($A313,C$59-1))</f>
        <v>0</v>
      </c>
    </row>
    <row r="313" spans="1:11" ht="15" customHeight="1" x14ac:dyDescent="0.25">
      <c r="A313" s="40">
        <v>64</v>
      </c>
      <c r="B313" s="40">
        <f t="shared" ref="B313:B344" ca="1" si="1231">E313</f>
        <v>0</v>
      </c>
      <c r="C313" s="42">
        <f t="shared" ref="C313:C344" ca="1" si="1232">E314</f>
        <v>0</v>
      </c>
      <c r="D313" s="40"/>
      <c r="E313" s="41">
        <f t="shared" ref="E313:E344" ca="1" si="1233">INDIRECT(ADDRESS($A313,C$59+E$59))</f>
        <v>0</v>
      </c>
      <c r="F313" s="40"/>
      <c r="G313" s="40">
        <v>64</v>
      </c>
      <c r="H313" s="40">
        <f t="shared" ref="H313:H344" ca="1" si="1234">K313</f>
        <v>0</v>
      </c>
      <c r="I313" s="42">
        <f t="shared" ref="I313:I344" ca="1" si="1235">K314</f>
        <v>0</v>
      </c>
      <c r="J313" s="40"/>
      <c r="K313" s="41">
        <f t="shared" ref="K313:K344" ca="1" si="1236">INDIRECT(ADDRESS($A313,I$59+K$59))</f>
        <v>0</v>
      </c>
    </row>
    <row r="314" spans="1:11" ht="15" customHeight="1" x14ac:dyDescent="0.25">
      <c r="A314" s="40"/>
      <c r="B314" s="42">
        <f t="shared" ref="B314:B345" ca="1" si="1237">E313+E315</f>
        <v>0</v>
      </c>
      <c r="C314" s="42">
        <f t="shared" ref="C314:C345" ca="1" si="1238">C313</f>
        <v>0</v>
      </c>
      <c r="D314" s="40"/>
      <c r="E314" s="41">
        <f t="shared" ref="E314:E345" ca="1" si="1239">INDIRECT(ADDRESS($A313,C$59+1+E$59))</f>
        <v>0</v>
      </c>
      <c r="F314" s="9"/>
      <c r="G314" s="40"/>
      <c r="H314" s="42">
        <f t="shared" ref="H314:H345" ca="1" si="1240">K313+K315</f>
        <v>0</v>
      </c>
      <c r="I314" s="42">
        <f t="shared" ref="I314:I345" ca="1" si="1241">I313</f>
        <v>0</v>
      </c>
      <c r="J314" s="40"/>
      <c r="K314" s="41">
        <f t="shared" ref="K314:K345" ca="1" si="1242">INDIRECT(ADDRESS($A313,I$59+1+K$59))</f>
        <v>0</v>
      </c>
    </row>
    <row r="315" spans="1:11" ht="15" customHeight="1" x14ac:dyDescent="0.25">
      <c r="A315" s="40"/>
      <c r="B315" s="42">
        <f t="shared" ref="B315:B346" ca="1" si="1243">B314</f>
        <v>0</v>
      </c>
      <c r="C315" s="40">
        <f t="shared" ref="C315:C346" ca="1" si="1244">E314+E316</f>
        <v>0</v>
      </c>
      <c r="D315" s="40"/>
      <c r="E315" s="41">
        <f t="shared" ref="E315" ca="1" si="1245">INDIRECT(ADDRESS($A313,C$59+2+E$59))</f>
        <v>0</v>
      </c>
      <c r="F315" s="9"/>
      <c r="G315" s="40"/>
      <c r="H315" s="42">
        <f t="shared" ref="H315:H346" ca="1" si="1246">H314</f>
        <v>0</v>
      </c>
      <c r="I315" s="40">
        <f t="shared" ref="I315:I346" ca="1" si="1247">K314-K316</f>
        <v>0</v>
      </c>
      <c r="J315" s="40"/>
      <c r="K315" s="41">
        <f t="shared" ref="K315" ca="1" si="1248">INDIRECT(ADDRESS($A313,I$59+2+K$59))</f>
        <v>0</v>
      </c>
    </row>
    <row r="316" spans="1:11" ht="15" customHeight="1" x14ac:dyDescent="0.25">
      <c r="A316" s="40"/>
      <c r="B316" s="40">
        <f t="shared" ref="B316" ca="1" si="1249">B313</f>
        <v>0</v>
      </c>
      <c r="C316" s="40">
        <f t="shared" ref="C316:C347" ca="1" si="1250">C315</f>
        <v>0</v>
      </c>
      <c r="D316" s="40"/>
      <c r="E316" s="41">
        <f t="shared" ref="E316" ca="1" si="1251">INDIRECT(ADDRESS($A313,C$59+3+E$59))</f>
        <v>0</v>
      </c>
      <c r="F316" s="9"/>
      <c r="G316" s="40"/>
      <c r="H316" s="40">
        <f t="shared" ref="H316" ca="1" si="1252">H313</f>
        <v>0</v>
      </c>
      <c r="I316" s="40">
        <f t="shared" ref="I316:I347" ca="1" si="1253">I315</f>
        <v>0</v>
      </c>
      <c r="J316" s="40"/>
      <c r="K316" s="41">
        <f t="shared" ref="K316" ca="1" si="1254">INDIRECT(ADDRESS($A313,I$59+3+K$59))</f>
        <v>0</v>
      </c>
    </row>
    <row r="317" spans="1:11" ht="15" customHeight="1" x14ac:dyDescent="0.25">
      <c r="A317" s="40"/>
      <c r="B317" s="40">
        <f t="shared" ref="B317:B348" ca="1" si="1255">B316</f>
        <v>0</v>
      </c>
      <c r="C317" s="42">
        <f t="shared" ref="C317" ca="1" si="1256">C313</f>
        <v>0</v>
      </c>
      <c r="D317" s="40"/>
      <c r="E317" s="40"/>
      <c r="F317" s="9"/>
      <c r="G317" s="40"/>
      <c r="H317" s="40">
        <f t="shared" ref="H317:H348" ca="1" si="1257">H316</f>
        <v>0</v>
      </c>
      <c r="I317" s="42">
        <f t="shared" ref="I317" ca="1" si="1258">I313</f>
        <v>0</v>
      </c>
      <c r="J317" s="40"/>
      <c r="K317" s="40"/>
    </row>
    <row r="318" spans="1:11" ht="15" customHeight="1" x14ac:dyDescent="0.25">
      <c r="B318" s="43">
        <f t="shared" ref="B318" ca="1" si="1259">INDIRECT(ADDRESS($A319,C$59-1))</f>
        <v>0</v>
      </c>
      <c r="F318" s="40"/>
      <c r="H318" s="43">
        <f t="shared" ref="H318:H349" ca="1" si="1260">INDIRECT(ADDRESS($A319,C$59-1))</f>
        <v>0</v>
      </c>
    </row>
    <row r="319" spans="1:11" ht="15" customHeight="1" x14ac:dyDescent="0.25">
      <c r="A319" s="40">
        <v>65</v>
      </c>
      <c r="B319" s="40">
        <f t="shared" ref="B319:B350" ca="1" si="1261">E319</f>
        <v>0</v>
      </c>
      <c r="C319" s="42">
        <f t="shared" ref="C319:C350" ca="1" si="1262">E320</f>
        <v>0</v>
      </c>
      <c r="D319" s="40"/>
      <c r="E319" s="41">
        <f t="shared" ref="E319:E350" ca="1" si="1263">INDIRECT(ADDRESS($A319,C$59+E$59))</f>
        <v>0</v>
      </c>
      <c r="F319" s="40"/>
      <c r="G319" s="40">
        <v>65</v>
      </c>
      <c r="H319" s="40">
        <f t="shared" ref="H319:H350" ca="1" si="1264">K319</f>
        <v>0</v>
      </c>
      <c r="I319" s="42">
        <f t="shared" ref="I319:I350" ca="1" si="1265">K320</f>
        <v>0</v>
      </c>
      <c r="J319" s="40"/>
      <c r="K319" s="41">
        <f t="shared" ref="K319:K350" ca="1" si="1266">INDIRECT(ADDRESS($A319,I$59+K$59))</f>
        <v>0</v>
      </c>
    </row>
    <row r="320" spans="1:11" ht="15" customHeight="1" x14ac:dyDescent="0.25">
      <c r="A320" s="40"/>
      <c r="B320" s="42">
        <f t="shared" ref="B320:B351" ca="1" si="1267">E319+E321</f>
        <v>0</v>
      </c>
      <c r="C320" s="42">
        <f t="shared" ref="C320:C351" ca="1" si="1268">C319</f>
        <v>0</v>
      </c>
      <c r="D320" s="40"/>
      <c r="E320" s="41">
        <f t="shared" ref="E320:E351" ca="1" si="1269">INDIRECT(ADDRESS($A319,C$59+1+E$59))</f>
        <v>0</v>
      </c>
      <c r="F320" s="9"/>
      <c r="G320" s="40"/>
      <c r="H320" s="42">
        <f t="shared" ref="H320:H351" ca="1" si="1270">K319+K321</f>
        <v>0</v>
      </c>
      <c r="I320" s="42">
        <f t="shared" ref="I320:I351" ca="1" si="1271">I319</f>
        <v>0</v>
      </c>
      <c r="J320" s="40"/>
      <c r="K320" s="41">
        <f t="shared" ref="K320:K351" ca="1" si="1272">INDIRECT(ADDRESS($A319,I$59+1+K$59))</f>
        <v>0</v>
      </c>
    </row>
    <row r="321" spans="1:11" ht="15" customHeight="1" x14ac:dyDescent="0.25">
      <c r="A321" s="40"/>
      <c r="B321" s="42">
        <f t="shared" ref="B321:B352" ca="1" si="1273">B320</f>
        <v>0</v>
      </c>
      <c r="C321" s="40">
        <f t="shared" ref="C321:C352" ca="1" si="1274">E320+E322</f>
        <v>0</v>
      </c>
      <c r="D321" s="40"/>
      <c r="E321" s="41">
        <f t="shared" ref="E321" ca="1" si="1275">INDIRECT(ADDRESS($A319,C$59+2+E$59))</f>
        <v>0</v>
      </c>
      <c r="F321" s="9"/>
      <c r="G321" s="40"/>
      <c r="H321" s="42">
        <f t="shared" ref="H321:H352" ca="1" si="1276">H320</f>
        <v>0</v>
      </c>
      <c r="I321" s="40">
        <f t="shared" ref="I321:I352" ca="1" si="1277">K320-K322</f>
        <v>0</v>
      </c>
      <c r="J321" s="40"/>
      <c r="K321" s="41">
        <f t="shared" ref="K321" ca="1" si="1278">INDIRECT(ADDRESS($A319,I$59+2+K$59))</f>
        <v>0</v>
      </c>
    </row>
    <row r="322" spans="1:11" ht="15" customHeight="1" x14ac:dyDescent="0.25">
      <c r="A322" s="40"/>
      <c r="B322" s="40">
        <f t="shared" ref="B322" ca="1" si="1279">B319</f>
        <v>0</v>
      </c>
      <c r="C322" s="40">
        <f t="shared" ref="C322:C353" ca="1" si="1280">C321</f>
        <v>0</v>
      </c>
      <c r="D322" s="40"/>
      <c r="E322" s="41">
        <f t="shared" ref="E322" ca="1" si="1281">INDIRECT(ADDRESS($A319,C$59+3+E$59))</f>
        <v>0</v>
      </c>
      <c r="F322" s="9"/>
      <c r="G322" s="40"/>
      <c r="H322" s="40">
        <f t="shared" ref="H322" ca="1" si="1282">H319</f>
        <v>0</v>
      </c>
      <c r="I322" s="40">
        <f t="shared" ref="I322:I353" ca="1" si="1283">I321</f>
        <v>0</v>
      </c>
      <c r="J322" s="40"/>
      <c r="K322" s="41">
        <f t="shared" ref="K322" ca="1" si="1284">INDIRECT(ADDRESS($A319,I$59+3+K$59))</f>
        <v>0</v>
      </c>
    </row>
    <row r="323" spans="1:11" ht="15" customHeight="1" x14ac:dyDescent="0.25">
      <c r="A323" s="40"/>
      <c r="B323" s="40">
        <f t="shared" ref="B323:B354" ca="1" si="1285">B322</f>
        <v>0</v>
      </c>
      <c r="C323" s="42">
        <f t="shared" ref="C323" ca="1" si="1286">C319</f>
        <v>0</v>
      </c>
      <c r="D323" s="40"/>
      <c r="E323" s="40"/>
      <c r="F323" s="9"/>
      <c r="G323" s="40"/>
      <c r="H323" s="40">
        <f t="shared" ref="H323:H354" ca="1" si="1287">H322</f>
        <v>0</v>
      </c>
      <c r="I323" s="42">
        <f t="shared" ref="I323" ca="1" si="1288">I319</f>
        <v>0</v>
      </c>
      <c r="J323" s="40"/>
      <c r="K323" s="40"/>
    </row>
    <row r="324" spans="1:11" ht="15" customHeight="1" x14ac:dyDescent="0.25">
      <c r="B324" s="43">
        <f t="shared" ref="B324" ca="1" si="1289">INDIRECT(ADDRESS($A325,C$59-1))</f>
        <v>0</v>
      </c>
      <c r="F324" s="40"/>
      <c r="H324" s="43">
        <f t="shared" ref="H324:H355" ca="1" si="1290">INDIRECT(ADDRESS($A325,C$59-1))</f>
        <v>0</v>
      </c>
    </row>
    <row r="325" spans="1:11" ht="15" customHeight="1" x14ac:dyDescent="0.25">
      <c r="A325" s="40">
        <v>66</v>
      </c>
      <c r="B325" s="40">
        <f t="shared" ref="B325:B356" ca="1" si="1291">E325</f>
        <v>0</v>
      </c>
      <c r="C325" s="42">
        <f t="shared" ref="C325:C356" ca="1" si="1292">E326</f>
        <v>0</v>
      </c>
      <c r="D325" s="40"/>
      <c r="E325" s="41">
        <f t="shared" ref="E325:E356" ca="1" si="1293">INDIRECT(ADDRESS($A325,C$59+E$59))</f>
        <v>0</v>
      </c>
      <c r="F325" s="40"/>
      <c r="G325" s="40">
        <v>66</v>
      </c>
      <c r="H325" s="40">
        <f t="shared" ref="H325:H356" ca="1" si="1294">K325</f>
        <v>0</v>
      </c>
      <c r="I325" s="42">
        <f t="shared" ref="I325:I356" ca="1" si="1295">K326</f>
        <v>0</v>
      </c>
      <c r="J325" s="40"/>
      <c r="K325" s="41">
        <f t="shared" ref="K325:K356" ca="1" si="1296">INDIRECT(ADDRESS($A325,I$59+K$59))</f>
        <v>0</v>
      </c>
    </row>
    <row r="326" spans="1:11" ht="15" customHeight="1" x14ac:dyDescent="0.25">
      <c r="A326" s="40"/>
      <c r="B326" s="42">
        <f t="shared" ref="B326:B357" ca="1" si="1297">E325+E327</f>
        <v>0</v>
      </c>
      <c r="C326" s="42">
        <f t="shared" ref="C326:C357" ca="1" si="1298">C325</f>
        <v>0</v>
      </c>
      <c r="D326" s="40"/>
      <c r="E326" s="41">
        <f t="shared" ref="E326:E357" ca="1" si="1299">INDIRECT(ADDRESS($A325,C$59+1+E$59))</f>
        <v>0</v>
      </c>
      <c r="F326" s="9"/>
      <c r="G326" s="40"/>
      <c r="H326" s="42">
        <f t="shared" ref="H326:H357" ca="1" si="1300">K325+K327</f>
        <v>0</v>
      </c>
      <c r="I326" s="42">
        <f t="shared" ref="I326:I357" ca="1" si="1301">I325</f>
        <v>0</v>
      </c>
      <c r="J326" s="40"/>
      <c r="K326" s="41">
        <f t="shared" ref="K326:K357" ca="1" si="1302">INDIRECT(ADDRESS($A325,I$59+1+K$59))</f>
        <v>0</v>
      </c>
    </row>
    <row r="327" spans="1:11" ht="15" customHeight="1" x14ac:dyDescent="0.25">
      <c r="A327" s="40"/>
      <c r="B327" s="42">
        <f t="shared" ref="B327:B358" ca="1" si="1303">B326</f>
        <v>0</v>
      </c>
      <c r="C327" s="40">
        <f t="shared" ref="C327:C358" ca="1" si="1304">E326+E328</f>
        <v>0</v>
      </c>
      <c r="D327" s="40"/>
      <c r="E327" s="41">
        <f t="shared" ref="E327" ca="1" si="1305">INDIRECT(ADDRESS($A325,C$59+2+E$59))</f>
        <v>0</v>
      </c>
      <c r="F327" s="9"/>
      <c r="G327" s="40"/>
      <c r="H327" s="42">
        <f t="shared" ref="H327:H358" ca="1" si="1306">H326</f>
        <v>0</v>
      </c>
      <c r="I327" s="40">
        <f t="shared" ref="I327:I358" ca="1" si="1307">K326-K328</f>
        <v>0</v>
      </c>
      <c r="J327" s="40"/>
      <c r="K327" s="41">
        <f t="shared" ref="K327" ca="1" si="1308">INDIRECT(ADDRESS($A325,I$59+2+K$59))</f>
        <v>0</v>
      </c>
    </row>
    <row r="328" spans="1:11" ht="15" customHeight="1" x14ac:dyDescent="0.25">
      <c r="A328" s="40"/>
      <c r="B328" s="40">
        <f t="shared" ref="B328" ca="1" si="1309">B325</f>
        <v>0</v>
      </c>
      <c r="C328" s="40">
        <f t="shared" ref="C328:C359" ca="1" si="1310">C327</f>
        <v>0</v>
      </c>
      <c r="D328" s="40"/>
      <c r="E328" s="41">
        <f t="shared" ref="E328" ca="1" si="1311">INDIRECT(ADDRESS($A325,C$59+3+E$59))</f>
        <v>0</v>
      </c>
      <c r="F328" s="9"/>
      <c r="G328" s="40"/>
      <c r="H328" s="40">
        <f t="shared" ref="H328" ca="1" si="1312">H325</f>
        <v>0</v>
      </c>
      <c r="I328" s="40">
        <f t="shared" ref="I328:I359" ca="1" si="1313">I327</f>
        <v>0</v>
      </c>
      <c r="J328" s="40"/>
      <c r="K328" s="41">
        <f t="shared" ref="K328" ca="1" si="1314">INDIRECT(ADDRESS($A325,I$59+3+K$59))</f>
        <v>0</v>
      </c>
    </row>
    <row r="329" spans="1:11" ht="15" customHeight="1" x14ac:dyDescent="0.25">
      <c r="A329" s="40"/>
      <c r="B329" s="40">
        <f t="shared" ref="B329:B360" ca="1" si="1315">B328</f>
        <v>0</v>
      </c>
      <c r="C329" s="42">
        <f t="shared" ref="C329" ca="1" si="1316">C325</f>
        <v>0</v>
      </c>
      <c r="D329" s="40"/>
      <c r="E329" s="40"/>
      <c r="F329" s="9"/>
      <c r="G329" s="40"/>
      <c r="H329" s="40">
        <f t="shared" ref="H329:H360" ca="1" si="1317">H328</f>
        <v>0</v>
      </c>
      <c r="I329" s="42">
        <f t="shared" ref="I329" ca="1" si="1318">I325</f>
        <v>0</v>
      </c>
      <c r="J329" s="40"/>
      <c r="K329" s="40"/>
    </row>
    <row r="330" spans="1:11" ht="15" customHeight="1" x14ac:dyDescent="0.25">
      <c r="B330" s="43">
        <f t="shared" ref="B330" ca="1" si="1319">INDIRECT(ADDRESS($A331,C$59-1))</f>
        <v>0</v>
      </c>
      <c r="F330" s="40"/>
      <c r="H330" s="43">
        <f t="shared" ref="H330:H361" ca="1" si="1320">INDIRECT(ADDRESS($A331,C$59-1))</f>
        <v>0</v>
      </c>
    </row>
    <row r="331" spans="1:11" ht="15" customHeight="1" x14ac:dyDescent="0.25">
      <c r="A331" s="40">
        <v>67</v>
      </c>
      <c r="B331" s="40">
        <f t="shared" ref="B331:B362" ca="1" si="1321">E331</f>
        <v>0</v>
      </c>
      <c r="C331" s="42">
        <f t="shared" ref="C331:C362" ca="1" si="1322">E332</f>
        <v>0</v>
      </c>
      <c r="D331" s="40"/>
      <c r="E331" s="41">
        <f t="shared" ref="E331:E362" ca="1" si="1323">INDIRECT(ADDRESS($A331,C$59+E$59))</f>
        <v>0</v>
      </c>
      <c r="F331" s="40"/>
      <c r="G331" s="40">
        <v>67</v>
      </c>
      <c r="H331" s="40">
        <f t="shared" ref="H331:H362" ca="1" si="1324">K331</f>
        <v>0</v>
      </c>
      <c r="I331" s="42">
        <f t="shared" ref="I331:I362" ca="1" si="1325">K332</f>
        <v>0</v>
      </c>
      <c r="J331" s="40"/>
      <c r="K331" s="41">
        <f t="shared" ref="K331:K362" ca="1" si="1326">INDIRECT(ADDRESS($A331,I$59+K$59))</f>
        <v>0</v>
      </c>
    </row>
    <row r="332" spans="1:11" ht="15" customHeight="1" x14ac:dyDescent="0.25">
      <c r="A332" s="40"/>
      <c r="B332" s="42">
        <f t="shared" ref="B332:B363" ca="1" si="1327">E331+E333</f>
        <v>0</v>
      </c>
      <c r="C332" s="42">
        <f t="shared" ref="C332:C363" ca="1" si="1328">C331</f>
        <v>0</v>
      </c>
      <c r="D332" s="40"/>
      <c r="E332" s="41">
        <f t="shared" ref="E332:E363" ca="1" si="1329">INDIRECT(ADDRESS($A331,C$59+1+E$59))</f>
        <v>0</v>
      </c>
      <c r="F332" s="9"/>
      <c r="G332" s="40"/>
      <c r="H332" s="42">
        <f t="shared" ref="H332:H363" ca="1" si="1330">K331+K333</f>
        <v>0</v>
      </c>
      <c r="I332" s="42">
        <f t="shared" ref="I332:I363" ca="1" si="1331">I331</f>
        <v>0</v>
      </c>
      <c r="J332" s="40"/>
      <c r="K332" s="41">
        <f t="shared" ref="K332:K363" ca="1" si="1332">INDIRECT(ADDRESS($A331,I$59+1+K$59))</f>
        <v>0</v>
      </c>
    </row>
    <row r="333" spans="1:11" ht="15" customHeight="1" x14ac:dyDescent="0.25">
      <c r="A333" s="40"/>
      <c r="B333" s="42">
        <f t="shared" ref="B333:B364" ca="1" si="1333">B332</f>
        <v>0</v>
      </c>
      <c r="C333" s="40">
        <f t="shared" ref="C333:C364" ca="1" si="1334">E332+E334</f>
        <v>0</v>
      </c>
      <c r="D333" s="40"/>
      <c r="E333" s="41">
        <f t="shared" ref="E333" ca="1" si="1335">INDIRECT(ADDRESS($A331,C$59+2+E$59))</f>
        <v>0</v>
      </c>
      <c r="F333" s="9"/>
      <c r="G333" s="40"/>
      <c r="H333" s="42">
        <f t="shared" ref="H333:H364" ca="1" si="1336">H332</f>
        <v>0</v>
      </c>
      <c r="I333" s="40">
        <f t="shared" ref="I333:I364" ca="1" si="1337">K332-K334</f>
        <v>0</v>
      </c>
      <c r="J333" s="40"/>
      <c r="K333" s="41">
        <f t="shared" ref="K333" ca="1" si="1338">INDIRECT(ADDRESS($A331,I$59+2+K$59))</f>
        <v>0</v>
      </c>
    </row>
    <row r="334" spans="1:11" ht="15" customHeight="1" x14ac:dyDescent="0.25">
      <c r="A334" s="40"/>
      <c r="B334" s="40">
        <f t="shared" ref="B334" ca="1" si="1339">B331</f>
        <v>0</v>
      </c>
      <c r="C334" s="40">
        <f t="shared" ref="C334:C365" ca="1" si="1340">C333</f>
        <v>0</v>
      </c>
      <c r="D334" s="40"/>
      <c r="E334" s="41">
        <f t="shared" ref="E334" ca="1" si="1341">INDIRECT(ADDRESS($A331,C$59+3+E$59))</f>
        <v>0</v>
      </c>
      <c r="F334" s="9"/>
      <c r="G334" s="40"/>
      <c r="H334" s="40">
        <f t="shared" ref="H334" ca="1" si="1342">H331</f>
        <v>0</v>
      </c>
      <c r="I334" s="40">
        <f t="shared" ref="I334:I365" ca="1" si="1343">I333</f>
        <v>0</v>
      </c>
      <c r="J334" s="40"/>
      <c r="K334" s="41">
        <f t="shared" ref="K334" ca="1" si="1344">INDIRECT(ADDRESS($A331,I$59+3+K$59))</f>
        <v>0</v>
      </c>
    </row>
    <row r="335" spans="1:11" ht="15" customHeight="1" x14ac:dyDescent="0.25">
      <c r="A335" s="40"/>
      <c r="B335" s="40">
        <f t="shared" ref="B335:B366" ca="1" si="1345">B334</f>
        <v>0</v>
      </c>
      <c r="C335" s="42">
        <f t="shared" ref="C335" ca="1" si="1346">C331</f>
        <v>0</v>
      </c>
      <c r="D335" s="40"/>
      <c r="E335" s="40"/>
      <c r="F335" s="9"/>
      <c r="G335" s="40"/>
      <c r="H335" s="40">
        <f t="shared" ref="H335:H366" ca="1" si="1347">H334</f>
        <v>0</v>
      </c>
      <c r="I335" s="42">
        <f t="shared" ref="I335" ca="1" si="1348">I331</f>
        <v>0</v>
      </c>
      <c r="J335" s="40"/>
      <c r="K335" s="40"/>
    </row>
    <row r="336" spans="1:11" ht="15" customHeight="1" x14ac:dyDescent="0.25">
      <c r="B336" s="43">
        <f t="shared" ref="B336" ca="1" si="1349">INDIRECT(ADDRESS($A337,C$59-1))</f>
        <v>0</v>
      </c>
      <c r="F336" s="40"/>
      <c r="H336" s="43">
        <f t="shared" ref="H336:H383" ca="1" si="1350">INDIRECT(ADDRESS($A337,C$59-1))</f>
        <v>0</v>
      </c>
    </row>
    <row r="337" spans="1:11" ht="15" customHeight="1" x14ac:dyDescent="0.25">
      <c r="A337" s="40">
        <v>68</v>
      </c>
      <c r="B337" s="40">
        <f t="shared" ref="B337:B368" ca="1" si="1351">E337</f>
        <v>0</v>
      </c>
      <c r="C337" s="42">
        <f t="shared" ref="C337:C368" ca="1" si="1352">E338</f>
        <v>0</v>
      </c>
      <c r="D337" s="40"/>
      <c r="E337" s="41">
        <f t="shared" ref="E337:E382" ca="1" si="1353">INDIRECT(ADDRESS($A337,C$59+E$59))</f>
        <v>0</v>
      </c>
      <c r="F337" s="40"/>
      <c r="G337" s="40">
        <v>68</v>
      </c>
      <c r="H337" s="40">
        <f t="shared" ref="H337:H383" ca="1" si="1354">K337</f>
        <v>0</v>
      </c>
      <c r="I337" s="42">
        <f t="shared" ref="I337:I383" ca="1" si="1355">K338</f>
        <v>0</v>
      </c>
      <c r="J337" s="40"/>
      <c r="K337" s="41">
        <f t="shared" ref="K337:K383" ca="1" si="1356">INDIRECT(ADDRESS($A337,I$59+K$59))</f>
        <v>0</v>
      </c>
    </row>
    <row r="338" spans="1:11" ht="15" customHeight="1" x14ac:dyDescent="0.25">
      <c r="A338" s="40"/>
      <c r="B338" s="42">
        <f t="shared" ref="B338:B369" ca="1" si="1357">E337+E339</f>
        <v>0</v>
      </c>
      <c r="C338" s="42">
        <f t="shared" ref="C338:C369" ca="1" si="1358">C337</f>
        <v>0</v>
      </c>
      <c r="D338" s="40"/>
      <c r="E338" s="41">
        <f t="shared" ref="E338:E382" ca="1" si="1359">INDIRECT(ADDRESS($A337,C$59+1+E$59))</f>
        <v>0</v>
      </c>
      <c r="F338" s="9"/>
      <c r="G338" s="40"/>
      <c r="H338" s="42">
        <f t="shared" ref="H338:H383" ca="1" si="1360">K337+K339</f>
        <v>0</v>
      </c>
      <c r="I338" s="42">
        <f t="shared" ref="I338:I383" ca="1" si="1361">I337</f>
        <v>0</v>
      </c>
      <c r="J338" s="40"/>
      <c r="K338" s="41">
        <f t="shared" ref="K338:K383" ca="1" si="1362">INDIRECT(ADDRESS($A337,I$59+1+K$59))</f>
        <v>0</v>
      </c>
    </row>
    <row r="339" spans="1:11" ht="15" customHeight="1" x14ac:dyDescent="0.25">
      <c r="A339" s="40"/>
      <c r="B339" s="42">
        <f t="shared" ref="B339:B370" ca="1" si="1363">B338</f>
        <v>0</v>
      </c>
      <c r="C339" s="40">
        <f t="shared" ref="C339:C370" ca="1" si="1364">E338+E340</f>
        <v>0</v>
      </c>
      <c r="D339" s="40"/>
      <c r="E339" s="41">
        <f t="shared" ref="E339" ca="1" si="1365">INDIRECT(ADDRESS($A337,C$59+2+E$59))</f>
        <v>0</v>
      </c>
      <c r="F339" s="9"/>
      <c r="G339" s="40"/>
      <c r="H339" s="42">
        <f t="shared" ref="H339:H383" ca="1" si="1366">H338</f>
        <v>0</v>
      </c>
      <c r="I339" s="40">
        <f t="shared" ref="I339:I383" ca="1" si="1367">K338-K340</f>
        <v>0</v>
      </c>
      <c r="J339" s="40"/>
      <c r="K339" s="41">
        <f t="shared" ref="K339" ca="1" si="1368">INDIRECT(ADDRESS($A337,I$59+2+K$59))</f>
        <v>0</v>
      </c>
    </row>
    <row r="340" spans="1:11" ht="15" customHeight="1" x14ac:dyDescent="0.25">
      <c r="A340" s="40"/>
      <c r="B340" s="40">
        <f t="shared" ref="B340" ca="1" si="1369">B337</f>
        <v>0</v>
      </c>
      <c r="C340" s="40">
        <f t="shared" ref="C340:C387" ca="1" si="1370">C339</f>
        <v>0</v>
      </c>
      <c r="D340" s="40"/>
      <c r="E340" s="41">
        <f t="shared" ref="E340" ca="1" si="1371">INDIRECT(ADDRESS($A337,C$59+3+E$59))</f>
        <v>0</v>
      </c>
      <c r="F340" s="9"/>
      <c r="G340" s="40"/>
      <c r="H340" s="40">
        <f t="shared" ref="H340" ca="1" si="1372">H337</f>
        <v>0</v>
      </c>
      <c r="I340" s="40">
        <f t="shared" ref="I340:I383" ca="1" si="1373">I339</f>
        <v>0</v>
      </c>
      <c r="J340" s="40"/>
      <c r="K340" s="41">
        <f t="shared" ref="K340" ca="1" si="1374">INDIRECT(ADDRESS($A337,I$59+3+K$59))</f>
        <v>0</v>
      </c>
    </row>
    <row r="341" spans="1:11" ht="15" customHeight="1" x14ac:dyDescent="0.25">
      <c r="A341" s="40"/>
      <c r="B341" s="40">
        <f t="shared" ref="B341:B387" ca="1" si="1375">B340</f>
        <v>0</v>
      </c>
      <c r="C341" s="42">
        <f t="shared" ref="C341" ca="1" si="1376">C337</f>
        <v>0</v>
      </c>
      <c r="D341" s="40"/>
      <c r="E341" s="40"/>
      <c r="F341" s="9"/>
      <c r="G341" s="40"/>
      <c r="H341" s="40">
        <f t="shared" ref="H341:H383" ca="1" si="1377">H340</f>
        <v>0</v>
      </c>
      <c r="I341" s="42">
        <f t="shared" ref="I341" ca="1" si="1378">I337</f>
        <v>0</v>
      </c>
      <c r="J341" s="40"/>
      <c r="K341" s="40"/>
    </row>
    <row r="342" spans="1:11" ht="15" customHeight="1" x14ac:dyDescent="0.25">
      <c r="B342" s="43">
        <f t="shared" ref="B342" ca="1" si="1379">INDIRECT(ADDRESS($A343,C$59-1))</f>
        <v>0</v>
      </c>
      <c r="F342" s="40"/>
      <c r="H342" s="43">
        <f t="shared" ref="H342:H383" ca="1" si="1380">INDIRECT(ADDRESS($A343,C$59-1))</f>
        <v>0</v>
      </c>
    </row>
    <row r="343" spans="1:11" ht="15" customHeight="1" x14ac:dyDescent="0.25">
      <c r="A343" s="40">
        <v>69</v>
      </c>
      <c r="B343" s="40">
        <f t="shared" ref="B343:B387" ca="1" si="1381">E343</f>
        <v>0</v>
      </c>
      <c r="C343" s="42">
        <f t="shared" ref="C343:C387" ca="1" si="1382">E344</f>
        <v>0</v>
      </c>
      <c r="D343" s="40"/>
      <c r="E343" s="41">
        <f t="shared" ref="E343:E382" ca="1" si="1383">INDIRECT(ADDRESS($A343,C$59+E$59))</f>
        <v>0</v>
      </c>
      <c r="F343" s="40"/>
      <c r="G343" s="40">
        <v>69</v>
      </c>
      <c r="H343" s="40">
        <f t="shared" ref="H343:H383" ca="1" si="1384">K343</f>
        <v>0</v>
      </c>
      <c r="I343" s="42">
        <f t="shared" ref="I343:I383" ca="1" si="1385">K344</f>
        <v>0</v>
      </c>
      <c r="J343" s="40"/>
      <c r="K343" s="41">
        <f t="shared" ref="K343:K383" ca="1" si="1386">INDIRECT(ADDRESS($A343,I$59+K$59))</f>
        <v>0</v>
      </c>
    </row>
    <row r="344" spans="1:11" ht="15" customHeight="1" x14ac:dyDescent="0.25">
      <c r="A344" s="40"/>
      <c r="B344" s="42">
        <f t="shared" ref="B344:B387" ca="1" si="1387">E343+E345</f>
        <v>0</v>
      </c>
      <c r="C344" s="42">
        <f t="shared" ref="C344:C387" ca="1" si="1388">C343</f>
        <v>0</v>
      </c>
      <c r="D344" s="40"/>
      <c r="E344" s="41">
        <f t="shared" ref="E344:E382" ca="1" si="1389">INDIRECT(ADDRESS($A343,C$59+1+E$59))</f>
        <v>0</v>
      </c>
      <c r="F344" s="9"/>
      <c r="G344" s="40"/>
      <c r="H344" s="42">
        <f t="shared" ref="H344:H383" ca="1" si="1390">K343+K345</f>
        <v>0</v>
      </c>
      <c r="I344" s="42">
        <f t="shared" ref="I344:I383" ca="1" si="1391">I343</f>
        <v>0</v>
      </c>
      <c r="J344" s="40"/>
      <c r="K344" s="41">
        <f t="shared" ref="K344:K383" ca="1" si="1392">INDIRECT(ADDRESS($A343,I$59+1+K$59))</f>
        <v>0</v>
      </c>
    </row>
    <row r="345" spans="1:11" ht="15" customHeight="1" x14ac:dyDescent="0.25">
      <c r="A345" s="40"/>
      <c r="B345" s="42">
        <f t="shared" ref="B345:B387" ca="1" si="1393">B344</f>
        <v>0</v>
      </c>
      <c r="C345" s="40">
        <f t="shared" ref="C345:C387" ca="1" si="1394">E344+E346</f>
        <v>0</v>
      </c>
      <c r="D345" s="40"/>
      <c r="E345" s="41">
        <f t="shared" ref="E345" ca="1" si="1395">INDIRECT(ADDRESS($A343,C$59+2+E$59))</f>
        <v>0</v>
      </c>
      <c r="F345" s="9"/>
      <c r="G345" s="40"/>
      <c r="H345" s="42">
        <f t="shared" ref="H345:H383" ca="1" si="1396">H344</f>
        <v>0</v>
      </c>
      <c r="I345" s="40">
        <f t="shared" ref="I345:I383" ca="1" si="1397">K344-K346</f>
        <v>0</v>
      </c>
      <c r="J345" s="40"/>
      <c r="K345" s="41">
        <f t="shared" ref="K345" ca="1" si="1398">INDIRECT(ADDRESS($A343,I$59+2+K$59))</f>
        <v>0</v>
      </c>
    </row>
    <row r="346" spans="1:11" ht="15" customHeight="1" x14ac:dyDescent="0.25">
      <c r="A346" s="40"/>
      <c r="B346" s="40">
        <f t="shared" ref="B346" ca="1" si="1399">B343</f>
        <v>0</v>
      </c>
      <c r="C346" s="40">
        <f t="shared" ref="C346:C387" ca="1" si="1400">C345</f>
        <v>0</v>
      </c>
      <c r="D346" s="40"/>
      <c r="E346" s="41">
        <f t="shared" ref="E346" ca="1" si="1401">INDIRECT(ADDRESS($A343,C$59+3+E$59))</f>
        <v>0</v>
      </c>
      <c r="F346" s="9"/>
      <c r="G346" s="40"/>
      <c r="H346" s="40">
        <f t="shared" ref="H346" ca="1" si="1402">H343</f>
        <v>0</v>
      </c>
      <c r="I346" s="40">
        <f t="shared" ref="I346:I383" ca="1" si="1403">I345</f>
        <v>0</v>
      </c>
      <c r="J346" s="40"/>
      <c r="K346" s="41">
        <f t="shared" ref="K346" ca="1" si="1404">INDIRECT(ADDRESS($A343,I$59+3+K$59))</f>
        <v>0</v>
      </c>
    </row>
    <row r="347" spans="1:11" ht="15" customHeight="1" x14ac:dyDescent="0.25">
      <c r="A347" s="40"/>
      <c r="B347" s="40">
        <f t="shared" ref="B347:B387" ca="1" si="1405">B346</f>
        <v>0</v>
      </c>
      <c r="C347" s="42">
        <f t="shared" ref="C347" ca="1" si="1406">C343</f>
        <v>0</v>
      </c>
      <c r="D347" s="40"/>
      <c r="E347" s="40"/>
      <c r="F347" s="9"/>
      <c r="G347" s="40"/>
      <c r="H347" s="40">
        <f t="shared" ref="H347:H383" ca="1" si="1407">H346</f>
        <v>0</v>
      </c>
      <c r="I347" s="42">
        <f t="shared" ref="I347" ca="1" si="1408">I343</f>
        <v>0</v>
      </c>
      <c r="J347" s="40"/>
      <c r="K347" s="40"/>
    </row>
    <row r="348" spans="1:11" ht="15" customHeight="1" x14ac:dyDescent="0.25">
      <c r="B348" s="43">
        <f t="shared" ref="B348" ca="1" si="1409">INDIRECT(ADDRESS($A349,C$59-1))</f>
        <v>0</v>
      </c>
      <c r="F348" s="40"/>
      <c r="H348" s="43">
        <f t="shared" ref="H348:H383" ca="1" si="1410">INDIRECT(ADDRESS($A349,C$59-1))</f>
        <v>0</v>
      </c>
    </row>
    <row r="349" spans="1:11" ht="15" customHeight="1" x14ac:dyDescent="0.25">
      <c r="A349" s="40">
        <v>70</v>
      </c>
      <c r="B349" s="40">
        <f t="shared" ref="B349:B387" ca="1" si="1411">E349</f>
        <v>0</v>
      </c>
      <c r="C349" s="42">
        <f t="shared" ref="C349:C387" ca="1" si="1412">E350</f>
        <v>0</v>
      </c>
      <c r="D349" s="40"/>
      <c r="E349" s="41">
        <f t="shared" ref="E349:E382" ca="1" si="1413">INDIRECT(ADDRESS($A349,C$59+E$59))</f>
        <v>0</v>
      </c>
      <c r="F349" s="40"/>
      <c r="G349" s="40">
        <v>70</v>
      </c>
      <c r="H349" s="40">
        <f t="shared" ref="H349:H383" ca="1" si="1414">K349</f>
        <v>0</v>
      </c>
      <c r="I349" s="42">
        <f t="shared" ref="I349:I383" ca="1" si="1415">K350</f>
        <v>0</v>
      </c>
      <c r="J349" s="40"/>
      <c r="K349" s="41">
        <f t="shared" ref="K349:K383" ca="1" si="1416">INDIRECT(ADDRESS($A349,I$59+K$59))</f>
        <v>0</v>
      </c>
    </row>
    <row r="350" spans="1:11" ht="15" customHeight="1" x14ac:dyDescent="0.25">
      <c r="A350" s="40"/>
      <c r="B350" s="42">
        <f t="shared" ref="B350:B387" ca="1" si="1417">E349+E351</f>
        <v>0</v>
      </c>
      <c r="C350" s="42">
        <f t="shared" ref="C350:C387" ca="1" si="1418">C349</f>
        <v>0</v>
      </c>
      <c r="D350" s="40"/>
      <c r="E350" s="41">
        <f t="shared" ref="E350:E382" ca="1" si="1419">INDIRECT(ADDRESS($A349,C$59+1+E$59))</f>
        <v>0</v>
      </c>
      <c r="F350" s="9"/>
      <c r="G350" s="40"/>
      <c r="H350" s="42">
        <f t="shared" ref="H350:H383" ca="1" si="1420">K349+K351</f>
        <v>0</v>
      </c>
      <c r="I350" s="42">
        <f t="shared" ref="I350:I383" ca="1" si="1421">I349</f>
        <v>0</v>
      </c>
      <c r="J350" s="40"/>
      <c r="K350" s="41">
        <f t="shared" ref="K350:K383" ca="1" si="1422">INDIRECT(ADDRESS($A349,I$59+1+K$59))</f>
        <v>0</v>
      </c>
    </row>
    <row r="351" spans="1:11" ht="15" customHeight="1" x14ac:dyDescent="0.25">
      <c r="A351" s="40"/>
      <c r="B351" s="42">
        <f t="shared" ref="B351:B387" ca="1" si="1423">B350</f>
        <v>0</v>
      </c>
      <c r="C351" s="40">
        <f t="shared" ref="C351:C387" ca="1" si="1424">E350+E352</f>
        <v>0</v>
      </c>
      <c r="D351" s="40"/>
      <c r="E351" s="41">
        <f t="shared" ref="E351" ca="1" si="1425">INDIRECT(ADDRESS($A349,C$59+2+E$59))</f>
        <v>0</v>
      </c>
      <c r="F351" s="9"/>
      <c r="G351" s="40"/>
      <c r="H351" s="42">
        <f t="shared" ref="H351:H383" ca="1" si="1426">H350</f>
        <v>0</v>
      </c>
      <c r="I351" s="40">
        <f t="shared" ref="I351:I383" ca="1" si="1427">K350-K352</f>
        <v>0</v>
      </c>
      <c r="J351" s="40"/>
      <c r="K351" s="41">
        <f t="shared" ref="K351" ca="1" si="1428">INDIRECT(ADDRESS($A349,I$59+2+K$59))</f>
        <v>0</v>
      </c>
    </row>
    <row r="352" spans="1:11" ht="15" customHeight="1" x14ac:dyDescent="0.25">
      <c r="A352" s="40"/>
      <c r="B352" s="40">
        <f t="shared" ref="B352" ca="1" si="1429">B349</f>
        <v>0</v>
      </c>
      <c r="C352" s="40">
        <f t="shared" ref="C352:C387" ca="1" si="1430">C351</f>
        <v>0</v>
      </c>
      <c r="D352" s="40"/>
      <c r="E352" s="41">
        <f t="shared" ref="E352" ca="1" si="1431">INDIRECT(ADDRESS($A349,C$59+3+E$59))</f>
        <v>0</v>
      </c>
      <c r="F352" s="9"/>
      <c r="G352" s="40"/>
      <c r="H352" s="40">
        <f t="shared" ref="H352" ca="1" si="1432">H349</f>
        <v>0</v>
      </c>
      <c r="I352" s="40">
        <f t="shared" ref="I352:I383" ca="1" si="1433">I351</f>
        <v>0</v>
      </c>
      <c r="J352" s="40"/>
      <c r="K352" s="41">
        <f t="shared" ref="K352" ca="1" si="1434">INDIRECT(ADDRESS($A349,I$59+3+K$59))</f>
        <v>0</v>
      </c>
    </row>
    <row r="353" spans="1:11" ht="15" customHeight="1" x14ac:dyDescent="0.25">
      <c r="A353" s="40"/>
      <c r="B353" s="40">
        <f t="shared" ref="B353:B387" ca="1" si="1435">B352</f>
        <v>0</v>
      </c>
      <c r="C353" s="42">
        <f t="shared" ref="C353" ca="1" si="1436">C349</f>
        <v>0</v>
      </c>
      <c r="D353" s="40"/>
      <c r="E353" s="40"/>
      <c r="F353" s="9"/>
      <c r="G353" s="40"/>
      <c r="H353" s="40">
        <f t="shared" ref="H353:H383" ca="1" si="1437">H352</f>
        <v>0</v>
      </c>
      <c r="I353" s="42">
        <f t="shared" ref="I353" ca="1" si="1438">I349</f>
        <v>0</v>
      </c>
      <c r="J353" s="40"/>
      <c r="K353" s="40"/>
    </row>
    <row r="354" spans="1:11" ht="15" customHeight="1" x14ac:dyDescent="0.25">
      <c r="B354" s="43">
        <f t="shared" ref="B354" ca="1" si="1439">INDIRECT(ADDRESS($A355,C$59-1))</f>
        <v>0</v>
      </c>
      <c r="F354" s="40"/>
      <c r="H354" s="43">
        <f t="shared" ref="H354:H383" ca="1" si="1440">INDIRECT(ADDRESS($A355,C$59-1))</f>
        <v>0</v>
      </c>
    </row>
    <row r="355" spans="1:11" ht="15" customHeight="1" x14ac:dyDescent="0.25">
      <c r="A355" s="40">
        <v>71</v>
      </c>
      <c r="B355" s="40">
        <f t="shared" ref="B355:B387" ca="1" si="1441">E355</f>
        <v>0</v>
      </c>
      <c r="C355" s="42">
        <f t="shared" ref="C355:C387" ca="1" si="1442">E356</f>
        <v>0</v>
      </c>
      <c r="D355" s="40"/>
      <c r="E355" s="41">
        <f t="shared" ref="E355:E382" ca="1" si="1443">INDIRECT(ADDRESS($A355,C$59+E$59))</f>
        <v>0</v>
      </c>
      <c r="F355" s="40"/>
      <c r="G355" s="40">
        <v>71</v>
      </c>
      <c r="H355" s="40">
        <f t="shared" ref="H355:H383" ca="1" si="1444">K355</f>
        <v>0</v>
      </c>
      <c r="I355" s="42">
        <f t="shared" ref="I355:I383" ca="1" si="1445">K356</f>
        <v>0</v>
      </c>
      <c r="J355" s="40"/>
      <c r="K355" s="41">
        <f t="shared" ref="K355:K383" ca="1" si="1446">INDIRECT(ADDRESS($A355,I$59+K$59))</f>
        <v>0</v>
      </c>
    </row>
    <row r="356" spans="1:11" ht="15" customHeight="1" x14ac:dyDescent="0.25">
      <c r="A356" s="40"/>
      <c r="B356" s="42">
        <f t="shared" ref="B356:B387" ca="1" si="1447">E355+E357</f>
        <v>0</v>
      </c>
      <c r="C356" s="42">
        <f t="shared" ref="C356:C387" ca="1" si="1448">C355</f>
        <v>0</v>
      </c>
      <c r="D356" s="40"/>
      <c r="E356" s="41">
        <f t="shared" ref="E356:E382" ca="1" si="1449">INDIRECT(ADDRESS($A355,C$59+1+E$59))</f>
        <v>0</v>
      </c>
      <c r="F356" s="9"/>
      <c r="G356" s="40"/>
      <c r="H356" s="42">
        <f t="shared" ref="H356:H383" ca="1" si="1450">K355+K357</f>
        <v>0</v>
      </c>
      <c r="I356" s="42">
        <f t="shared" ref="I356:I383" ca="1" si="1451">I355</f>
        <v>0</v>
      </c>
      <c r="J356" s="40"/>
      <c r="K356" s="41">
        <f t="shared" ref="K356:K383" ca="1" si="1452">INDIRECT(ADDRESS($A355,I$59+1+K$59))</f>
        <v>0</v>
      </c>
    </row>
    <row r="357" spans="1:11" ht="15" customHeight="1" x14ac:dyDescent="0.25">
      <c r="A357" s="40"/>
      <c r="B357" s="42">
        <f t="shared" ref="B357:B387" ca="1" si="1453">B356</f>
        <v>0</v>
      </c>
      <c r="C357" s="40">
        <f t="shared" ref="C357:C387" ca="1" si="1454">E356+E358</f>
        <v>0</v>
      </c>
      <c r="D357" s="40"/>
      <c r="E357" s="41">
        <f t="shared" ref="E357" ca="1" si="1455">INDIRECT(ADDRESS($A355,C$59+2+E$59))</f>
        <v>0</v>
      </c>
      <c r="F357" s="9"/>
      <c r="G357" s="40"/>
      <c r="H357" s="42">
        <f t="shared" ref="H357:H383" ca="1" si="1456">H356</f>
        <v>0</v>
      </c>
      <c r="I357" s="40">
        <f t="shared" ref="I357:I383" ca="1" si="1457">K356-K358</f>
        <v>0</v>
      </c>
      <c r="J357" s="40"/>
      <c r="K357" s="41">
        <f t="shared" ref="K357" ca="1" si="1458">INDIRECT(ADDRESS($A355,I$59+2+K$59))</f>
        <v>0</v>
      </c>
    </row>
    <row r="358" spans="1:11" ht="15" customHeight="1" x14ac:dyDescent="0.25">
      <c r="A358" s="40"/>
      <c r="B358" s="40">
        <f t="shared" ref="B358" ca="1" si="1459">B355</f>
        <v>0</v>
      </c>
      <c r="C358" s="40">
        <f t="shared" ref="C358:C387" ca="1" si="1460">C357</f>
        <v>0</v>
      </c>
      <c r="D358" s="40"/>
      <c r="E358" s="41">
        <f t="shared" ref="E358" ca="1" si="1461">INDIRECT(ADDRESS($A355,C$59+3+E$59))</f>
        <v>0</v>
      </c>
      <c r="F358" s="9"/>
      <c r="G358" s="40"/>
      <c r="H358" s="40">
        <f t="shared" ref="H358" ca="1" si="1462">H355</f>
        <v>0</v>
      </c>
      <c r="I358" s="40">
        <f t="shared" ref="I358:I383" ca="1" si="1463">I357</f>
        <v>0</v>
      </c>
      <c r="J358" s="40"/>
      <c r="K358" s="41">
        <f t="shared" ref="K358" ca="1" si="1464">INDIRECT(ADDRESS($A355,I$59+3+K$59))</f>
        <v>0</v>
      </c>
    </row>
    <row r="359" spans="1:11" ht="15" customHeight="1" x14ac:dyDescent="0.25">
      <c r="A359" s="40"/>
      <c r="B359" s="40">
        <f t="shared" ref="B359:B387" ca="1" si="1465">B358</f>
        <v>0</v>
      </c>
      <c r="C359" s="42">
        <f t="shared" ref="C359" ca="1" si="1466">C355</f>
        <v>0</v>
      </c>
      <c r="D359" s="40"/>
      <c r="E359" s="40"/>
      <c r="F359" s="9"/>
      <c r="G359" s="40"/>
      <c r="H359" s="40">
        <f t="shared" ref="H359:H383" ca="1" si="1467">H358</f>
        <v>0</v>
      </c>
      <c r="I359" s="42">
        <f t="shared" ref="I359" ca="1" si="1468">I355</f>
        <v>0</v>
      </c>
      <c r="J359" s="40"/>
      <c r="K359" s="40"/>
    </row>
    <row r="360" spans="1:11" ht="15" customHeight="1" x14ac:dyDescent="0.25">
      <c r="B360" s="43">
        <f t="shared" ref="B360" ca="1" si="1469">INDIRECT(ADDRESS($A361,C$59-1))</f>
        <v>0</v>
      </c>
      <c r="F360" s="40"/>
      <c r="H360" s="43">
        <f t="shared" ref="H360:H383" ca="1" si="1470">INDIRECT(ADDRESS($A361,C$59-1))</f>
        <v>0</v>
      </c>
    </row>
    <row r="361" spans="1:11" ht="15" customHeight="1" x14ac:dyDescent="0.25">
      <c r="A361" s="40">
        <v>72</v>
      </c>
      <c r="B361" s="40">
        <f t="shared" ref="B361:B387" ca="1" si="1471">E361</f>
        <v>0</v>
      </c>
      <c r="C361" s="42">
        <f t="shared" ref="C361:C387" ca="1" si="1472">E362</f>
        <v>0</v>
      </c>
      <c r="D361" s="40"/>
      <c r="E361" s="41">
        <f t="shared" ref="E361:E382" ca="1" si="1473">INDIRECT(ADDRESS($A361,C$59+E$59))</f>
        <v>0</v>
      </c>
      <c r="F361" s="40"/>
      <c r="G361" s="40">
        <v>72</v>
      </c>
      <c r="H361" s="40">
        <f t="shared" ref="H361:H383" ca="1" si="1474">K361</f>
        <v>0</v>
      </c>
      <c r="I361" s="42">
        <f t="shared" ref="I361:I383" ca="1" si="1475">K362</f>
        <v>0</v>
      </c>
      <c r="J361" s="40"/>
      <c r="K361" s="41">
        <f t="shared" ref="K361:K383" ca="1" si="1476">INDIRECT(ADDRESS($A361,I$59+K$59))</f>
        <v>0</v>
      </c>
    </row>
    <row r="362" spans="1:11" ht="15" customHeight="1" x14ac:dyDescent="0.25">
      <c r="A362" s="40"/>
      <c r="B362" s="42">
        <f t="shared" ref="B362:B387" ca="1" si="1477">E361+E363</f>
        <v>0</v>
      </c>
      <c r="C362" s="42">
        <f t="shared" ref="C362:C387" ca="1" si="1478">C361</f>
        <v>0</v>
      </c>
      <c r="D362" s="40"/>
      <c r="E362" s="41">
        <f t="shared" ref="E362:E382" ca="1" si="1479">INDIRECT(ADDRESS($A361,C$59+1+E$59))</f>
        <v>0</v>
      </c>
      <c r="F362" s="9"/>
      <c r="G362" s="40"/>
      <c r="H362" s="42">
        <f t="shared" ref="H362:H383" ca="1" si="1480">K361+K363</f>
        <v>0</v>
      </c>
      <c r="I362" s="42">
        <f t="shared" ref="I362:I383" ca="1" si="1481">I361</f>
        <v>0</v>
      </c>
      <c r="J362" s="40"/>
      <c r="K362" s="41">
        <f t="shared" ref="K362:K383" ca="1" si="1482">INDIRECT(ADDRESS($A361,I$59+1+K$59))</f>
        <v>0</v>
      </c>
    </row>
    <row r="363" spans="1:11" ht="15" customHeight="1" x14ac:dyDescent="0.25">
      <c r="A363" s="40"/>
      <c r="B363" s="42">
        <f t="shared" ref="B363:B387" ca="1" si="1483">B362</f>
        <v>0</v>
      </c>
      <c r="C363" s="40">
        <f t="shared" ref="C363:C387" ca="1" si="1484">E362+E364</f>
        <v>0</v>
      </c>
      <c r="D363" s="40"/>
      <c r="E363" s="41">
        <f t="shared" ref="E363" ca="1" si="1485">INDIRECT(ADDRESS($A361,C$59+2+E$59))</f>
        <v>0</v>
      </c>
      <c r="F363" s="9"/>
      <c r="G363" s="40"/>
      <c r="H363" s="42">
        <f t="shared" ref="H363:H383" ca="1" si="1486">H362</f>
        <v>0</v>
      </c>
      <c r="I363" s="40">
        <f t="shared" ref="I363:I383" ca="1" si="1487">K362-K364</f>
        <v>0</v>
      </c>
      <c r="J363" s="40"/>
      <c r="K363" s="41">
        <f t="shared" ref="K363" ca="1" si="1488">INDIRECT(ADDRESS($A361,I$59+2+K$59))</f>
        <v>0</v>
      </c>
    </row>
    <row r="364" spans="1:11" ht="15" customHeight="1" x14ac:dyDescent="0.25">
      <c r="A364" s="40"/>
      <c r="B364" s="40">
        <f t="shared" ref="B364" ca="1" si="1489">B361</f>
        <v>0</v>
      </c>
      <c r="C364" s="40">
        <f t="shared" ref="C364:C387" ca="1" si="1490">C363</f>
        <v>0</v>
      </c>
      <c r="D364" s="40"/>
      <c r="E364" s="41">
        <f t="shared" ref="E364" ca="1" si="1491">INDIRECT(ADDRESS($A361,C$59+3+E$59))</f>
        <v>0</v>
      </c>
      <c r="F364" s="9"/>
      <c r="G364" s="40"/>
      <c r="H364" s="40">
        <f t="shared" ref="H364" ca="1" si="1492">H361</f>
        <v>0</v>
      </c>
      <c r="I364" s="40">
        <f t="shared" ref="I364:I383" ca="1" si="1493">I363</f>
        <v>0</v>
      </c>
      <c r="J364" s="40"/>
      <c r="K364" s="41">
        <f t="shared" ref="K364" ca="1" si="1494">INDIRECT(ADDRESS($A361,I$59+3+K$59))</f>
        <v>0</v>
      </c>
    </row>
    <row r="365" spans="1:11" ht="15" customHeight="1" x14ac:dyDescent="0.25">
      <c r="A365" s="40"/>
      <c r="B365" s="40">
        <f t="shared" ref="B365:B387" ca="1" si="1495">B364</f>
        <v>0</v>
      </c>
      <c r="C365" s="42">
        <f t="shared" ref="C365" ca="1" si="1496">C361</f>
        <v>0</v>
      </c>
      <c r="D365" s="40"/>
      <c r="E365" s="40"/>
      <c r="F365" s="9"/>
      <c r="G365" s="40"/>
      <c r="H365" s="40">
        <f t="shared" ref="H365:H383" ca="1" si="1497">H364</f>
        <v>0</v>
      </c>
      <c r="I365" s="42">
        <f t="shared" ref="I365" ca="1" si="1498">I361</f>
        <v>0</v>
      </c>
      <c r="J365" s="40"/>
      <c r="K365" s="40"/>
    </row>
    <row r="366" spans="1:11" ht="15" customHeight="1" x14ac:dyDescent="0.25">
      <c r="B366" s="43">
        <f t="shared" ref="B366" ca="1" si="1499">INDIRECT(ADDRESS($A367,C$59-1))</f>
        <v>0</v>
      </c>
      <c r="F366" s="40"/>
      <c r="H366" s="43">
        <f t="shared" ref="H366:H383" ca="1" si="1500">INDIRECT(ADDRESS($A367,C$59-1))</f>
        <v>0</v>
      </c>
    </row>
    <row r="367" spans="1:11" ht="15" customHeight="1" x14ac:dyDescent="0.25">
      <c r="A367" s="40">
        <v>73</v>
      </c>
      <c r="B367" s="40">
        <f t="shared" ref="B367:B387" ca="1" si="1501">E367</f>
        <v>0</v>
      </c>
      <c r="C367" s="42">
        <f t="shared" ref="C367:C387" ca="1" si="1502">E368</f>
        <v>0</v>
      </c>
      <c r="D367" s="40"/>
      <c r="E367" s="41">
        <f t="shared" ref="E367:E382" ca="1" si="1503">INDIRECT(ADDRESS($A367,C$59+E$59))</f>
        <v>0</v>
      </c>
      <c r="F367" s="40"/>
      <c r="G367" s="40">
        <v>73</v>
      </c>
      <c r="H367" s="40">
        <f t="shared" ref="H367:H383" ca="1" si="1504">K367</f>
        <v>0</v>
      </c>
      <c r="I367" s="42">
        <f t="shared" ref="I367:I383" ca="1" si="1505">K368</f>
        <v>0</v>
      </c>
      <c r="J367" s="40"/>
      <c r="K367" s="41">
        <f t="shared" ref="K367:K383" ca="1" si="1506">INDIRECT(ADDRESS($A367,I$59+K$59))</f>
        <v>0</v>
      </c>
    </row>
    <row r="368" spans="1:11" ht="15" customHeight="1" x14ac:dyDescent="0.25">
      <c r="A368" s="40"/>
      <c r="B368" s="42">
        <f t="shared" ref="B368:B387" ca="1" si="1507">E367+E369</f>
        <v>0</v>
      </c>
      <c r="C368" s="42">
        <f t="shared" ref="C368:C387" ca="1" si="1508">C367</f>
        <v>0</v>
      </c>
      <c r="D368" s="40"/>
      <c r="E368" s="41">
        <f t="shared" ref="E368:E382" ca="1" si="1509">INDIRECT(ADDRESS($A367,C$59+1+E$59))</f>
        <v>0</v>
      </c>
      <c r="F368" s="9"/>
      <c r="G368" s="40"/>
      <c r="H368" s="42">
        <f t="shared" ref="H368:H383" ca="1" si="1510">K367+K369</f>
        <v>0</v>
      </c>
      <c r="I368" s="42">
        <f t="shared" ref="I368:I383" ca="1" si="1511">I367</f>
        <v>0</v>
      </c>
      <c r="J368" s="40"/>
      <c r="K368" s="41">
        <f t="shared" ref="K368:K383" ca="1" si="1512">INDIRECT(ADDRESS($A367,I$59+1+K$59))</f>
        <v>0</v>
      </c>
    </row>
    <row r="369" spans="1:11" ht="15" customHeight="1" x14ac:dyDescent="0.25">
      <c r="A369" s="40"/>
      <c r="B369" s="42">
        <f t="shared" ref="B369:B387" ca="1" si="1513">B368</f>
        <v>0</v>
      </c>
      <c r="C369" s="40">
        <f t="shared" ref="C369:C387" ca="1" si="1514">E368+E370</f>
        <v>0</v>
      </c>
      <c r="D369" s="40"/>
      <c r="E369" s="41">
        <f t="shared" ref="E369" ca="1" si="1515">INDIRECT(ADDRESS($A367,C$59+2+E$59))</f>
        <v>0</v>
      </c>
      <c r="F369" s="9"/>
      <c r="G369" s="40"/>
      <c r="H369" s="42">
        <f t="shared" ref="H369:H383" ca="1" si="1516">H368</f>
        <v>0</v>
      </c>
      <c r="I369" s="40">
        <f t="shared" ref="I369:I383" ca="1" si="1517">K368-K370</f>
        <v>0</v>
      </c>
      <c r="J369" s="40"/>
      <c r="K369" s="41">
        <f t="shared" ref="K369" ca="1" si="1518">INDIRECT(ADDRESS($A367,I$59+2+K$59))</f>
        <v>0</v>
      </c>
    </row>
    <row r="370" spans="1:11" ht="15" customHeight="1" x14ac:dyDescent="0.25">
      <c r="A370" s="40"/>
      <c r="B370" s="40">
        <f t="shared" ref="B370" ca="1" si="1519">B367</f>
        <v>0</v>
      </c>
      <c r="C370" s="40">
        <f t="shared" ref="C370:C387" ca="1" si="1520">C369</f>
        <v>0</v>
      </c>
      <c r="D370" s="40"/>
      <c r="E370" s="41">
        <f t="shared" ref="E370" ca="1" si="1521">INDIRECT(ADDRESS($A367,C$59+3+E$59))</f>
        <v>0</v>
      </c>
      <c r="F370" s="9"/>
      <c r="G370" s="40"/>
      <c r="H370" s="40">
        <f t="shared" ref="H370" ca="1" si="1522">H367</f>
        <v>0</v>
      </c>
      <c r="I370" s="40">
        <f t="shared" ref="I370:I383" ca="1" si="1523">I369</f>
        <v>0</v>
      </c>
      <c r="J370" s="40"/>
      <c r="K370" s="41">
        <f t="shared" ref="K370" ca="1" si="1524">INDIRECT(ADDRESS($A367,I$59+3+K$59))</f>
        <v>0</v>
      </c>
    </row>
    <row r="371" spans="1:11" ht="15" customHeight="1" x14ac:dyDescent="0.25">
      <c r="A371" s="40"/>
      <c r="B371" s="40">
        <f t="shared" ref="B371:B387" ca="1" si="1525">B370</f>
        <v>0</v>
      </c>
      <c r="C371" s="42">
        <f t="shared" ref="C371" ca="1" si="1526">C367</f>
        <v>0</v>
      </c>
      <c r="D371" s="40"/>
      <c r="E371" s="40"/>
      <c r="F371" s="9"/>
      <c r="G371" s="40"/>
      <c r="H371" s="40">
        <f t="shared" ref="H371:H383" ca="1" si="1527">H370</f>
        <v>0</v>
      </c>
      <c r="I371" s="42">
        <f t="shared" ref="I371" ca="1" si="1528">I367</f>
        <v>0</v>
      </c>
      <c r="J371" s="40"/>
      <c r="K371" s="40"/>
    </row>
    <row r="372" spans="1:11" ht="15" customHeight="1" x14ac:dyDescent="0.25">
      <c r="B372" s="43">
        <f t="shared" ref="B372" ca="1" si="1529">INDIRECT(ADDRESS($A373,C$59-1))</f>
        <v>0</v>
      </c>
      <c r="F372" s="40"/>
      <c r="H372" s="43">
        <f t="shared" ref="H372:H383" ca="1" si="1530">INDIRECT(ADDRESS($A373,C$59-1))</f>
        <v>0</v>
      </c>
    </row>
    <row r="373" spans="1:11" ht="15" customHeight="1" x14ac:dyDescent="0.25">
      <c r="A373" s="40">
        <v>74</v>
      </c>
      <c r="B373" s="40">
        <f t="shared" ref="B373:B387" ca="1" si="1531">E373</f>
        <v>0</v>
      </c>
      <c r="C373" s="42">
        <f t="shared" ref="C373:C387" ca="1" si="1532">E374</f>
        <v>0</v>
      </c>
      <c r="D373" s="40"/>
      <c r="E373" s="41">
        <f t="shared" ref="E373:E382" ca="1" si="1533">INDIRECT(ADDRESS($A373,C$59+E$59))</f>
        <v>0</v>
      </c>
      <c r="F373" s="40"/>
      <c r="G373" s="40">
        <v>74</v>
      </c>
      <c r="H373" s="40">
        <f t="shared" ref="H373:H383" ca="1" si="1534">K373</f>
        <v>0</v>
      </c>
      <c r="I373" s="42">
        <f t="shared" ref="I373:I383" ca="1" si="1535">K374</f>
        <v>0</v>
      </c>
      <c r="J373" s="40"/>
      <c r="K373" s="41">
        <f t="shared" ref="K373:K383" ca="1" si="1536">INDIRECT(ADDRESS($A373,I$59+K$59))</f>
        <v>0</v>
      </c>
    </row>
    <row r="374" spans="1:11" ht="15" customHeight="1" x14ac:dyDescent="0.25">
      <c r="A374" s="40"/>
      <c r="B374" s="42">
        <f t="shared" ref="B374:B387" ca="1" si="1537">E373+E375</f>
        <v>0</v>
      </c>
      <c r="C374" s="42">
        <f t="shared" ref="C374:C387" ca="1" si="1538">C373</f>
        <v>0</v>
      </c>
      <c r="D374" s="40"/>
      <c r="E374" s="41">
        <f t="shared" ref="E374:E382" ca="1" si="1539">INDIRECT(ADDRESS($A373,C$59+1+E$59))</f>
        <v>0</v>
      </c>
      <c r="F374" s="9"/>
      <c r="G374" s="40"/>
      <c r="H374" s="42">
        <f t="shared" ref="H374:H383" ca="1" si="1540">K373+K375</f>
        <v>0</v>
      </c>
      <c r="I374" s="42">
        <f t="shared" ref="I374:I383" ca="1" si="1541">I373</f>
        <v>0</v>
      </c>
      <c r="J374" s="40"/>
      <c r="K374" s="41">
        <f t="shared" ref="K374:K383" ca="1" si="1542">INDIRECT(ADDRESS($A373,I$59+1+K$59))</f>
        <v>0</v>
      </c>
    </row>
    <row r="375" spans="1:11" ht="15" customHeight="1" x14ac:dyDescent="0.25">
      <c r="A375" s="40"/>
      <c r="B375" s="42">
        <f t="shared" ref="B375:B387" ca="1" si="1543">B374</f>
        <v>0</v>
      </c>
      <c r="C375" s="40">
        <f t="shared" ref="C375:C387" ca="1" si="1544">E374+E376</f>
        <v>0</v>
      </c>
      <c r="D375" s="40"/>
      <c r="E375" s="41">
        <f t="shared" ref="E375" ca="1" si="1545">INDIRECT(ADDRESS($A373,C$59+2+E$59))</f>
        <v>0</v>
      </c>
      <c r="F375" s="9"/>
      <c r="G375" s="40"/>
      <c r="H375" s="42">
        <f t="shared" ref="H375:H383" ca="1" si="1546">H374</f>
        <v>0</v>
      </c>
      <c r="I375" s="40">
        <f t="shared" ref="I375:I383" ca="1" si="1547">K374-K376</f>
        <v>0</v>
      </c>
      <c r="J375" s="40"/>
      <c r="K375" s="41">
        <f t="shared" ref="K375" ca="1" si="1548">INDIRECT(ADDRESS($A373,I$59+2+K$59))</f>
        <v>0</v>
      </c>
    </row>
    <row r="376" spans="1:11" ht="15" customHeight="1" x14ac:dyDescent="0.25">
      <c r="A376" s="40"/>
      <c r="B376" s="40">
        <f t="shared" ref="B376" ca="1" si="1549">B373</f>
        <v>0</v>
      </c>
      <c r="C376" s="40">
        <f t="shared" ref="C376:C387" ca="1" si="1550">C375</f>
        <v>0</v>
      </c>
      <c r="D376" s="40"/>
      <c r="E376" s="41">
        <f t="shared" ref="E376" ca="1" si="1551">INDIRECT(ADDRESS($A373,C$59+3+E$59))</f>
        <v>0</v>
      </c>
      <c r="F376" s="9"/>
      <c r="G376" s="40"/>
      <c r="H376" s="40">
        <f t="shared" ref="H376" ca="1" si="1552">H373</f>
        <v>0</v>
      </c>
      <c r="I376" s="40">
        <f t="shared" ref="I376:I383" ca="1" si="1553">I375</f>
        <v>0</v>
      </c>
      <c r="J376" s="40"/>
      <c r="K376" s="41">
        <f t="shared" ref="K376" ca="1" si="1554">INDIRECT(ADDRESS($A373,I$59+3+K$59))</f>
        <v>0</v>
      </c>
    </row>
    <row r="377" spans="1:11" ht="15" customHeight="1" x14ac:dyDescent="0.25">
      <c r="A377" s="40"/>
      <c r="B377" s="40">
        <f t="shared" ref="B377:B387" ca="1" si="1555">B376</f>
        <v>0</v>
      </c>
      <c r="C377" s="42">
        <f t="shared" ref="C377" ca="1" si="1556">C373</f>
        <v>0</v>
      </c>
      <c r="D377" s="40"/>
      <c r="E377" s="40"/>
      <c r="F377" s="9"/>
      <c r="G377" s="40"/>
      <c r="H377" s="40">
        <f t="shared" ref="H377:H383" ca="1" si="1557">H376</f>
        <v>0</v>
      </c>
      <c r="I377" s="42">
        <f t="shared" ref="I377" ca="1" si="1558">I373</f>
        <v>0</v>
      </c>
      <c r="J377" s="40"/>
      <c r="K377" s="40"/>
    </row>
    <row r="378" spans="1:11" ht="15" customHeight="1" x14ac:dyDescent="0.25">
      <c r="B378" s="43">
        <f t="shared" ref="B378" ca="1" si="1559">INDIRECT(ADDRESS($A379,C$59-1))</f>
        <v>0</v>
      </c>
      <c r="F378" s="40"/>
      <c r="H378" s="43">
        <f t="shared" ref="H378:H383" ca="1" si="1560">INDIRECT(ADDRESS($A379,C$59-1))</f>
        <v>0</v>
      </c>
    </row>
    <row r="379" spans="1:11" ht="15" customHeight="1" x14ac:dyDescent="0.25">
      <c r="A379" s="40">
        <v>75</v>
      </c>
      <c r="B379" s="40">
        <f t="shared" ref="B379:B387" ca="1" si="1561">E379</f>
        <v>0</v>
      </c>
      <c r="C379" s="42">
        <f t="shared" ref="C379:C387" ca="1" si="1562">E380</f>
        <v>0</v>
      </c>
      <c r="D379" s="40"/>
      <c r="E379" s="41">
        <f t="shared" ref="E379:E382" ca="1" si="1563">INDIRECT(ADDRESS($A379,C$59+E$59))</f>
        <v>0</v>
      </c>
      <c r="F379" s="40"/>
      <c r="G379" s="40">
        <v>75</v>
      </c>
      <c r="H379" s="40">
        <f t="shared" ref="H379:H383" ca="1" si="1564">K379</f>
        <v>0</v>
      </c>
      <c r="I379" s="42">
        <f t="shared" ref="I379:I383" ca="1" si="1565">K380</f>
        <v>0</v>
      </c>
      <c r="J379" s="40"/>
      <c r="K379" s="41">
        <f t="shared" ref="K379:K383" ca="1" si="1566">INDIRECT(ADDRESS($A379,I$59+K$59))</f>
        <v>0</v>
      </c>
    </row>
    <row r="380" spans="1:11" ht="15" customHeight="1" x14ac:dyDescent="0.25">
      <c r="A380" s="40"/>
      <c r="B380" s="42">
        <f t="shared" ref="B380:B387" ca="1" si="1567">E379+E381</f>
        <v>0</v>
      </c>
      <c r="C380" s="42">
        <f t="shared" ref="C380:C387" ca="1" si="1568">C379</f>
        <v>0</v>
      </c>
      <c r="D380" s="40"/>
      <c r="E380" s="41">
        <f t="shared" ref="E380:E382" ca="1" si="1569">INDIRECT(ADDRESS($A379,C$59+1+E$59))</f>
        <v>0</v>
      </c>
      <c r="F380" s="9"/>
      <c r="G380" s="40"/>
      <c r="H380" s="42">
        <f t="shared" ref="H380:H383" ca="1" si="1570">K379+K381</f>
        <v>0</v>
      </c>
      <c r="I380" s="42">
        <f t="shared" ref="I380:I383" ca="1" si="1571">I379</f>
        <v>0</v>
      </c>
      <c r="J380" s="40"/>
      <c r="K380" s="41">
        <f t="shared" ref="K380:K383" ca="1" si="1572">INDIRECT(ADDRESS($A379,I$59+1+K$59))</f>
        <v>0</v>
      </c>
    </row>
    <row r="381" spans="1:11" ht="15" customHeight="1" x14ac:dyDescent="0.25">
      <c r="A381" s="40"/>
      <c r="B381" s="42">
        <f t="shared" ref="B381:B387" ca="1" si="1573">B380</f>
        <v>0</v>
      </c>
      <c r="C381" s="40">
        <f t="shared" ref="C381:C387" ca="1" si="1574">E380+E382</f>
        <v>0</v>
      </c>
      <c r="D381" s="40"/>
      <c r="E381" s="41">
        <f t="shared" ref="E381" ca="1" si="1575">INDIRECT(ADDRESS($A379,C$59+2+E$59))</f>
        <v>0</v>
      </c>
      <c r="F381" s="9"/>
      <c r="G381" s="40"/>
      <c r="H381" s="42">
        <f t="shared" ref="H381:H383" ca="1" si="1576">H380</f>
        <v>0</v>
      </c>
      <c r="I381" s="40">
        <f t="shared" ref="I381:I383" ca="1" si="1577">K380-K382</f>
        <v>0</v>
      </c>
      <c r="J381" s="40"/>
      <c r="K381" s="41">
        <f t="shared" ref="K381" ca="1" si="1578">INDIRECT(ADDRESS($A379,I$59+2+K$59))</f>
        <v>0</v>
      </c>
    </row>
    <row r="382" spans="1:11" ht="15" customHeight="1" x14ac:dyDescent="0.25">
      <c r="A382" s="40"/>
      <c r="B382" s="40">
        <f t="shared" ref="B382" ca="1" si="1579">B379</f>
        <v>0</v>
      </c>
      <c r="C382" s="40">
        <f t="shared" ref="C382:C387" ca="1" si="1580">C381</f>
        <v>0</v>
      </c>
      <c r="D382" s="40"/>
      <c r="E382" s="41">
        <f t="shared" ref="E382" ca="1" si="1581">INDIRECT(ADDRESS($A379,C$59+3+E$59))</f>
        <v>0</v>
      </c>
      <c r="F382" s="9"/>
      <c r="G382" s="40"/>
      <c r="H382" s="40">
        <f t="shared" ref="H382" ca="1" si="1582">H379</f>
        <v>0</v>
      </c>
      <c r="I382" s="40">
        <f t="shared" ref="I382:I383" ca="1" si="1583">I381</f>
        <v>0</v>
      </c>
      <c r="J382" s="40"/>
      <c r="K382" s="41">
        <f t="shared" ref="K382" ca="1" si="1584">INDIRECT(ADDRESS($A379,I$59+3+K$59))</f>
        <v>0</v>
      </c>
    </row>
    <row r="383" spans="1:11" ht="15" customHeight="1" x14ac:dyDescent="0.25">
      <c r="A383" s="40"/>
      <c r="B383" s="40">
        <f t="shared" ref="B383:B387" ca="1" si="1585">B382</f>
        <v>0</v>
      </c>
      <c r="C383" s="42">
        <f t="shared" ref="C383" ca="1" si="1586">C379</f>
        <v>0</v>
      </c>
      <c r="D383" s="40"/>
      <c r="E383" s="40"/>
      <c r="F383" s="9"/>
      <c r="G383" s="40"/>
      <c r="H383" s="40">
        <f t="shared" ref="H383" ca="1" si="1587">H382</f>
        <v>0</v>
      </c>
      <c r="I383" s="42">
        <f t="shared" ref="I383" ca="1" si="1588">I379</f>
        <v>0</v>
      </c>
      <c r="J383" s="40"/>
      <c r="K383" s="40"/>
    </row>
  </sheetData>
  <sortState ref="CC22:CH54">
    <sortCondition ref="CC22:CC54"/>
  </sortState>
  <dataConsolidate/>
  <mergeCells count="4">
    <mergeCell ref="CO2:CP2"/>
    <mergeCell ref="CQ2:CR2"/>
    <mergeCell ref="CP1:CQ1"/>
    <mergeCell ref="CR1:CS1"/>
  </mergeCells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akeRects">
                <anchor moveWithCells="1" sizeWithCells="1">
                  <from>
                    <xdr:col>91</xdr:col>
                    <xdr:colOff>57150</xdr:colOff>
                    <xdr:row>16</xdr:row>
                    <xdr:rowOff>19050</xdr:rowOff>
                  </from>
                  <to>
                    <xdr:col>93</xdr:col>
                    <xdr:colOff>819150</xdr:colOff>
                    <xdr:row>19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677D4-F9B9-4C4C-BB8D-6E196117640B}">
  <sheetPr codeName="Foglio3"/>
  <dimension ref="A1:I36"/>
  <sheetViews>
    <sheetView workbookViewId="0">
      <selection activeCell="E20" sqref="E20"/>
    </sheetView>
  </sheetViews>
  <sheetFormatPr defaultRowHeight="15" x14ac:dyDescent="0.25"/>
  <sheetData>
    <row r="1" spans="1:9" x14ac:dyDescent="0.25">
      <c r="A1">
        <v>1</v>
      </c>
      <c r="B1">
        <f>MOD(A1-1,26)</f>
        <v>0</v>
      </c>
      <c r="C1">
        <f>INT((A1-1)/26)</f>
        <v>0</v>
      </c>
      <c r="D1">
        <f>(A1-1)/26+1</f>
        <v>1</v>
      </c>
      <c r="F1" t="str">
        <f xml:space="preserve"> CHAR(B1+65)</f>
        <v>A</v>
      </c>
      <c r="H1">
        <v>0</v>
      </c>
      <c r="I1" t="str">
        <f xml:space="preserve"> CHAR(H1+65)</f>
        <v>A</v>
      </c>
    </row>
    <row r="2" spans="1:9" x14ac:dyDescent="0.25">
      <c r="A2">
        <f>A1+25</f>
        <v>26</v>
      </c>
      <c r="B2">
        <f t="shared" ref="B2:B20" si="0">MOD(A2-1,26)</f>
        <v>25</v>
      </c>
      <c r="C2">
        <f t="shared" ref="C2:C20" si="1">INT((A2-1)/26)</f>
        <v>0</v>
      </c>
      <c r="D2">
        <f>(A2-1)/26+1</f>
        <v>1.9615384615384617</v>
      </c>
      <c r="F2" t="str">
        <f xml:space="preserve"> CHAR(B2+65)</f>
        <v>Z</v>
      </c>
      <c r="H2">
        <f>H1+1</f>
        <v>1</v>
      </c>
      <c r="I2" t="str">
        <f t="shared" ref="I2:I30" si="2" xml:space="preserve"> CHAR(H2+65)</f>
        <v>B</v>
      </c>
    </row>
    <row r="3" spans="1:9" x14ac:dyDescent="0.25">
      <c r="A3">
        <f>A1+26</f>
        <v>27</v>
      </c>
      <c r="B3">
        <f t="shared" si="0"/>
        <v>0</v>
      </c>
      <c r="C3">
        <f t="shared" si="1"/>
        <v>1</v>
      </c>
      <c r="D3">
        <f t="shared" ref="D2:D20" si="3">(A3-1)/26+1</f>
        <v>2</v>
      </c>
      <c r="F3" t="str">
        <f xml:space="preserve"> CHAR(B3+65)</f>
        <v>A</v>
      </c>
      <c r="H3">
        <f t="shared" ref="H3:H36" si="4">H2+1</f>
        <v>2</v>
      </c>
      <c r="I3" t="str">
        <f t="shared" si="2"/>
        <v>C</v>
      </c>
    </row>
    <row r="4" spans="1:9" x14ac:dyDescent="0.25">
      <c r="A4">
        <f t="shared" ref="A4:A20" si="5">A2+26</f>
        <v>52</v>
      </c>
      <c r="B4">
        <f t="shared" si="0"/>
        <v>25</v>
      </c>
      <c r="C4">
        <f t="shared" si="1"/>
        <v>1</v>
      </c>
      <c r="D4">
        <f t="shared" si="3"/>
        <v>2.9615384615384617</v>
      </c>
      <c r="F4" t="str">
        <f xml:space="preserve"> CHAR(B4+65)</f>
        <v>Z</v>
      </c>
      <c r="H4">
        <f t="shared" si="4"/>
        <v>3</v>
      </c>
      <c r="I4" t="str">
        <f t="shared" si="2"/>
        <v>D</v>
      </c>
    </row>
    <row r="5" spans="1:9" x14ac:dyDescent="0.25">
      <c r="A5">
        <f t="shared" si="5"/>
        <v>53</v>
      </c>
      <c r="B5">
        <f t="shared" si="0"/>
        <v>0</v>
      </c>
      <c r="C5">
        <f t="shared" si="1"/>
        <v>2</v>
      </c>
      <c r="D5">
        <f t="shared" si="3"/>
        <v>3</v>
      </c>
      <c r="F5" t="str">
        <f xml:space="preserve"> CHAR(B5+65)</f>
        <v>A</v>
      </c>
      <c r="H5">
        <f t="shared" si="4"/>
        <v>4</v>
      </c>
      <c r="I5" t="str">
        <f t="shared" si="2"/>
        <v>E</v>
      </c>
    </row>
    <row r="6" spans="1:9" x14ac:dyDescent="0.25">
      <c r="A6">
        <f t="shared" si="5"/>
        <v>78</v>
      </c>
      <c r="B6">
        <f t="shared" si="0"/>
        <v>25</v>
      </c>
      <c r="C6">
        <f t="shared" si="1"/>
        <v>2</v>
      </c>
      <c r="D6">
        <f t="shared" si="3"/>
        <v>3.9615384615384617</v>
      </c>
      <c r="F6" t="str">
        <f xml:space="preserve"> CHAR(B6+65)</f>
        <v>Z</v>
      </c>
      <c r="H6">
        <f t="shared" si="4"/>
        <v>5</v>
      </c>
      <c r="I6" t="str">
        <f t="shared" si="2"/>
        <v>F</v>
      </c>
    </row>
    <row r="7" spans="1:9" x14ac:dyDescent="0.25">
      <c r="A7">
        <f t="shared" si="5"/>
        <v>79</v>
      </c>
      <c r="B7">
        <f t="shared" si="0"/>
        <v>0</v>
      </c>
      <c r="C7">
        <f t="shared" si="1"/>
        <v>3</v>
      </c>
      <c r="D7">
        <f t="shared" si="3"/>
        <v>4</v>
      </c>
      <c r="F7" t="str">
        <f xml:space="preserve"> CHAR(B7+65)</f>
        <v>A</v>
      </c>
      <c r="H7">
        <f t="shared" si="4"/>
        <v>6</v>
      </c>
      <c r="I7" t="str">
        <f t="shared" si="2"/>
        <v>G</v>
      </c>
    </row>
    <row r="8" spans="1:9" x14ac:dyDescent="0.25">
      <c r="A8">
        <f t="shared" si="5"/>
        <v>104</v>
      </c>
      <c r="B8">
        <f t="shared" si="0"/>
        <v>25</v>
      </c>
      <c r="C8">
        <f t="shared" si="1"/>
        <v>3</v>
      </c>
      <c r="D8">
        <f t="shared" si="3"/>
        <v>4.9615384615384617</v>
      </c>
      <c r="F8" t="str">
        <f xml:space="preserve"> CHAR(B8+65)</f>
        <v>Z</v>
      </c>
      <c r="H8">
        <f t="shared" si="4"/>
        <v>7</v>
      </c>
      <c r="I8" t="str">
        <f t="shared" si="2"/>
        <v>H</v>
      </c>
    </row>
    <row r="9" spans="1:9" x14ac:dyDescent="0.25">
      <c r="A9">
        <f t="shared" si="5"/>
        <v>105</v>
      </c>
      <c r="B9">
        <f t="shared" si="0"/>
        <v>0</v>
      </c>
      <c r="C9">
        <f t="shared" si="1"/>
        <v>4</v>
      </c>
      <c r="D9">
        <f t="shared" si="3"/>
        <v>5</v>
      </c>
      <c r="F9" t="str">
        <f xml:space="preserve"> CHAR(B9+65)</f>
        <v>A</v>
      </c>
      <c r="H9">
        <f t="shared" si="4"/>
        <v>8</v>
      </c>
      <c r="I9" t="str">
        <f t="shared" si="2"/>
        <v>I</v>
      </c>
    </row>
    <row r="10" spans="1:9" x14ac:dyDescent="0.25">
      <c r="A10">
        <f t="shared" si="5"/>
        <v>130</v>
      </c>
      <c r="B10">
        <f t="shared" si="0"/>
        <v>25</v>
      </c>
      <c r="C10">
        <f t="shared" si="1"/>
        <v>4</v>
      </c>
      <c r="D10">
        <f t="shared" si="3"/>
        <v>5.9615384615384617</v>
      </c>
      <c r="F10" t="str">
        <f xml:space="preserve"> CHAR(B10+65)</f>
        <v>Z</v>
      </c>
      <c r="H10">
        <f t="shared" si="4"/>
        <v>9</v>
      </c>
      <c r="I10" t="str">
        <f t="shared" si="2"/>
        <v>J</v>
      </c>
    </row>
    <row r="11" spans="1:9" x14ac:dyDescent="0.25">
      <c r="A11">
        <f t="shared" si="5"/>
        <v>131</v>
      </c>
      <c r="B11">
        <f t="shared" si="0"/>
        <v>0</v>
      </c>
      <c r="C11">
        <f t="shared" si="1"/>
        <v>5</v>
      </c>
      <c r="D11">
        <f t="shared" si="3"/>
        <v>6</v>
      </c>
      <c r="F11" t="str">
        <f xml:space="preserve"> CHAR(B11+65)</f>
        <v>A</v>
      </c>
      <c r="H11">
        <f t="shared" si="4"/>
        <v>10</v>
      </c>
      <c r="I11" t="str">
        <f t="shared" si="2"/>
        <v>K</v>
      </c>
    </row>
    <row r="12" spans="1:9" x14ac:dyDescent="0.25">
      <c r="A12">
        <f t="shared" si="5"/>
        <v>156</v>
      </c>
      <c r="B12">
        <f t="shared" si="0"/>
        <v>25</v>
      </c>
      <c r="C12">
        <f t="shared" si="1"/>
        <v>5</v>
      </c>
      <c r="D12">
        <f t="shared" si="3"/>
        <v>6.9615384615384617</v>
      </c>
      <c r="F12" t="str">
        <f xml:space="preserve"> CHAR(B12+65)</f>
        <v>Z</v>
      </c>
      <c r="H12">
        <f t="shared" si="4"/>
        <v>11</v>
      </c>
      <c r="I12" t="str">
        <f t="shared" si="2"/>
        <v>L</v>
      </c>
    </row>
    <row r="13" spans="1:9" x14ac:dyDescent="0.25">
      <c r="A13">
        <f t="shared" si="5"/>
        <v>157</v>
      </c>
      <c r="B13">
        <f t="shared" si="0"/>
        <v>0</v>
      </c>
      <c r="C13">
        <f t="shared" si="1"/>
        <v>6</v>
      </c>
      <c r="D13">
        <f t="shared" si="3"/>
        <v>7</v>
      </c>
      <c r="F13" t="str">
        <f xml:space="preserve"> CHAR(B13+65)</f>
        <v>A</v>
      </c>
      <c r="H13">
        <f t="shared" si="4"/>
        <v>12</v>
      </c>
      <c r="I13" t="str">
        <f t="shared" si="2"/>
        <v>M</v>
      </c>
    </row>
    <row r="14" spans="1:9" x14ac:dyDescent="0.25">
      <c r="A14">
        <f t="shared" si="5"/>
        <v>182</v>
      </c>
      <c r="B14">
        <f t="shared" si="0"/>
        <v>25</v>
      </c>
      <c r="C14">
        <f t="shared" si="1"/>
        <v>6</v>
      </c>
      <c r="D14">
        <f t="shared" si="3"/>
        <v>7.9615384615384617</v>
      </c>
      <c r="F14" t="str">
        <f xml:space="preserve"> CHAR(B14+65)</f>
        <v>Z</v>
      </c>
      <c r="H14">
        <f t="shared" si="4"/>
        <v>13</v>
      </c>
      <c r="I14" t="str">
        <f t="shared" si="2"/>
        <v>N</v>
      </c>
    </row>
    <row r="15" spans="1:9" x14ac:dyDescent="0.25">
      <c r="A15">
        <f t="shared" si="5"/>
        <v>183</v>
      </c>
      <c r="B15">
        <f t="shared" si="0"/>
        <v>0</v>
      </c>
      <c r="C15">
        <f t="shared" si="1"/>
        <v>7</v>
      </c>
      <c r="D15">
        <f t="shared" si="3"/>
        <v>8</v>
      </c>
      <c r="F15" t="str">
        <f xml:space="preserve"> CHAR(B15+65)</f>
        <v>A</v>
      </c>
      <c r="H15">
        <f t="shared" si="4"/>
        <v>14</v>
      </c>
      <c r="I15" t="str">
        <f t="shared" si="2"/>
        <v>O</v>
      </c>
    </row>
    <row r="16" spans="1:9" x14ac:dyDescent="0.25">
      <c r="A16">
        <f t="shared" si="5"/>
        <v>208</v>
      </c>
      <c r="B16">
        <f t="shared" si="0"/>
        <v>25</v>
      </c>
      <c r="C16">
        <f t="shared" si="1"/>
        <v>7</v>
      </c>
      <c r="D16">
        <f t="shared" si="3"/>
        <v>8.9615384615384617</v>
      </c>
      <c r="F16" t="str">
        <f xml:space="preserve"> CHAR(B16+65)</f>
        <v>Z</v>
      </c>
      <c r="H16">
        <f t="shared" si="4"/>
        <v>15</v>
      </c>
      <c r="I16" t="str">
        <f t="shared" si="2"/>
        <v>P</v>
      </c>
    </row>
    <row r="17" spans="1:9" x14ac:dyDescent="0.25">
      <c r="A17">
        <f t="shared" si="5"/>
        <v>209</v>
      </c>
      <c r="B17">
        <f t="shared" si="0"/>
        <v>0</v>
      </c>
      <c r="C17">
        <f t="shared" si="1"/>
        <v>8</v>
      </c>
      <c r="D17">
        <f t="shared" si="3"/>
        <v>9</v>
      </c>
      <c r="F17" t="str">
        <f xml:space="preserve"> CHAR(B17+65)</f>
        <v>A</v>
      </c>
      <c r="H17">
        <f t="shared" si="4"/>
        <v>16</v>
      </c>
      <c r="I17" t="str">
        <f t="shared" si="2"/>
        <v>Q</v>
      </c>
    </row>
    <row r="18" spans="1:9" x14ac:dyDescent="0.25">
      <c r="A18">
        <f t="shared" si="5"/>
        <v>234</v>
      </c>
      <c r="B18">
        <f t="shared" si="0"/>
        <v>25</v>
      </c>
      <c r="C18">
        <f t="shared" si="1"/>
        <v>8</v>
      </c>
      <c r="D18">
        <f t="shared" si="3"/>
        <v>9.9615384615384617</v>
      </c>
      <c r="F18" t="str">
        <f xml:space="preserve"> CHAR(B18+65)</f>
        <v>Z</v>
      </c>
      <c r="H18">
        <f t="shared" si="4"/>
        <v>17</v>
      </c>
      <c r="I18" t="str">
        <f t="shared" si="2"/>
        <v>R</v>
      </c>
    </row>
    <row r="19" spans="1:9" x14ac:dyDescent="0.25">
      <c r="A19">
        <f t="shared" si="5"/>
        <v>235</v>
      </c>
      <c r="B19">
        <f t="shared" si="0"/>
        <v>0</v>
      </c>
      <c r="C19">
        <f t="shared" si="1"/>
        <v>9</v>
      </c>
      <c r="D19">
        <f t="shared" si="3"/>
        <v>10</v>
      </c>
      <c r="F19" t="str">
        <f xml:space="preserve"> CHAR(B19+65)</f>
        <v>A</v>
      </c>
      <c r="H19">
        <f t="shared" si="4"/>
        <v>18</v>
      </c>
      <c r="I19" t="str">
        <f t="shared" si="2"/>
        <v>S</v>
      </c>
    </row>
    <row r="20" spans="1:9" x14ac:dyDescent="0.25">
      <c r="A20">
        <f t="shared" si="5"/>
        <v>260</v>
      </c>
      <c r="B20">
        <f t="shared" si="0"/>
        <v>25</v>
      </c>
      <c r="C20">
        <f t="shared" si="1"/>
        <v>9</v>
      </c>
      <c r="D20">
        <f t="shared" si="3"/>
        <v>10.961538461538462</v>
      </c>
      <c r="F20" t="str">
        <f xml:space="preserve"> CHAR(B20+65)</f>
        <v>Z</v>
      </c>
      <c r="H20">
        <f t="shared" si="4"/>
        <v>19</v>
      </c>
      <c r="I20" t="str">
        <f t="shared" si="2"/>
        <v>T</v>
      </c>
    </row>
    <row r="21" spans="1:9" x14ac:dyDescent="0.25">
      <c r="H21">
        <f t="shared" si="4"/>
        <v>20</v>
      </c>
      <c r="I21" t="str">
        <f t="shared" si="2"/>
        <v>U</v>
      </c>
    </row>
    <row r="22" spans="1:9" x14ac:dyDescent="0.25">
      <c r="H22">
        <f t="shared" si="4"/>
        <v>21</v>
      </c>
      <c r="I22" t="str">
        <f t="shared" si="2"/>
        <v>V</v>
      </c>
    </row>
    <row r="23" spans="1:9" x14ac:dyDescent="0.25">
      <c r="H23">
        <f t="shared" si="4"/>
        <v>22</v>
      </c>
      <c r="I23" t="str">
        <f t="shared" si="2"/>
        <v>W</v>
      </c>
    </row>
    <row r="24" spans="1:9" x14ac:dyDescent="0.25">
      <c r="H24">
        <f t="shared" si="4"/>
        <v>23</v>
      </c>
      <c r="I24" t="str">
        <f t="shared" si="2"/>
        <v>X</v>
      </c>
    </row>
    <row r="25" spans="1:9" x14ac:dyDescent="0.25">
      <c r="H25">
        <f t="shared" si="4"/>
        <v>24</v>
      </c>
      <c r="I25" t="str">
        <f t="shared" si="2"/>
        <v>Y</v>
      </c>
    </row>
    <row r="26" spans="1:9" x14ac:dyDescent="0.25">
      <c r="H26">
        <f t="shared" si="4"/>
        <v>25</v>
      </c>
    </row>
    <row r="27" spans="1:9" x14ac:dyDescent="0.25">
      <c r="H27">
        <f t="shared" si="4"/>
        <v>26</v>
      </c>
    </row>
    <row r="28" spans="1:9" x14ac:dyDescent="0.25">
      <c r="H28">
        <f t="shared" si="4"/>
        <v>27</v>
      </c>
    </row>
    <row r="29" spans="1:9" x14ac:dyDescent="0.25">
      <c r="H29">
        <f t="shared" si="4"/>
        <v>28</v>
      </c>
    </row>
    <row r="30" spans="1:9" x14ac:dyDescent="0.25">
      <c r="H30">
        <f t="shared" si="4"/>
        <v>29</v>
      </c>
    </row>
    <row r="31" spans="1:9" x14ac:dyDescent="0.25">
      <c r="H31">
        <f t="shared" si="4"/>
        <v>30</v>
      </c>
    </row>
    <row r="32" spans="1:9" x14ac:dyDescent="0.25">
      <c r="H32">
        <f t="shared" si="4"/>
        <v>31</v>
      </c>
    </row>
    <row r="33" spans="8:8" x14ac:dyDescent="0.25">
      <c r="H33">
        <f t="shared" si="4"/>
        <v>32</v>
      </c>
    </row>
    <row r="34" spans="8:8" x14ac:dyDescent="0.25">
      <c r="H34">
        <f t="shared" si="4"/>
        <v>33</v>
      </c>
    </row>
    <row r="35" spans="8:8" x14ac:dyDescent="0.25">
      <c r="H35">
        <f t="shared" si="4"/>
        <v>34</v>
      </c>
    </row>
    <row r="36" spans="8:8" x14ac:dyDescent="0.25">
      <c r="H36">
        <f t="shared" si="4"/>
        <v>35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6F6D2A-0B51-4C93-857D-DFA53F7EE123}">
  <sheetPr codeName="Foglio2"/>
  <dimension ref="A1:H7"/>
  <sheetViews>
    <sheetView workbookViewId="0">
      <selection activeCell="H5" sqref="H5:H7"/>
    </sheetView>
  </sheetViews>
  <sheetFormatPr defaultRowHeight="15" x14ac:dyDescent="0.25"/>
  <sheetData>
    <row r="1" spans="1:8" x14ac:dyDescent="0.25">
      <c r="A1">
        <v>465</v>
      </c>
    </row>
    <row r="2" spans="1:8" x14ac:dyDescent="0.25">
      <c r="E2">
        <v>465</v>
      </c>
      <c r="F2">
        <v>8</v>
      </c>
    </row>
    <row r="4" spans="1:8" x14ac:dyDescent="0.25">
      <c r="C4">
        <v>58</v>
      </c>
      <c r="D4">
        <v>626</v>
      </c>
    </row>
    <row r="5" spans="1:8" x14ac:dyDescent="0.25">
      <c r="E5">
        <f>E2-C4</f>
        <v>407</v>
      </c>
      <c r="F5">
        <f>D4-F2</f>
        <v>618</v>
      </c>
      <c r="H5">
        <f>F5/E5</f>
        <v>1.5184275184275184</v>
      </c>
    </row>
    <row r="7" spans="1:8" x14ac:dyDescent="0.25">
      <c r="F7">
        <f>E5/9*16</f>
        <v>723.55555555555554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3F3CBC-6D5F-4987-84D5-B8A8DBE9E5D0}">
  <sheetPr codeName="Foglio1"/>
  <dimension ref="A1:K27"/>
  <sheetViews>
    <sheetView workbookViewId="0">
      <selection activeCell="H5" sqref="H5:K27"/>
    </sheetView>
  </sheetViews>
  <sheetFormatPr defaultRowHeight="15" x14ac:dyDescent="0.25"/>
  <cols>
    <col min="2" max="2" width="19.140625" customWidth="1"/>
  </cols>
  <sheetData>
    <row r="1" spans="1:11" x14ac:dyDescent="0.25">
      <c r="B1" t="s">
        <v>72</v>
      </c>
      <c r="E1">
        <v>1920</v>
      </c>
      <c r="F1">
        <v>1080</v>
      </c>
    </row>
    <row r="3" spans="1:11" x14ac:dyDescent="0.25">
      <c r="A3" s="13" t="s">
        <v>71</v>
      </c>
      <c r="B3" s="13" t="s">
        <v>70</v>
      </c>
      <c r="C3" s="12" t="s">
        <v>69</v>
      </c>
      <c r="D3" s="12" t="s">
        <v>68</v>
      </c>
      <c r="E3" s="12" t="s">
        <v>67</v>
      </c>
      <c r="F3" s="12" t="s">
        <v>66</v>
      </c>
      <c r="H3" s="12" t="s">
        <v>69</v>
      </c>
      <c r="I3" s="12" t="s">
        <v>68</v>
      </c>
      <c r="J3" s="12" t="s">
        <v>67</v>
      </c>
      <c r="K3" s="12" t="s">
        <v>66</v>
      </c>
    </row>
    <row r="4" spans="1:11" x14ac:dyDescent="0.25">
      <c r="A4" s="11">
        <v>1</v>
      </c>
      <c r="B4" t="s">
        <v>65</v>
      </c>
      <c r="C4">
        <v>0</v>
      </c>
      <c r="D4">
        <v>0</v>
      </c>
      <c r="E4">
        <v>539</v>
      </c>
      <c r="F4">
        <v>358</v>
      </c>
      <c r="H4">
        <f t="shared" ref="H4:H27" si="0">C4*E$1/E$4</f>
        <v>0</v>
      </c>
      <c r="I4">
        <f t="shared" ref="I4:I27" si="1">D4*F$1/F$4</f>
        <v>0</v>
      </c>
      <c r="J4">
        <f t="shared" ref="J4:J27" si="2">E4*E$1/E$4</f>
        <v>1920</v>
      </c>
      <c r="K4">
        <f t="shared" ref="K4:K27" si="3">F4*F$1/F$4</f>
        <v>1080</v>
      </c>
    </row>
    <row r="5" spans="1:11" x14ac:dyDescent="0.25">
      <c r="A5" s="11">
        <f t="shared" ref="A5:A27" si="4">A4+1</f>
        <v>2</v>
      </c>
      <c r="B5" t="s">
        <v>64</v>
      </c>
      <c r="C5">
        <v>18</v>
      </c>
      <c r="D5">
        <v>18</v>
      </c>
      <c r="E5">
        <v>145</v>
      </c>
      <c r="F5">
        <v>120</v>
      </c>
      <c r="H5">
        <f t="shared" si="0"/>
        <v>64.118738404452685</v>
      </c>
      <c r="I5">
        <f t="shared" si="1"/>
        <v>54.30167597765363</v>
      </c>
      <c r="J5">
        <f t="shared" si="2"/>
        <v>516.51205936920223</v>
      </c>
      <c r="K5">
        <f t="shared" si="3"/>
        <v>362.01117318435752</v>
      </c>
    </row>
    <row r="6" spans="1:11" x14ac:dyDescent="0.25">
      <c r="A6" s="11">
        <f t="shared" si="4"/>
        <v>3</v>
      </c>
      <c r="B6" t="s">
        <v>63</v>
      </c>
      <c r="C6">
        <v>211</v>
      </c>
      <c r="D6">
        <v>139</v>
      </c>
      <c r="E6">
        <v>110</v>
      </c>
      <c r="F6">
        <v>90</v>
      </c>
      <c r="H6">
        <f t="shared" si="0"/>
        <v>751.61410018552874</v>
      </c>
      <c r="I6">
        <f t="shared" si="1"/>
        <v>419.32960893854749</v>
      </c>
      <c r="J6">
        <f t="shared" si="2"/>
        <v>391.83673469387753</v>
      </c>
      <c r="K6">
        <f t="shared" si="3"/>
        <v>271.50837988826817</v>
      </c>
    </row>
    <row r="7" spans="1:11" x14ac:dyDescent="0.25">
      <c r="A7" s="11">
        <f t="shared" si="4"/>
        <v>4</v>
      </c>
      <c r="B7" t="s">
        <v>62</v>
      </c>
      <c r="C7">
        <v>385</v>
      </c>
      <c r="D7">
        <v>138</v>
      </c>
      <c r="E7">
        <v>18</v>
      </c>
      <c r="F7">
        <v>145</v>
      </c>
      <c r="H7">
        <f t="shared" si="0"/>
        <v>1371.4285714285713</v>
      </c>
      <c r="I7">
        <f t="shared" si="1"/>
        <v>416.31284916201116</v>
      </c>
      <c r="J7">
        <f t="shared" si="2"/>
        <v>64.118738404452685</v>
      </c>
      <c r="K7">
        <f t="shared" si="3"/>
        <v>437.43016759776538</v>
      </c>
    </row>
    <row r="8" spans="1:11" x14ac:dyDescent="0.25">
      <c r="A8" s="11">
        <f t="shared" si="4"/>
        <v>5</v>
      </c>
      <c r="B8" t="s">
        <v>61</v>
      </c>
      <c r="C8">
        <v>455</v>
      </c>
      <c r="D8">
        <v>98</v>
      </c>
      <c r="E8">
        <v>18</v>
      </c>
      <c r="F8">
        <v>145</v>
      </c>
      <c r="H8">
        <f t="shared" si="0"/>
        <v>1620.7792207792209</v>
      </c>
      <c r="I8">
        <f t="shared" si="1"/>
        <v>295.64245810055866</v>
      </c>
      <c r="J8">
        <f t="shared" si="2"/>
        <v>64.118738404452685</v>
      </c>
      <c r="K8">
        <f t="shared" si="3"/>
        <v>437.43016759776538</v>
      </c>
    </row>
    <row r="9" spans="1:11" x14ac:dyDescent="0.25">
      <c r="A9" s="11">
        <f t="shared" si="4"/>
        <v>6</v>
      </c>
      <c r="B9" t="s">
        <v>60</v>
      </c>
      <c r="C9">
        <v>0</v>
      </c>
      <c r="D9">
        <v>0</v>
      </c>
      <c r="E9">
        <v>539</v>
      </c>
      <c r="F9">
        <v>18</v>
      </c>
      <c r="H9">
        <f t="shared" si="0"/>
        <v>0</v>
      </c>
      <c r="I9">
        <f t="shared" si="1"/>
        <v>0</v>
      </c>
      <c r="J9">
        <f t="shared" si="2"/>
        <v>1920</v>
      </c>
      <c r="K9">
        <f t="shared" si="3"/>
        <v>54.30167597765363</v>
      </c>
    </row>
    <row r="10" spans="1:11" x14ac:dyDescent="0.25">
      <c r="A10" s="11">
        <f t="shared" si="4"/>
        <v>7</v>
      </c>
      <c r="B10" t="s">
        <v>59</v>
      </c>
      <c r="C10">
        <v>0</v>
      </c>
      <c r="D10">
        <v>0</v>
      </c>
      <c r="E10">
        <v>18</v>
      </c>
      <c r="F10">
        <v>340</v>
      </c>
      <c r="H10">
        <f t="shared" si="0"/>
        <v>0</v>
      </c>
      <c r="I10">
        <f t="shared" si="1"/>
        <v>0</v>
      </c>
      <c r="J10">
        <f t="shared" si="2"/>
        <v>64.118738404452685</v>
      </c>
      <c r="K10">
        <f t="shared" si="3"/>
        <v>1025.6983240223465</v>
      </c>
    </row>
    <row r="11" spans="1:11" x14ac:dyDescent="0.25">
      <c r="A11" s="11">
        <f t="shared" si="4"/>
        <v>8</v>
      </c>
      <c r="B11" t="s">
        <v>58</v>
      </c>
      <c r="C11">
        <v>18</v>
      </c>
      <c r="D11">
        <v>328</v>
      </c>
      <c r="E11">
        <v>502</v>
      </c>
      <c r="F11">
        <v>30</v>
      </c>
      <c r="H11">
        <f t="shared" si="0"/>
        <v>64.118738404452685</v>
      </c>
      <c r="I11">
        <f t="shared" si="1"/>
        <v>989.49720670391059</v>
      </c>
      <c r="J11">
        <f t="shared" si="2"/>
        <v>1788.2003710575138</v>
      </c>
      <c r="K11">
        <f t="shared" si="3"/>
        <v>90.502793296089379</v>
      </c>
    </row>
    <row r="12" spans="1:11" x14ac:dyDescent="0.25">
      <c r="A12" s="11">
        <f t="shared" si="4"/>
        <v>9</v>
      </c>
      <c r="B12" t="s">
        <v>57</v>
      </c>
      <c r="C12">
        <v>520</v>
      </c>
      <c r="D12">
        <v>18</v>
      </c>
      <c r="E12">
        <v>18</v>
      </c>
      <c r="F12">
        <v>340</v>
      </c>
      <c r="H12">
        <f t="shared" si="0"/>
        <v>1852.3191094619667</v>
      </c>
      <c r="I12">
        <f t="shared" si="1"/>
        <v>54.30167597765363</v>
      </c>
      <c r="J12">
        <f t="shared" si="2"/>
        <v>64.118738404452685</v>
      </c>
      <c r="K12">
        <f t="shared" si="3"/>
        <v>1025.6983240223465</v>
      </c>
    </row>
    <row r="13" spans="1:11" x14ac:dyDescent="0.25">
      <c r="A13" s="11">
        <f t="shared" si="4"/>
        <v>10</v>
      </c>
      <c r="B13" t="s">
        <v>56</v>
      </c>
      <c r="C13">
        <v>18</v>
      </c>
      <c r="D13">
        <v>138</v>
      </c>
      <c r="E13">
        <v>195</v>
      </c>
      <c r="F13">
        <v>52</v>
      </c>
      <c r="H13">
        <f t="shared" si="0"/>
        <v>64.118738404452685</v>
      </c>
      <c r="I13">
        <f t="shared" si="1"/>
        <v>416.31284916201116</v>
      </c>
      <c r="J13">
        <f t="shared" si="2"/>
        <v>694.61966604823749</v>
      </c>
      <c r="K13">
        <f t="shared" si="3"/>
        <v>156.87150837988827</v>
      </c>
    </row>
    <row r="14" spans="1:11" x14ac:dyDescent="0.25">
      <c r="A14" s="11">
        <f t="shared" si="4"/>
        <v>11</v>
      </c>
      <c r="B14" t="s">
        <v>55</v>
      </c>
      <c r="C14">
        <v>161</v>
      </c>
      <c r="D14">
        <v>18</v>
      </c>
      <c r="E14">
        <v>51</v>
      </c>
      <c r="F14">
        <v>120</v>
      </c>
      <c r="H14">
        <f t="shared" si="0"/>
        <v>573.50649350649348</v>
      </c>
      <c r="I14">
        <f t="shared" si="1"/>
        <v>54.30167597765363</v>
      </c>
      <c r="J14">
        <f t="shared" si="2"/>
        <v>181.66975881261595</v>
      </c>
      <c r="K14">
        <f t="shared" si="3"/>
        <v>362.01117318435752</v>
      </c>
    </row>
    <row r="15" spans="1:11" x14ac:dyDescent="0.25">
      <c r="A15" s="11">
        <f t="shared" si="4"/>
        <v>12</v>
      </c>
      <c r="B15" t="s">
        <v>54</v>
      </c>
      <c r="C15">
        <v>18</v>
      </c>
      <c r="D15">
        <v>190</v>
      </c>
      <c r="E15">
        <v>83</v>
      </c>
      <c r="F15">
        <v>138</v>
      </c>
      <c r="H15">
        <f t="shared" si="0"/>
        <v>64.118738404452685</v>
      </c>
      <c r="I15">
        <f t="shared" si="1"/>
        <v>573.18435754189943</v>
      </c>
      <c r="J15">
        <f t="shared" si="2"/>
        <v>295.65862708719851</v>
      </c>
      <c r="K15">
        <f t="shared" si="3"/>
        <v>416.31284916201116</v>
      </c>
    </row>
    <row r="16" spans="1:11" x14ac:dyDescent="0.25">
      <c r="A16" s="11">
        <f t="shared" si="4"/>
        <v>13</v>
      </c>
      <c r="B16" t="s">
        <v>53</v>
      </c>
      <c r="C16">
        <v>101</v>
      </c>
      <c r="D16">
        <v>190</v>
      </c>
      <c r="E16">
        <v>110</v>
      </c>
      <c r="F16">
        <v>138</v>
      </c>
      <c r="H16">
        <f t="shared" si="0"/>
        <v>359.77736549165121</v>
      </c>
      <c r="I16">
        <f t="shared" si="1"/>
        <v>573.18435754189943</v>
      </c>
      <c r="J16">
        <f t="shared" si="2"/>
        <v>391.83673469387753</v>
      </c>
      <c r="K16">
        <f t="shared" si="3"/>
        <v>416.31284916201116</v>
      </c>
    </row>
    <row r="17" spans="1:11" x14ac:dyDescent="0.25">
      <c r="A17" s="11">
        <f t="shared" si="4"/>
        <v>14</v>
      </c>
      <c r="B17" t="s">
        <v>14</v>
      </c>
      <c r="C17">
        <v>211</v>
      </c>
      <c r="D17">
        <v>18</v>
      </c>
      <c r="E17">
        <v>308</v>
      </c>
      <c r="F17">
        <v>68</v>
      </c>
      <c r="H17">
        <f t="shared" si="0"/>
        <v>751.61410018552874</v>
      </c>
      <c r="I17">
        <f t="shared" si="1"/>
        <v>54.30167597765363</v>
      </c>
      <c r="J17">
        <f t="shared" si="2"/>
        <v>1097.1428571428571</v>
      </c>
      <c r="K17">
        <f t="shared" si="3"/>
        <v>205.13966480446928</v>
      </c>
    </row>
    <row r="18" spans="1:11" x14ac:dyDescent="0.25">
      <c r="A18" s="11">
        <f t="shared" si="4"/>
        <v>15</v>
      </c>
      <c r="B18" t="s">
        <v>52</v>
      </c>
      <c r="C18">
        <v>211</v>
      </c>
      <c r="D18">
        <v>229</v>
      </c>
      <c r="E18">
        <v>110</v>
      </c>
      <c r="F18">
        <v>53</v>
      </c>
      <c r="H18">
        <f t="shared" si="0"/>
        <v>751.61410018552874</v>
      </c>
      <c r="I18">
        <f t="shared" si="1"/>
        <v>690.8379888268156</v>
      </c>
      <c r="J18">
        <f t="shared" si="2"/>
        <v>391.83673469387753</v>
      </c>
      <c r="K18">
        <f t="shared" si="3"/>
        <v>159.88826815642457</v>
      </c>
    </row>
    <row r="19" spans="1:11" x14ac:dyDescent="0.25">
      <c r="A19" s="11">
        <f t="shared" si="4"/>
        <v>16</v>
      </c>
      <c r="B19" t="s">
        <v>51</v>
      </c>
      <c r="C19">
        <v>211</v>
      </c>
      <c r="D19">
        <v>113</v>
      </c>
      <c r="E19">
        <v>110</v>
      </c>
      <c r="F19">
        <v>25</v>
      </c>
      <c r="H19">
        <f t="shared" si="0"/>
        <v>751.61410018552874</v>
      </c>
      <c r="I19">
        <f t="shared" si="1"/>
        <v>340.89385474860336</v>
      </c>
      <c r="J19">
        <f t="shared" si="2"/>
        <v>391.83673469387753</v>
      </c>
      <c r="K19">
        <f t="shared" si="3"/>
        <v>75.418994413407816</v>
      </c>
    </row>
    <row r="20" spans="1:11" x14ac:dyDescent="0.25">
      <c r="A20" s="11">
        <f t="shared" si="4"/>
        <v>17</v>
      </c>
      <c r="B20" t="s">
        <v>50</v>
      </c>
      <c r="C20">
        <v>211</v>
      </c>
      <c r="D20">
        <v>282</v>
      </c>
      <c r="E20">
        <v>308</v>
      </c>
      <c r="F20">
        <v>46</v>
      </c>
      <c r="H20">
        <f t="shared" si="0"/>
        <v>751.61410018552874</v>
      </c>
      <c r="I20">
        <f t="shared" si="1"/>
        <v>850.72625698324021</v>
      </c>
      <c r="J20">
        <f t="shared" si="2"/>
        <v>1097.1428571428571</v>
      </c>
      <c r="K20">
        <f t="shared" si="3"/>
        <v>138.77094972067039</v>
      </c>
    </row>
    <row r="21" spans="1:11" x14ac:dyDescent="0.25">
      <c r="A21" s="11">
        <f t="shared" si="4"/>
        <v>18</v>
      </c>
      <c r="B21" t="s">
        <v>3</v>
      </c>
      <c r="C21">
        <v>321</v>
      </c>
      <c r="D21">
        <v>86</v>
      </c>
      <c r="E21">
        <v>75</v>
      </c>
      <c r="F21">
        <v>196</v>
      </c>
      <c r="H21">
        <f t="shared" si="0"/>
        <v>1143.4508348794063</v>
      </c>
      <c r="I21">
        <f t="shared" si="1"/>
        <v>259.44134078212289</v>
      </c>
      <c r="J21">
        <f t="shared" si="2"/>
        <v>267.16141001855289</v>
      </c>
      <c r="K21">
        <f t="shared" si="3"/>
        <v>591.28491620111731</v>
      </c>
    </row>
    <row r="22" spans="1:11" x14ac:dyDescent="0.25">
      <c r="A22" s="11">
        <f t="shared" si="4"/>
        <v>19</v>
      </c>
      <c r="B22" t="s">
        <v>4</v>
      </c>
      <c r="C22">
        <v>396</v>
      </c>
      <c r="D22">
        <v>86</v>
      </c>
      <c r="E22">
        <v>67</v>
      </c>
      <c r="F22">
        <v>196</v>
      </c>
      <c r="H22">
        <f t="shared" si="0"/>
        <v>1410.6122448979593</v>
      </c>
      <c r="I22">
        <f t="shared" si="1"/>
        <v>259.44134078212289</v>
      </c>
      <c r="J22">
        <f t="shared" si="2"/>
        <v>238.66419294990723</v>
      </c>
      <c r="K22">
        <f t="shared" si="3"/>
        <v>591.28491620111731</v>
      </c>
    </row>
    <row r="23" spans="1:11" x14ac:dyDescent="0.25">
      <c r="A23" s="11">
        <f t="shared" si="4"/>
        <v>20</v>
      </c>
      <c r="B23" t="s">
        <v>5</v>
      </c>
      <c r="C23">
        <v>464</v>
      </c>
      <c r="D23">
        <v>86</v>
      </c>
      <c r="E23">
        <v>56</v>
      </c>
      <c r="F23">
        <v>196</v>
      </c>
      <c r="H23">
        <f t="shared" si="0"/>
        <v>1652.8385899814471</v>
      </c>
      <c r="I23">
        <f t="shared" si="1"/>
        <v>259.44134078212289</v>
      </c>
      <c r="J23">
        <f t="shared" si="2"/>
        <v>199.48051948051949</v>
      </c>
      <c r="K23">
        <f t="shared" si="3"/>
        <v>591.28491620111731</v>
      </c>
    </row>
    <row r="24" spans="1:11" x14ac:dyDescent="0.25">
      <c r="A24" s="11">
        <f t="shared" si="4"/>
        <v>21</v>
      </c>
      <c r="B24" t="s">
        <v>49</v>
      </c>
      <c r="C24">
        <v>101</v>
      </c>
      <c r="D24">
        <v>328</v>
      </c>
      <c r="E24">
        <v>38</v>
      </c>
      <c r="F24">
        <v>30</v>
      </c>
      <c r="H24">
        <f t="shared" si="0"/>
        <v>359.77736549165121</v>
      </c>
      <c r="I24">
        <f t="shared" si="1"/>
        <v>989.49720670391059</v>
      </c>
      <c r="J24">
        <f t="shared" si="2"/>
        <v>135.36178107606679</v>
      </c>
      <c r="K24">
        <f t="shared" si="3"/>
        <v>90.502793296089379</v>
      </c>
    </row>
    <row r="25" spans="1:11" x14ac:dyDescent="0.25">
      <c r="A25" s="11">
        <f t="shared" si="4"/>
        <v>22</v>
      </c>
      <c r="B25" t="s">
        <v>48</v>
      </c>
      <c r="C25">
        <v>173</v>
      </c>
      <c r="D25">
        <v>328</v>
      </c>
      <c r="E25">
        <v>46</v>
      </c>
      <c r="F25">
        <v>30</v>
      </c>
      <c r="H25">
        <f t="shared" si="0"/>
        <v>616.25231910946195</v>
      </c>
      <c r="I25">
        <f t="shared" si="1"/>
        <v>989.49720670391059</v>
      </c>
      <c r="J25">
        <f t="shared" si="2"/>
        <v>163.85899814471244</v>
      </c>
      <c r="K25">
        <f t="shared" si="3"/>
        <v>90.502793296089379</v>
      </c>
    </row>
    <row r="26" spans="1:11" x14ac:dyDescent="0.25">
      <c r="A26" s="11">
        <f t="shared" si="4"/>
        <v>23</v>
      </c>
      <c r="B26" t="s">
        <v>47</v>
      </c>
      <c r="C26">
        <v>328</v>
      </c>
      <c r="D26">
        <v>328</v>
      </c>
      <c r="E26">
        <v>43</v>
      </c>
      <c r="F26">
        <v>30</v>
      </c>
      <c r="H26">
        <f t="shared" si="0"/>
        <v>1168.3858998144713</v>
      </c>
      <c r="I26">
        <f t="shared" si="1"/>
        <v>989.49720670391059</v>
      </c>
      <c r="J26">
        <f t="shared" si="2"/>
        <v>153.17254174397033</v>
      </c>
      <c r="K26">
        <f t="shared" si="3"/>
        <v>90.502793296089379</v>
      </c>
    </row>
    <row r="27" spans="1:11" x14ac:dyDescent="0.25">
      <c r="A27" s="11">
        <f t="shared" si="4"/>
        <v>24</v>
      </c>
      <c r="B27" t="s">
        <v>46</v>
      </c>
      <c r="C27">
        <v>391</v>
      </c>
      <c r="D27">
        <v>328</v>
      </c>
      <c r="E27">
        <v>43</v>
      </c>
      <c r="F27">
        <v>30</v>
      </c>
      <c r="H27">
        <f t="shared" si="0"/>
        <v>1392.8014842300556</v>
      </c>
      <c r="I27">
        <f t="shared" si="1"/>
        <v>989.49720670391059</v>
      </c>
      <c r="J27">
        <f t="shared" si="2"/>
        <v>153.17254174397033</v>
      </c>
      <c r="K27">
        <f t="shared" si="3"/>
        <v>90.502793296089379</v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60C563-47EB-4A98-A068-5BD3F063B95B}">
  <sheetPr codeName="Map2"/>
  <dimension ref="A1:BD45"/>
  <sheetViews>
    <sheetView topLeftCell="G1" workbookViewId="0">
      <selection activeCell="T44" sqref="T44"/>
    </sheetView>
  </sheetViews>
  <sheetFormatPr defaultColWidth="3.140625" defaultRowHeight="15" x14ac:dyDescent="0.25"/>
  <cols>
    <col min="41" max="41" width="10.42578125" bestFit="1" customWidth="1"/>
    <col min="42" max="42" width="9" bestFit="1" customWidth="1"/>
    <col min="43" max="43" width="4" bestFit="1" customWidth="1"/>
    <col min="44" max="44" width="4.140625" bestFit="1" customWidth="1"/>
    <col min="45" max="45" width="6.7109375" bestFit="1" customWidth="1"/>
    <col min="46" max="46" width="6.140625" bestFit="1" customWidth="1"/>
    <col min="48" max="48" width="3" bestFit="1" customWidth="1"/>
    <col min="49" max="49" width="10.42578125" bestFit="1" customWidth="1"/>
    <col min="50" max="53" width="5.42578125" style="9" customWidth="1"/>
    <col min="54" max="54" width="17" customWidth="1"/>
    <col min="56" max="56" width="21.140625" customWidth="1"/>
  </cols>
  <sheetData>
    <row r="1" spans="1:56" x14ac:dyDescent="0.25">
      <c r="A1" s="16"/>
      <c r="B1" s="16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9"/>
      <c r="AN1" s="19"/>
      <c r="AO1" s="1" t="s">
        <v>26</v>
      </c>
      <c r="AP1" s="1" t="s">
        <v>27</v>
      </c>
      <c r="AQ1" s="1" t="s">
        <v>28</v>
      </c>
      <c r="AR1" s="1" t="s">
        <v>29</v>
      </c>
      <c r="AS1" s="1" t="s">
        <v>30</v>
      </c>
      <c r="AT1" s="1" t="s">
        <v>31</v>
      </c>
      <c r="AV1" s="4" t="s">
        <v>32</v>
      </c>
      <c r="AW1" s="4" t="s">
        <v>33</v>
      </c>
      <c r="AX1" s="7" t="s">
        <v>28</v>
      </c>
      <c r="AY1" s="7" t="s">
        <v>29</v>
      </c>
      <c r="AZ1" s="7" t="s">
        <v>30</v>
      </c>
      <c r="BA1" s="7" t="s">
        <v>31</v>
      </c>
      <c r="BB1" s="2" t="s">
        <v>41</v>
      </c>
      <c r="BD1" s="2" t="s">
        <v>45</v>
      </c>
    </row>
    <row r="2" spans="1:56" x14ac:dyDescent="0.25">
      <c r="A2" s="16"/>
      <c r="B2" s="16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  <c r="AF2" s="17"/>
      <c r="AG2" s="17"/>
      <c r="AH2" s="17"/>
      <c r="AI2" s="17"/>
      <c r="AJ2" s="17"/>
      <c r="AK2" s="17"/>
      <c r="AL2" s="17"/>
      <c r="AM2" s="19"/>
      <c r="AN2" s="19"/>
      <c r="AO2" s="1" t="s">
        <v>0</v>
      </c>
      <c r="AP2" s="1">
        <v>65535</v>
      </c>
      <c r="AQ2" s="1">
        <v>0</v>
      </c>
      <c r="AR2" s="1">
        <v>0</v>
      </c>
      <c r="AS2" s="1">
        <v>30</v>
      </c>
      <c r="AT2" s="1">
        <v>4</v>
      </c>
      <c r="AV2" s="5">
        <f>ROW(AO2)-1</f>
        <v>1</v>
      </c>
      <c r="AW2" s="5" t="str">
        <f>AO2</f>
        <v>galleria</v>
      </c>
      <c r="AX2" s="8">
        <f t="shared" ref="AX2:AX43" si="0">AQ2*H/sH</f>
        <v>0</v>
      </c>
      <c r="AY2" s="8">
        <f t="shared" ref="AY2:AY43" si="1">AR2*W/sW</f>
        <v>0</v>
      </c>
      <c r="AZ2" s="8">
        <f t="shared" ref="AZ2:AZ43" si="2">AS2*H/sH</f>
        <v>1080</v>
      </c>
      <c r="BA2" s="8">
        <f t="shared" ref="BA2:BA43" si="3">AT2*W/sW</f>
        <v>192</v>
      </c>
      <c r="BB2" s="3" t="str">
        <f>SUBSTITUTE(SUBSTITUTE(SUBSTITUTE(SUBSTITUTE(SUBSTITUTE(SUBSTITUTE(RECT,"%i",AV2),"%n",AW2),"%L",AY2),"%T",AX2),"%W",BA2),"%H",AZ2)</f>
        <v>new Zone { Id = 1, Name = "galleria", Rect = new Rect { Left = 0, Top = 0, Width = 192, Height = 1080 } }</v>
      </c>
      <c r="BD2" s="6" t="str">
        <f>SUBSTITUTE(SUBSTITUTE(SUBSTITUTE(SUBSTITUTE(SUBSTITUTE(SUBSTITUTE(pyRECT,"%i",AV2),"%n",AW2),"%L",AY2),"%T",AX2),"%W",BA2),"%H",AZ2)</f>
        <v>Zone(id = 1, name = "galleria", rect = Rect(left = 0, top = 0, width = 192, height = 1080))</v>
      </c>
    </row>
    <row r="3" spans="1:56" x14ac:dyDescent="0.25">
      <c r="A3" s="16"/>
      <c r="B3" s="16"/>
      <c r="C3" s="10"/>
      <c r="D3" s="10"/>
      <c r="E3" s="10"/>
      <c r="F3" s="10"/>
      <c r="G3" s="10"/>
      <c r="H3" s="10"/>
      <c r="I3" s="10"/>
      <c r="J3" s="10"/>
      <c r="K3" s="10"/>
      <c r="L3" s="10"/>
      <c r="M3" s="16"/>
      <c r="N3" s="16"/>
      <c r="O3" s="16"/>
      <c r="P3" s="16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B3" s="27"/>
      <c r="AC3" s="27"/>
      <c r="AD3" s="27"/>
      <c r="AE3" s="27"/>
      <c r="AF3" s="27"/>
      <c r="AG3" s="27"/>
      <c r="AH3" s="27"/>
      <c r="AI3" s="27"/>
      <c r="AJ3" s="27"/>
      <c r="AK3" s="27"/>
      <c r="AL3" s="27"/>
      <c r="AM3" s="19"/>
      <c r="AN3" s="19"/>
      <c r="AO3" s="1" t="s">
        <v>25</v>
      </c>
      <c r="AP3" s="1">
        <v>14277081</v>
      </c>
      <c r="AQ3" s="1">
        <v>0</v>
      </c>
      <c r="AR3" s="1">
        <v>4</v>
      </c>
      <c r="AS3" s="1">
        <v>5</v>
      </c>
      <c r="AT3" s="1">
        <v>3</v>
      </c>
      <c r="AV3" s="5">
        <f t="shared" ref="AV3:AV43" si="4">ROW(AO3)-1</f>
        <v>2</v>
      </c>
      <c r="AW3" s="5" t="str">
        <f t="shared" ref="AW3:AW43" si="5">AO3</f>
        <v>e</v>
      </c>
      <c r="AX3" s="8">
        <f t="shared" si="0"/>
        <v>0</v>
      </c>
      <c r="AY3" s="8">
        <f t="shared" si="1"/>
        <v>192</v>
      </c>
      <c r="AZ3" s="8">
        <f t="shared" si="2"/>
        <v>180</v>
      </c>
      <c r="BA3" s="8">
        <f t="shared" si="3"/>
        <v>144</v>
      </c>
      <c r="BB3" s="3" t="str">
        <f t="shared" ref="BB3:BB43" si="6">", "&amp;SUBSTITUTE(SUBSTITUTE(SUBSTITUTE(SUBSTITUTE(SUBSTITUTE(SUBSTITUTE(RECT,"%i",AV3),"%n",AW3),"%L",AY3),"%T",AX3),"%W",BA3),"%H",AZ3)</f>
        <v>, new Zone { Id = 2, Name = "e", Rect = new Rect { Left = 192, Top = 0, Width = 144, Height = 180 } }</v>
      </c>
      <c r="BD3" s="6" t="str">
        <f t="shared" ref="BD3:BD43" si="7">", "&amp;SUBSTITUTE(SUBSTITUTE(SUBSTITUTE(SUBSTITUTE(SUBSTITUTE(SUBSTITUTE(pyRECT,"%i",AV3),"%n",AW3),"%L",AY3),"%T",AX3),"%W",BA3),"%H",AZ3)</f>
        <v>, Zone(id = 2, name = "e", rect = Rect(left = 192, top = 0, width = 144, height = 180))</v>
      </c>
    </row>
    <row r="4" spans="1:56" x14ac:dyDescent="0.25">
      <c r="A4" s="16"/>
      <c r="B4" s="16"/>
      <c r="C4" s="10"/>
      <c r="D4" s="10"/>
      <c r="E4" s="10"/>
      <c r="F4" s="10"/>
      <c r="G4" s="10"/>
      <c r="H4" s="10"/>
      <c r="I4" s="10"/>
      <c r="J4" s="10"/>
      <c r="K4" s="10"/>
      <c r="L4" s="10"/>
      <c r="M4" s="16"/>
      <c r="N4" s="16"/>
      <c r="O4" s="16"/>
      <c r="P4" s="16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7"/>
      <c r="AG4" s="27"/>
      <c r="AH4" s="27"/>
      <c r="AI4" s="27"/>
      <c r="AJ4" s="27"/>
      <c r="AK4" s="27"/>
      <c r="AL4" s="27"/>
      <c r="AM4" s="19"/>
      <c r="AN4" s="19"/>
      <c r="AO4" s="1" t="s">
        <v>25</v>
      </c>
      <c r="AP4" s="1">
        <v>12566463</v>
      </c>
      <c r="AQ4" s="1">
        <v>0</v>
      </c>
      <c r="AR4" s="1">
        <v>7</v>
      </c>
      <c r="AS4" s="1">
        <v>1</v>
      </c>
      <c r="AT4" s="1">
        <v>33</v>
      </c>
      <c r="AV4" s="5">
        <f t="shared" si="4"/>
        <v>3</v>
      </c>
      <c r="AW4" s="5" t="str">
        <f t="shared" si="5"/>
        <v>e</v>
      </c>
      <c r="AX4" s="8">
        <f t="shared" si="0"/>
        <v>0</v>
      </c>
      <c r="AY4" s="8">
        <f t="shared" si="1"/>
        <v>336</v>
      </c>
      <c r="AZ4" s="8">
        <f t="shared" si="2"/>
        <v>36</v>
      </c>
      <c r="BA4" s="8">
        <f t="shared" si="3"/>
        <v>1584</v>
      </c>
      <c r="BB4" s="3" t="str">
        <f t="shared" si="6"/>
        <v>, new Zone { Id = 3, Name = "e", Rect = new Rect { Left = 336, Top = 0, Width = 1584, Height = 36 } }</v>
      </c>
      <c r="BD4" s="6" t="str">
        <f t="shared" si="7"/>
        <v>, Zone(id = 3, name = "e", rect = Rect(left = 336, top = 0, width = 1584, height = 36))</v>
      </c>
    </row>
    <row r="5" spans="1:56" x14ac:dyDescent="0.25">
      <c r="A5" s="16"/>
      <c r="B5" s="16"/>
      <c r="C5" s="10"/>
      <c r="D5" s="10"/>
      <c r="E5" s="10"/>
      <c r="F5" s="10"/>
      <c r="G5" s="10"/>
      <c r="H5" s="10"/>
      <c r="I5" s="10"/>
      <c r="J5" s="10"/>
      <c r="K5" s="10"/>
      <c r="L5" s="10"/>
      <c r="M5" s="16"/>
      <c r="N5" s="16"/>
      <c r="O5" s="16"/>
      <c r="P5" s="16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19"/>
      <c r="AN5" s="19"/>
      <c r="AO5" s="1" t="s">
        <v>21</v>
      </c>
      <c r="AP5" s="1">
        <v>11854022</v>
      </c>
      <c r="AQ5" s="1">
        <v>1</v>
      </c>
      <c r="AR5" s="1">
        <v>7</v>
      </c>
      <c r="AS5" s="1">
        <v>28</v>
      </c>
      <c r="AT5" s="1">
        <v>2</v>
      </c>
      <c r="AV5" s="5">
        <f t="shared" si="4"/>
        <v>4</v>
      </c>
      <c r="AW5" s="5" t="str">
        <f t="shared" si="5"/>
        <v>corridoio 1</v>
      </c>
      <c r="AX5" s="8">
        <f t="shared" si="0"/>
        <v>36</v>
      </c>
      <c r="AY5" s="8">
        <f t="shared" si="1"/>
        <v>336</v>
      </c>
      <c r="AZ5" s="8">
        <f t="shared" si="2"/>
        <v>1008</v>
      </c>
      <c r="BA5" s="8">
        <f t="shared" si="3"/>
        <v>96</v>
      </c>
      <c r="BB5" s="3" t="str">
        <f t="shared" si="6"/>
        <v>, new Zone { Id = 4, Name = "corridoio 1", Rect = new Rect { Left = 336, Top = 36, Width = 96, Height = 1008 } }</v>
      </c>
      <c r="BD5" s="6" t="str">
        <f t="shared" si="7"/>
        <v>, Zone(id = 4, name = "corridoio 1", rect = Rect(left = 336, top = 36, width = 96, height = 1008))</v>
      </c>
    </row>
    <row r="6" spans="1:56" x14ac:dyDescent="0.25">
      <c r="A6" s="16"/>
      <c r="B6" s="16"/>
      <c r="C6" s="10"/>
      <c r="D6" s="10"/>
      <c r="E6" s="10"/>
      <c r="F6" s="10"/>
      <c r="G6" s="10"/>
      <c r="H6" s="10"/>
      <c r="I6" s="10"/>
      <c r="J6" s="10"/>
      <c r="K6" s="10"/>
      <c r="L6" s="10"/>
      <c r="M6" s="16"/>
      <c r="N6" s="16"/>
      <c r="O6" s="16"/>
      <c r="P6" s="16"/>
      <c r="Q6" s="27"/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27"/>
      <c r="AM6" s="19"/>
      <c r="AN6" s="19"/>
      <c r="AO6" s="1" t="s">
        <v>17</v>
      </c>
      <c r="AP6" s="1">
        <v>8696052</v>
      </c>
      <c r="AQ6" s="1">
        <v>1</v>
      </c>
      <c r="AR6" s="1">
        <v>9</v>
      </c>
      <c r="AS6" s="1">
        <v>2</v>
      </c>
      <c r="AT6" s="1">
        <v>9</v>
      </c>
      <c r="AV6" s="5">
        <f t="shared" si="4"/>
        <v>5</v>
      </c>
      <c r="AW6" s="5" t="str">
        <f t="shared" si="5"/>
        <v>pet</v>
      </c>
      <c r="AX6" s="8">
        <f t="shared" si="0"/>
        <v>36</v>
      </c>
      <c r="AY6" s="8">
        <f t="shared" si="1"/>
        <v>432</v>
      </c>
      <c r="AZ6" s="8">
        <f t="shared" si="2"/>
        <v>72</v>
      </c>
      <c r="BA6" s="8">
        <f t="shared" si="3"/>
        <v>432</v>
      </c>
      <c r="BB6" s="3" t="str">
        <f t="shared" si="6"/>
        <v>, new Zone { Id = 5, Name = "pet", Rect = new Rect { Left = 432, Top = 36, Width = 432, Height = 72 } }</v>
      </c>
      <c r="BD6" s="6" t="str">
        <f t="shared" si="7"/>
        <v>, Zone(id = 5, name = "pet", rect = Rect(left = 432, top = 36, width = 432, height = 72))</v>
      </c>
    </row>
    <row r="7" spans="1:56" x14ac:dyDescent="0.25">
      <c r="A7" s="16"/>
      <c r="B7" s="16"/>
      <c r="C7" s="10"/>
      <c r="D7" s="10"/>
      <c r="E7" s="10"/>
      <c r="F7" s="10"/>
      <c r="G7" s="10"/>
      <c r="H7" s="10"/>
      <c r="I7" s="10"/>
      <c r="J7" s="10"/>
      <c r="K7" s="10"/>
      <c r="L7" s="10"/>
      <c r="M7" s="16"/>
      <c r="N7" s="16"/>
      <c r="O7" s="16"/>
      <c r="P7" s="16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19"/>
      <c r="AN7" s="19"/>
      <c r="AO7" s="1" t="s">
        <v>22</v>
      </c>
      <c r="AP7" s="1">
        <v>11854022</v>
      </c>
      <c r="AQ7" s="1">
        <v>1</v>
      </c>
      <c r="AR7" s="1">
        <v>18</v>
      </c>
      <c r="AS7" s="1">
        <v>26</v>
      </c>
      <c r="AT7" s="1">
        <v>2</v>
      </c>
      <c r="AV7" s="5">
        <f t="shared" si="4"/>
        <v>6</v>
      </c>
      <c r="AW7" s="5" t="str">
        <f t="shared" si="5"/>
        <v>corridoio 2</v>
      </c>
      <c r="AX7" s="8">
        <f t="shared" si="0"/>
        <v>36</v>
      </c>
      <c r="AY7" s="8">
        <f t="shared" si="1"/>
        <v>864</v>
      </c>
      <c r="AZ7" s="8">
        <f t="shared" si="2"/>
        <v>936</v>
      </c>
      <c r="BA7" s="8">
        <f t="shared" si="3"/>
        <v>96</v>
      </c>
      <c r="BB7" s="3" t="str">
        <f t="shared" si="6"/>
        <v>, new Zone { Id = 6, Name = "corridoio 2", Rect = new Rect { Left = 864, Top = 36, Width = 96, Height = 936 } }</v>
      </c>
      <c r="BD7" s="6" t="str">
        <f t="shared" si="7"/>
        <v>, Zone(id = 6, name = "corridoio 2", rect = Rect(left = 864, top = 36, width = 96, height = 936))</v>
      </c>
    </row>
    <row r="8" spans="1:56" x14ac:dyDescent="0.25">
      <c r="A8" s="16"/>
      <c r="B8" s="16"/>
      <c r="C8" s="10"/>
      <c r="D8" s="10"/>
      <c r="E8" s="10"/>
      <c r="F8" s="10"/>
      <c r="G8" s="10"/>
      <c r="H8" s="10"/>
      <c r="I8" s="10"/>
      <c r="J8" s="10"/>
      <c r="K8" s="10"/>
      <c r="L8" s="10"/>
      <c r="M8" s="16"/>
      <c r="N8" s="16"/>
      <c r="O8" s="16"/>
      <c r="P8" s="16"/>
      <c r="Q8" s="26"/>
      <c r="R8" s="26"/>
      <c r="S8" s="26"/>
      <c r="T8" s="26"/>
      <c r="U8" s="26"/>
      <c r="V8" s="26"/>
      <c r="W8" s="26"/>
      <c r="X8" s="26"/>
      <c r="Y8" s="15"/>
      <c r="Z8" s="15"/>
      <c r="AA8" s="15"/>
      <c r="AB8" s="15"/>
      <c r="AC8" s="15"/>
      <c r="AD8" s="21"/>
      <c r="AE8" s="21"/>
      <c r="AF8" s="21"/>
      <c r="AG8" s="21"/>
      <c r="AH8" s="21"/>
      <c r="AI8" s="25"/>
      <c r="AJ8" s="25"/>
      <c r="AK8" s="25"/>
      <c r="AL8" s="25"/>
      <c r="AM8" s="19"/>
      <c r="AN8" s="19"/>
      <c r="AO8" s="1" t="s">
        <v>16</v>
      </c>
      <c r="AP8" s="1">
        <v>8696052</v>
      </c>
      <c r="AQ8" s="1">
        <v>1</v>
      </c>
      <c r="AR8" s="1">
        <v>20</v>
      </c>
      <c r="AS8" s="1">
        <v>4</v>
      </c>
      <c r="AT8" s="1">
        <v>5</v>
      </c>
      <c r="AV8" s="5">
        <f t="shared" si="4"/>
        <v>7</v>
      </c>
      <c r="AW8" s="5" t="str">
        <f t="shared" si="5"/>
        <v>snacs</v>
      </c>
      <c r="AX8" s="8">
        <f t="shared" si="0"/>
        <v>36</v>
      </c>
      <c r="AY8" s="8">
        <f t="shared" si="1"/>
        <v>960</v>
      </c>
      <c r="AZ8" s="8">
        <f t="shared" si="2"/>
        <v>144</v>
      </c>
      <c r="BA8" s="8">
        <f t="shared" si="3"/>
        <v>240</v>
      </c>
      <c r="BB8" s="3" t="str">
        <f t="shared" si="6"/>
        <v>, new Zone { Id = 7, Name = "snacs", Rect = new Rect { Left = 960, Top = 36, Width = 240, Height = 144 } }</v>
      </c>
      <c r="BD8" s="6" t="str">
        <f t="shared" si="7"/>
        <v>, Zone(id = 7, name = "snacs", rect = Rect(left = 960, top = 36, width = 240, height = 144))</v>
      </c>
    </row>
    <row r="9" spans="1:56" x14ac:dyDescent="0.25">
      <c r="A9" s="16"/>
      <c r="B9" s="16"/>
      <c r="C9" s="10"/>
      <c r="D9" s="10"/>
      <c r="E9" s="10"/>
      <c r="F9" s="10"/>
      <c r="G9" s="10"/>
      <c r="H9" s="10"/>
      <c r="I9" s="10"/>
      <c r="J9" s="10"/>
      <c r="K9" s="10"/>
      <c r="L9" s="10"/>
      <c r="M9" s="16"/>
      <c r="N9" s="16"/>
      <c r="O9" s="16"/>
      <c r="P9" s="16"/>
      <c r="Q9" s="26"/>
      <c r="R9" s="26"/>
      <c r="S9" s="26"/>
      <c r="T9" s="26"/>
      <c r="U9" s="26"/>
      <c r="V9" s="26"/>
      <c r="W9" s="26"/>
      <c r="X9" s="26"/>
      <c r="Y9" s="15"/>
      <c r="Z9" s="15"/>
      <c r="AA9" s="15"/>
      <c r="AB9" s="15"/>
      <c r="AC9" s="15"/>
      <c r="AD9" s="21"/>
      <c r="AE9" s="21"/>
      <c r="AF9" s="21"/>
      <c r="AG9" s="21"/>
      <c r="AH9" s="28"/>
      <c r="AI9" s="28"/>
      <c r="AJ9" s="25"/>
      <c r="AK9" s="25"/>
      <c r="AL9" s="25"/>
      <c r="AM9" s="19"/>
      <c r="AN9" s="19"/>
      <c r="AO9" s="1" t="s">
        <v>23</v>
      </c>
      <c r="AP9" s="1">
        <v>11854022</v>
      </c>
      <c r="AQ9" s="1">
        <v>1</v>
      </c>
      <c r="AR9" s="1">
        <v>25</v>
      </c>
      <c r="AS9" s="1">
        <v>13</v>
      </c>
      <c r="AT9" s="1">
        <v>2</v>
      </c>
      <c r="AV9" s="5">
        <f t="shared" si="4"/>
        <v>8</v>
      </c>
      <c r="AW9" s="5" t="str">
        <f t="shared" si="5"/>
        <v>corridoio3</v>
      </c>
      <c r="AX9" s="8">
        <f t="shared" si="0"/>
        <v>36</v>
      </c>
      <c r="AY9" s="8">
        <f t="shared" si="1"/>
        <v>1200</v>
      </c>
      <c r="AZ9" s="8">
        <f t="shared" si="2"/>
        <v>468</v>
      </c>
      <c r="BA9" s="8">
        <f t="shared" si="3"/>
        <v>96</v>
      </c>
      <c r="BB9" s="3" t="str">
        <f t="shared" si="6"/>
        <v>, new Zone { Id = 8, Name = "corridoio3", Rect = new Rect { Left = 1200, Top = 36, Width = 96, Height = 468 } }</v>
      </c>
      <c r="BD9" s="6" t="str">
        <f t="shared" si="7"/>
        <v>, Zone(id = 8, name = "corridoio3", rect = Rect(left = 1200, top = 36, width = 96, height = 468))</v>
      </c>
    </row>
    <row r="10" spans="1:56" x14ac:dyDescent="0.25">
      <c r="A10" s="16"/>
      <c r="B10" s="16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6"/>
      <c r="N10" s="16"/>
      <c r="O10" s="16"/>
      <c r="P10" s="16"/>
      <c r="Q10" s="26"/>
      <c r="R10" s="26"/>
      <c r="S10" s="26"/>
      <c r="T10" s="26"/>
      <c r="U10" s="26"/>
      <c r="V10" s="26"/>
      <c r="W10" s="26"/>
      <c r="X10" s="26"/>
      <c r="Y10" s="15"/>
      <c r="Z10" s="15"/>
      <c r="AA10" s="15"/>
      <c r="AB10" s="15"/>
      <c r="AC10" s="15"/>
      <c r="AD10" s="21"/>
      <c r="AE10" s="21"/>
      <c r="AF10" s="21"/>
      <c r="AG10" s="21"/>
      <c r="AH10" s="28"/>
      <c r="AI10" s="28"/>
      <c r="AJ10" s="25"/>
      <c r="AK10" s="25"/>
      <c r="AL10" s="25"/>
      <c r="AM10" s="19"/>
      <c r="AN10" s="19"/>
      <c r="AO10" s="1" t="s">
        <v>15</v>
      </c>
      <c r="AP10" s="1">
        <v>3243501</v>
      </c>
      <c r="AQ10" s="1">
        <v>1</v>
      </c>
      <c r="AR10" s="1">
        <v>27</v>
      </c>
      <c r="AS10" s="1">
        <v>4</v>
      </c>
      <c r="AT10" s="1">
        <v>6</v>
      </c>
      <c r="AV10" s="5">
        <f t="shared" si="4"/>
        <v>9</v>
      </c>
      <c r="AW10" s="5" t="str">
        <f t="shared" si="5"/>
        <v>birre</v>
      </c>
      <c r="AX10" s="8">
        <f t="shared" si="0"/>
        <v>36</v>
      </c>
      <c r="AY10" s="8">
        <f t="shared" si="1"/>
        <v>1296</v>
      </c>
      <c r="AZ10" s="8">
        <f t="shared" si="2"/>
        <v>144</v>
      </c>
      <c r="BA10" s="8">
        <f t="shared" si="3"/>
        <v>288</v>
      </c>
      <c r="BB10" s="3" t="str">
        <f t="shared" si="6"/>
        <v>, new Zone { Id = 9, Name = "birre", Rect = new Rect { Left = 1296, Top = 36, Width = 288, Height = 144 } }</v>
      </c>
      <c r="BD10" s="6" t="str">
        <f t="shared" si="7"/>
        <v>, Zone(id = 9, name = "birre", rect = Rect(left = 1296, top = 36, width = 288, height = 144))</v>
      </c>
    </row>
    <row r="11" spans="1:56" x14ac:dyDescent="0.25">
      <c r="A11" s="16"/>
      <c r="B11" s="16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6"/>
      <c r="N11" s="16"/>
      <c r="O11" s="16"/>
      <c r="P11" s="16"/>
      <c r="Q11" s="26"/>
      <c r="R11" s="26"/>
      <c r="S11" s="26"/>
      <c r="T11" s="26"/>
      <c r="U11" s="26"/>
      <c r="V11" s="26"/>
      <c r="W11" s="26"/>
      <c r="X11" s="26"/>
      <c r="Y11" s="15"/>
      <c r="Z11" s="15"/>
      <c r="AA11" s="15"/>
      <c r="AB11" s="15"/>
      <c r="AC11" s="15"/>
      <c r="AD11" s="21"/>
      <c r="AE11" s="21"/>
      <c r="AF11" s="21"/>
      <c r="AG11" s="21"/>
      <c r="AH11" s="28"/>
      <c r="AI11" s="28"/>
      <c r="AJ11" s="25"/>
      <c r="AK11" s="25"/>
      <c r="AL11" s="25"/>
      <c r="AM11" s="19"/>
      <c r="AN11" s="19"/>
      <c r="AO11" s="1" t="s">
        <v>14</v>
      </c>
      <c r="AP11" s="1">
        <v>10086143</v>
      </c>
      <c r="AQ11" s="1">
        <v>1</v>
      </c>
      <c r="AR11" s="1">
        <v>33</v>
      </c>
      <c r="AS11" s="1">
        <v>8</v>
      </c>
      <c r="AT11" s="1">
        <v>7</v>
      </c>
      <c r="AV11" s="5">
        <f t="shared" si="4"/>
        <v>10</v>
      </c>
      <c r="AW11" s="5" t="str">
        <f t="shared" si="5"/>
        <v>vini</v>
      </c>
      <c r="AX11" s="8">
        <f t="shared" si="0"/>
        <v>36</v>
      </c>
      <c r="AY11" s="8">
        <f t="shared" si="1"/>
        <v>1584</v>
      </c>
      <c r="AZ11" s="8">
        <f t="shared" si="2"/>
        <v>288</v>
      </c>
      <c r="BA11" s="8">
        <f t="shared" si="3"/>
        <v>336</v>
      </c>
      <c r="BB11" s="3" t="str">
        <f t="shared" si="6"/>
        <v>, new Zone { Id = 10, Name = "vini", Rect = new Rect { Left = 1584, Top = 36, Width = 336, Height = 288 } }</v>
      </c>
      <c r="BD11" s="6" t="str">
        <f t="shared" si="7"/>
        <v>, Zone(id = 10, name = "vini", rect = Rect(left = 1584, top = 36, width = 336, height = 288))</v>
      </c>
    </row>
    <row r="12" spans="1:56" x14ac:dyDescent="0.25">
      <c r="A12" s="16"/>
      <c r="B12" s="16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0"/>
      <c r="R12" s="20"/>
      <c r="S12" s="20"/>
      <c r="T12" s="20"/>
      <c r="U12" s="20"/>
      <c r="V12" s="20"/>
      <c r="W12" s="20"/>
      <c r="X12" s="20"/>
      <c r="Y12" s="15"/>
      <c r="Z12" s="15"/>
      <c r="AA12" s="15"/>
      <c r="AB12" s="15"/>
      <c r="AC12" s="26"/>
      <c r="AD12" s="26"/>
      <c r="AE12" s="21"/>
      <c r="AF12" s="21"/>
      <c r="AG12" s="21"/>
      <c r="AH12" s="28"/>
      <c r="AI12" s="28"/>
      <c r="AJ12" s="25"/>
      <c r="AK12" s="25"/>
      <c r="AL12" s="25"/>
      <c r="AM12" s="19"/>
      <c r="AN12" s="19"/>
      <c r="AO12" s="1" t="s">
        <v>25</v>
      </c>
      <c r="AP12" s="1">
        <v>12566463</v>
      </c>
      <c r="AQ12" s="1">
        <v>3</v>
      </c>
      <c r="AR12" s="1">
        <v>9</v>
      </c>
      <c r="AS12" s="1">
        <v>4</v>
      </c>
      <c r="AT12" s="1">
        <v>9</v>
      </c>
      <c r="AV12" s="5">
        <f t="shared" si="4"/>
        <v>11</v>
      </c>
      <c r="AW12" s="5" t="str">
        <f t="shared" si="5"/>
        <v>e</v>
      </c>
      <c r="AX12" s="8">
        <f t="shared" si="0"/>
        <v>108</v>
      </c>
      <c r="AY12" s="8">
        <f t="shared" si="1"/>
        <v>432</v>
      </c>
      <c r="AZ12" s="8">
        <f t="shared" si="2"/>
        <v>144</v>
      </c>
      <c r="BA12" s="8">
        <f t="shared" si="3"/>
        <v>432</v>
      </c>
      <c r="BB12" s="3" t="str">
        <f t="shared" si="6"/>
        <v>, new Zone { Id = 11, Name = "e", Rect = new Rect { Left = 432, Top = 108, Width = 432, Height = 144 } }</v>
      </c>
      <c r="BD12" s="6" t="str">
        <f t="shared" si="7"/>
        <v>, Zone(id = 11, name = "e", rect = Rect(left = 432, top = 108, width = 432, height = 144))</v>
      </c>
    </row>
    <row r="13" spans="1:56" x14ac:dyDescent="0.25">
      <c r="A13" s="16"/>
      <c r="B13" s="16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0"/>
      <c r="R13" s="20"/>
      <c r="S13" s="20"/>
      <c r="T13" s="20"/>
      <c r="U13" s="20"/>
      <c r="V13" s="20"/>
      <c r="W13" s="20"/>
      <c r="X13" s="20"/>
      <c r="Y13" s="15"/>
      <c r="Z13" s="15"/>
      <c r="AA13" s="15"/>
      <c r="AB13" s="15"/>
      <c r="AC13" s="26"/>
      <c r="AD13" s="26"/>
      <c r="AE13" s="21"/>
      <c r="AF13" s="21"/>
      <c r="AG13" s="21"/>
      <c r="AH13" s="28"/>
      <c r="AI13" s="28"/>
      <c r="AJ13" s="25"/>
      <c r="AK13" s="25"/>
      <c r="AL13" s="25"/>
      <c r="AM13" s="19"/>
      <c r="AN13" s="19"/>
      <c r="AO13" s="1" t="s">
        <v>1</v>
      </c>
      <c r="AP13" s="1">
        <v>49407</v>
      </c>
      <c r="AQ13" s="1">
        <v>5</v>
      </c>
      <c r="AR13" s="1">
        <v>4</v>
      </c>
      <c r="AS13" s="1">
        <v>12</v>
      </c>
      <c r="AT13" s="1">
        <v>3</v>
      </c>
      <c r="AV13" s="5">
        <f t="shared" si="4"/>
        <v>12</v>
      </c>
      <c r="AW13" s="5" t="str">
        <f t="shared" si="5"/>
        <v>cassa</v>
      </c>
      <c r="AX13" s="8">
        <f t="shared" si="0"/>
        <v>180</v>
      </c>
      <c r="AY13" s="8">
        <f t="shared" si="1"/>
        <v>192</v>
      </c>
      <c r="AZ13" s="8">
        <f t="shared" si="2"/>
        <v>432</v>
      </c>
      <c r="BA13" s="8">
        <f t="shared" si="3"/>
        <v>144</v>
      </c>
      <c r="BB13" s="3" t="str">
        <f t="shared" si="6"/>
        <v>, new Zone { Id = 12, Name = "cassa", Rect = new Rect { Left = 192, Top = 180, Width = 144, Height = 432 } }</v>
      </c>
      <c r="BD13" s="6" t="str">
        <f t="shared" si="7"/>
        <v>, Zone(id = 12, name = "cassa", rect = Rect(left = 192, top = 180, width = 144, height = 432))</v>
      </c>
    </row>
    <row r="14" spans="1:56" x14ac:dyDescent="0.25">
      <c r="A14" s="16"/>
      <c r="B14" s="16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0"/>
      <c r="R14" s="20"/>
      <c r="S14" s="20"/>
      <c r="T14" s="20"/>
      <c r="U14" s="20"/>
      <c r="V14" s="20"/>
      <c r="W14" s="20"/>
      <c r="X14" s="20"/>
      <c r="Y14" s="15"/>
      <c r="Z14" s="15"/>
      <c r="AA14" s="15"/>
      <c r="AB14" s="15"/>
      <c r="AC14" s="26"/>
      <c r="AD14" s="26"/>
      <c r="AE14" s="21"/>
      <c r="AF14" s="21"/>
      <c r="AG14" s="21"/>
      <c r="AH14" s="28"/>
      <c r="AI14" s="28"/>
      <c r="AJ14" s="25"/>
      <c r="AK14" s="25"/>
      <c r="AL14" s="25"/>
      <c r="AM14" s="19"/>
      <c r="AN14" s="19"/>
      <c r="AO14" s="1" t="s">
        <v>25</v>
      </c>
      <c r="AP14" s="1">
        <v>12566463</v>
      </c>
      <c r="AQ14" s="1">
        <v>5</v>
      </c>
      <c r="AR14" s="1">
        <v>20</v>
      </c>
      <c r="AS14" s="1">
        <v>2</v>
      </c>
      <c r="AT14" s="1">
        <v>5</v>
      </c>
      <c r="AV14" s="5">
        <f t="shared" si="4"/>
        <v>13</v>
      </c>
      <c r="AW14" s="5" t="str">
        <f t="shared" si="5"/>
        <v>e</v>
      </c>
      <c r="AX14" s="8">
        <f t="shared" si="0"/>
        <v>180</v>
      </c>
      <c r="AY14" s="8">
        <f t="shared" si="1"/>
        <v>960</v>
      </c>
      <c r="AZ14" s="8">
        <f t="shared" si="2"/>
        <v>72</v>
      </c>
      <c r="BA14" s="8">
        <f t="shared" si="3"/>
        <v>240</v>
      </c>
      <c r="BB14" s="3" t="str">
        <f t="shared" si="6"/>
        <v>, new Zone { Id = 13, Name = "e", Rect = new Rect { Left = 960, Top = 180, Width = 240, Height = 72 } }</v>
      </c>
      <c r="BD14" s="6" t="str">
        <f t="shared" si="7"/>
        <v>, Zone(id = 13, name = "e", rect = Rect(left = 960, top = 180, width = 240, height = 72))</v>
      </c>
    </row>
    <row r="15" spans="1:56" x14ac:dyDescent="0.25">
      <c r="A15" s="16"/>
      <c r="B15" s="16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0"/>
      <c r="R15" s="20"/>
      <c r="S15" s="20"/>
      <c r="T15" s="20"/>
      <c r="U15" s="20"/>
      <c r="V15" s="20"/>
      <c r="W15" s="20"/>
      <c r="X15" s="20"/>
      <c r="Y15" s="15"/>
      <c r="Z15" s="15"/>
      <c r="AA15" s="15"/>
      <c r="AB15" s="15"/>
      <c r="AC15" s="26"/>
      <c r="AD15" s="26"/>
      <c r="AE15" s="21"/>
      <c r="AF15" s="21"/>
      <c r="AG15" s="21"/>
      <c r="AH15" s="28"/>
      <c r="AI15" s="28"/>
      <c r="AJ15" s="25"/>
      <c r="AK15" s="25"/>
      <c r="AL15" s="25"/>
      <c r="AM15" s="19"/>
      <c r="AN15" s="19"/>
      <c r="AO15" s="1" t="s">
        <v>25</v>
      </c>
      <c r="AP15" s="1">
        <v>12566463</v>
      </c>
      <c r="AQ15" s="1">
        <v>5</v>
      </c>
      <c r="AR15" s="1">
        <v>27</v>
      </c>
      <c r="AS15" s="1">
        <v>2</v>
      </c>
      <c r="AT15" s="1">
        <v>4</v>
      </c>
      <c r="AV15" s="5">
        <f t="shared" si="4"/>
        <v>14</v>
      </c>
      <c r="AW15" s="5" t="str">
        <f t="shared" si="5"/>
        <v>e</v>
      </c>
      <c r="AX15" s="8">
        <f t="shared" si="0"/>
        <v>180</v>
      </c>
      <c r="AY15" s="8">
        <f t="shared" si="1"/>
        <v>1296</v>
      </c>
      <c r="AZ15" s="8">
        <f t="shared" si="2"/>
        <v>72</v>
      </c>
      <c r="BA15" s="8">
        <f t="shared" si="3"/>
        <v>192</v>
      </c>
      <c r="BB15" s="3" t="str">
        <f t="shared" si="6"/>
        <v>, new Zone { Id = 14, Name = "e", Rect = new Rect { Left = 1296, Top = 180, Width = 192, Height = 72 } }</v>
      </c>
      <c r="BD15" s="6" t="str">
        <f t="shared" si="7"/>
        <v>, Zone(id = 14, name = "e", rect = Rect(left = 1296, top = 180, width = 192, height = 72))</v>
      </c>
    </row>
    <row r="16" spans="1:56" x14ac:dyDescent="0.25">
      <c r="A16" s="16"/>
      <c r="B16" s="16"/>
      <c r="C16" s="22"/>
      <c r="D16" s="22"/>
      <c r="E16" s="22"/>
      <c r="F16" s="22"/>
      <c r="G16" s="22"/>
      <c r="H16" s="22"/>
      <c r="I16" s="22"/>
      <c r="J16" s="14"/>
      <c r="K16" s="14"/>
      <c r="L16" s="14"/>
      <c r="M16" s="14"/>
      <c r="N16" s="14"/>
      <c r="O16" s="14"/>
      <c r="P16" s="14"/>
      <c r="Q16" s="20"/>
      <c r="R16" s="20"/>
      <c r="S16" s="20"/>
      <c r="T16" s="20"/>
      <c r="U16" s="20"/>
      <c r="V16" s="20"/>
      <c r="W16" s="20"/>
      <c r="X16" s="20"/>
      <c r="Y16" s="15"/>
      <c r="Z16" s="15"/>
      <c r="AA16" s="15"/>
      <c r="AB16" s="15"/>
      <c r="AC16" s="26"/>
      <c r="AD16" s="26"/>
      <c r="AE16" s="21"/>
      <c r="AF16" s="21"/>
      <c r="AG16" s="21"/>
      <c r="AH16" s="28"/>
      <c r="AI16" s="28"/>
      <c r="AJ16" s="25"/>
      <c r="AK16" s="25"/>
      <c r="AL16" s="25"/>
      <c r="AM16" s="19"/>
      <c r="AN16" s="19"/>
      <c r="AO16" s="1" t="s">
        <v>24</v>
      </c>
      <c r="AP16" s="1">
        <v>11854022</v>
      </c>
      <c r="AQ16" s="1">
        <v>5</v>
      </c>
      <c r="AR16" s="1">
        <v>31</v>
      </c>
      <c r="AS16" s="1">
        <v>24</v>
      </c>
      <c r="AT16" s="1">
        <v>2</v>
      </c>
      <c r="AV16" s="5">
        <f t="shared" si="4"/>
        <v>15</v>
      </c>
      <c r="AW16" s="5" t="str">
        <f t="shared" si="5"/>
        <v>corridoio 4</v>
      </c>
      <c r="AX16" s="8">
        <f t="shared" si="0"/>
        <v>180</v>
      </c>
      <c r="AY16" s="8">
        <f t="shared" si="1"/>
        <v>1488</v>
      </c>
      <c r="AZ16" s="8">
        <f t="shared" si="2"/>
        <v>864</v>
      </c>
      <c r="BA16" s="8">
        <f t="shared" si="3"/>
        <v>96</v>
      </c>
      <c r="BB16" s="3" t="str">
        <f t="shared" si="6"/>
        <v>, new Zone { Id = 15, Name = "corridoio 4", Rect = new Rect { Left = 1488, Top = 180, Width = 96, Height = 864 } }</v>
      </c>
      <c r="BD16" s="6" t="str">
        <f t="shared" si="7"/>
        <v>, Zone(id = 15, name = "corridoio 4", rect = Rect(left = 1488, top = 180, width = 96, height = 864))</v>
      </c>
    </row>
    <row r="17" spans="1:56" x14ac:dyDescent="0.25">
      <c r="A17" s="16"/>
      <c r="B17" s="16"/>
      <c r="C17" s="22"/>
      <c r="D17" s="22"/>
      <c r="E17" s="22"/>
      <c r="F17" s="22"/>
      <c r="G17" s="22"/>
      <c r="H17" s="22"/>
      <c r="I17" s="22"/>
      <c r="J17" s="14"/>
      <c r="K17" s="14"/>
      <c r="L17" s="14"/>
      <c r="M17" s="14"/>
      <c r="N17" s="14"/>
      <c r="O17" s="14"/>
      <c r="P17" s="14"/>
      <c r="Q17" s="20"/>
      <c r="R17" s="20"/>
      <c r="S17" s="20"/>
      <c r="T17" s="20"/>
      <c r="U17" s="20"/>
      <c r="V17" s="20"/>
      <c r="W17" s="20"/>
      <c r="X17" s="20"/>
      <c r="Y17" s="15"/>
      <c r="Z17" s="15"/>
      <c r="AA17" s="15"/>
      <c r="AB17" s="15"/>
      <c r="AC17" s="26"/>
      <c r="AD17" s="26"/>
      <c r="AE17" s="21"/>
      <c r="AF17" s="21"/>
      <c r="AG17" s="21"/>
      <c r="AH17" s="28"/>
      <c r="AI17" s="28"/>
      <c r="AJ17" s="25"/>
      <c r="AK17" s="25"/>
      <c r="AL17" s="25"/>
      <c r="AM17" s="19"/>
      <c r="AN17" s="19"/>
      <c r="AO17" s="1" t="s">
        <v>10</v>
      </c>
      <c r="AP17" s="1">
        <v>14395790</v>
      </c>
      <c r="AQ17" s="1">
        <v>7</v>
      </c>
      <c r="AR17" s="1">
        <v>9</v>
      </c>
      <c r="AS17" s="1">
        <v>2</v>
      </c>
      <c r="AT17" s="1">
        <v>9</v>
      </c>
      <c r="AV17" s="5">
        <f t="shared" si="4"/>
        <v>16</v>
      </c>
      <c r="AW17" s="5" t="str">
        <f t="shared" si="5"/>
        <v>corisa 7</v>
      </c>
      <c r="AX17" s="8">
        <f t="shared" si="0"/>
        <v>252</v>
      </c>
      <c r="AY17" s="8">
        <f t="shared" si="1"/>
        <v>432</v>
      </c>
      <c r="AZ17" s="8">
        <f t="shared" si="2"/>
        <v>72</v>
      </c>
      <c r="BA17" s="8">
        <f t="shared" si="3"/>
        <v>432</v>
      </c>
      <c r="BB17" s="3" t="str">
        <f t="shared" si="6"/>
        <v>, new Zone { Id = 16, Name = "corisa 7", Rect = new Rect { Left = 432, Top = 252, Width = 432, Height = 72 } }</v>
      </c>
      <c r="BD17" s="6" t="str">
        <f t="shared" si="7"/>
        <v>, Zone(id = 16, name = "corisa 7", rect = Rect(left = 432, top = 252, width = 432, height = 72))</v>
      </c>
    </row>
    <row r="18" spans="1:56" x14ac:dyDescent="0.25">
      <c r="A18" s="16"/>
      <c r="B18" s="16"/>
      <c r="C18" s="22"/>
      <c r="D18" s="22"/>
      <c r="E18" s="22"/>
      <c r="F18" s="22"/>
      <c r="G18" s="22"/>
      <c r="H18" s="22"/>
      <c r="I18" s="22"/>
      <c r="J18" s="14"/>
      <c r="K18" s="14"/>
      <c r="L18" s="14"/>
      <c r="M18" s="14"/>
      <c r="N18" s="14"/>
      <c r="O18" s="14"/>
      <c r="P18" s="14"/>
      <c r="Q18" s="20"/>
      <c r="R18" s="20"/>
      <c r="S18" s="20"/>
      <c r="T18" s="20"/>
      <c r="U18" s="20"/>
      <c r="V18" s="20"/>
      <c r="W18" s="20"/>
      <c r="X18" s="20"/>
      <c r="Y18" s="15"/>
      <c r="Z18" s="15"/>
      <c r="AA18" s="15"/>
      <c r="AB18" s="15"/>
      <c r="AC18" s="26"/>
      <c r="AD18" s="26"/>
      <c r="AE18" s="21"/>
      <c r="AF18" s="21"/>
      <c r="AG18" s="21"/>
      <c r="AH18" s="28"/>
      <c r="AI18" s="28"/>
      <c r="AJ18" s="25"/>
      <c r="AK18" s="25"/>
      <c r="AL18" s="25"/>
      <c r="AM18" s="19"/>
      <c r="AN18" s="19"/>
      <c r="AO18" s="1" t="s">
        <v>11</v>
      </c>
      <c r="AP18" s="1">
        <v>14395790</v>
      </c>
      <c r="AQ18" s="1">
        <v>7</v>
      </c>
      <c r="AR18" s="1">
        <v>20</v>
      </c>
      <c r="AS18" s="1">
        <v>2</v>
      </c>
      <c r="AT18" s="1">
        <v>5</v>
      </c>
      <c r="AV18" s="5">
        <f t="shared" si="4"/>
        <v>17</v>
      </c>
      <c r="AW18" s="5" t="str">
        <f t="shared" si="5"/>
        <v>corisa 8</v>
      </c>
      <c r="AX18" s="8">
        <f t="shared" si="0"/>
        <v>252</v>
      </c>
      <c r="AY18" s="8">
        <f t="shared" si="1"/>
        <v>960</v>
      </c>
      <c r="AZ18" s="8">
        <f t="shared" si="2"/>
        <v>72</v>
      </c>
      <c r="BA18" s="8">
        <f t="shared" si="3"/>
        <v>240</v>
      </c>
      <c r="BB18" s="3" t="str">
        <f t="shared" si="6"/>
        <v>, new Zone { Id = 17, Name = "corisa 8", Rect = new Rect { Left = 960, Top = 252, Width = 240, Height = 72 } }</v>
      </c>
      <c r="BD18" s="6" t="str">
        <f t="shared" si="7"/>
        <v>, Zone(id = 17, name = "corisa 8", rect = Rect(left = 960, top = 252, width = 240, height = 72))</v>
      </c>
    </row>
    <row r="19" spans="1:56" x14ac:dyDescent="0.25">
      <c r="A19" s="16"/>
      <c r="B19" s="16"/>
      <c r="C19" s="22"/>
      <c r="D19" s="22"/>
      <c r="E19" s="22"/>
      <c r="F19" s="22"/>
      <c r="G19" s="22"/>
      <c r="H19" s="22"/>
      <c r="I19" s="22"/>
      <c r="J19" s="14"/>
      <c r="K19" s="14"/>
      <c r="L19" s="14"/>
      <c r="M19" s="14"/>
      <c r="N19" s="14"/>
      <c r="O19" s="14"/>
      <c r="P19" s="14"/>
      <c r="Q19" s="25"/>
      <c r="R19" s="25"/>
      <c r="S19" s="25"/>
      <c r="T19" s="25"/>
      <c r="U19" s="25"/>
      <c r="V19" s="25"/>
      <c r="W19" s="25"/>
      <c r="X19" s="25"/>
      <c r="Y19" s="15"/>
      <c r="Z19" s="15"/>
      <c r="AA19" s="15"/>
      <c r="AB19" s="15"/>
      <c r="AC19" s="26"/>
      <c r="AD19" s="26"/>
      <c r="AE19" s="21"/>
      <c r="AF19" s="21"/>
      <c r="AG19" s="21"/>
      <c r="AH19" s="28"/>
      <c r="AI19" s="28"/>
      <c r="AJ19" s="25"/>
      <c r="AK19" s="25"/>
      <c r="AL19" s="25"/>
      <c r="AM19" s="19"/>
      <c r="AN19" s="19"/>
      <c r="AO19" s="1" t="s">
        <v>12</v>
      </c>
      <c r="AP19" s="1">
        <v>14395790</v>
      </c>
      <c r="AQ19" s="1">
        <v>7</v>
      </c>
      <c r="AR19" s="1">
        <v>27</v>
      </c>
      <c r="AS19" s="1">
        <v>2</v>
      </c>
      <c r="AT19" s="1">
        <v>4</v>
      </c>
      <c r="AV19" s="5">
        <f t="shared" si="4"/>
        <v>18</v>
      </c>
      <c r="AW19" s="5" t="str">
        <f t="shared" si="5"/>
        <v>promo 2</v>
      </c>
      <c r="AX19" s="8">
        <f t="shared" si="0"/>
        <v>252</v>
      </c>
      <c r="AY19" s="8">
        <f t="shared" si="1"/>
        <v>1296</v>
      </c>
      <c r="AZ19" s="8">
        <f t="shared" si="2"/>
        <v>72</v>
      </c>
      <c r="BA19" s="8">
        <f t="shared" si="3"/>
        <v>192</v>
      </c>
      <c r="BB19" s="3" t="str">
        <f t="shared" si="6"/>
        <v>, new Zone { Id = 18, Name = "promo 2", Rect = new Rect { Left = 1296, Top = 252, Width = 192, Height = 72 } }</v>
      </c>
      <c r="BD19" s="6" t="str">
        <f t="shared" si="7"/>
        <v>, Zone(id = 18, name = "promo 2", rect = Rect(left = 1296, top = 252, width = 192, height = 72))</v>
      </c>
    </row>
    <row r="20" spans="1:56" x14ac:dyDescent="0.25">
      <c r="A20" s="16"/>
      <c r="B20" s="16"/>
      <c r="C20" s="22"/>
      <c r="D20" s="22"/>
      <c r="E20" s="22"/>
      <c r="F20" s="22"/>
      <c r="G20" s="22"/>
      <c r="H20" s="22"/>
      <c r="I20" s="22"/>
      <c r="J20" s="14"/>
      <c r="K20" s="14"/>
      <c r="L20" s="14"/>
      <c r="M20" s="14"/>
      <c r="N20" s="14"/>
      <c r="O20" s="14"/>
      <c r="P20" s="14"/>
      <c r="Q20" s="25"/>
      <c r="R20" s="25"/>
      <c r="S20" s="25"/>
      <c r="T20" s="25"/>
      <c r="U20" s="25"/>
      <c r="V20" s="25"/>
      <c r="W20" s="25"/>
      <c r="X20" s="25"/>
      <c r="Y20" s="15"/>
      <c r="Z20" s="15"/>
      <c r="AA20" s="15"/>
      <c r="AB20" s="15"/>
      <c r="AC20" s="26"/>
      <c r="AD20" s="26"/>
      <c r="AE20" s="21"/>
      <c r="AF20" s="21"/>
      <c r="AG20" s="21"/>
      <c r="AH20" s="28"/>
      <c r="AI20" s="28"/>
      <c r="AJ20" s="25"/>
      <c r="AK20" s="25"/>
      <c r="AL20" s="25"/>
      <c r="AM20" s="19"/>
      <c r="AN20" s="19"/>
      <c r="AO20" s="1" t="s">
        <v>25</v>
      </c>
      <c r="AP20" s="1">
        <v>12566463</v>
      </c>
      <c r="AQ20" s="1">
        <v>9</v>
      </c>
      <c r="AR20" s="1">
        <v>9</v>
      </c>
      <c r="AS20" s="1">
        <v>3</v>
      </c>
      <c r="AT20" s="1">
        <v>9</v>
      </c>
      <c r="AV20" s="5">
        <f t="shared" si="4"/>
        <v>19</v>
      </c>
      <c r="AW20" s="5" t="str">
        <f t="shared" si="5"/>
        <v>e</v>
      </c>
      <c r="AX20" s="8">
        <f t="shared" si="0"/>
        <v>324</v>
      </c>
      <c r="AY20" s="8">
        <f t="shared" si="1"/>
        <v>432</v>
      </c>
      <c r="AZ20" s="8">
        <f t="shared" si="2"/>
        <v>108</v>
      </c>
      <c r="BA20" s="8">
        <f t="shared" si="3"/>
        <v>432</v>
      </c>
      <c r="BB20" s="3" t="str">
        <f t="shared" si="6"/>
        <v>, new Zone { Id = 19, Name = "e", Rect = new Rect { Left = 432, Top = 324, Width = 432, Height = 108 } }</v>
      </c>
      <c r="BD20" s="6" t="str">
        <f t="shared" si="7"/>
        <v>, Zone(id = 19, name = "e", rect = Rect(left = 432, top = 324, width = 432, height = 108))</v>
      </c>
    </row>
    <row r="21" spans="1:56" x14ac:dyDescent="0.25">
      <c r="A21" s="16"/>
      <c r="B21" s="16"/>
      <c r="C21" s="22"/>
      <c r="D21" s="22"/>
      <c r="E21" s="22"/>
      <c r="F21" s="22"/>
      <c r="G21" s="22"/>
      <c r="H21" s="22"/>
      <c r="I21" s="22"/>
      <c r="J21" s="14"/>
      <c r="K21" s="14"/>
      <c r="L21" s="14"/>
      <c r="M21" s="14"/>
      <c r="N21" s="14"/>
      <c r="O21" s="14"/>
      <c r="P21" s="14"/>
      <c r="Q21" s="25"/>
      <c r="R21" s="25"/>
      <c r="S21" s="25"/>
      <c r="T21" s="25"/>
      <c r="U21" s="25"/>
      <c r="V21" s="25"/>
      <c r="W21" s="25"/>
      <c r="X21" s="25"/>
      <c r="Y21" s="15"/>
      <c r="Z21" s="15"/>
      <c r="AA21" s="15"/>
      <c r="AB21" s="15"/>
      <c r="AC21" s="26"/>
      <c r="AD21" s="26"/>
      <c r="AE21" s="21"/>
      <c r="AF21" s="21"/>
      <c r="AG21" s="21"/>
      <c r="AH21" s="21"/>
      <c r="AI21" s="25"/>
      <c r="AJ21" s="25"/>
      <c r="AK21" s="25"/>
      <c r="AL21" s="25"/>
      <c r="AM21" s="19"/>
      <c r="AN21" s="19"/>
      <c r="AO21" s="1" t="s">
        <v>25</v>
      </c>
      <c r="AP21" s="1">
        <v>12566463</v>
      </c>
      <c r="AQ21" s="1">
        <v>9</v>
      </c>
      <c r="AR21" s="1">
        <v>20</v>
      </c>
      <c r="AS21" s="1">
        <v>3</v>
      </c>
      <c r="AT21" s="1">
        <v>5</v>
      </c>
      <c r="AV21" s="5">
        <f t="shared" si="4"/>
        <v>20</v>
      </c>
      <c r="AW21" s="5" t="str">
        <f t="shared" si="5"/>
        <v>e</v>
      </c>
      <c r="AX21" s="8">
        <f t="shared" si="0"/>
        <v>324</v>
      </c>
      <c r="AY21" s="8">
        <f t="shared" si="1"/>
        <v>960</v>
      </c>
      <c r="AZ21" s="8">
        <f t="shared" si="2"/>
        <v>108</v>
      </c>
      <c r="BA21" s="8">
        <f t="shared" si="3"/>
        <v>240</v>
      </c>
      <c r="BB21" s="3" t="str">
        <f t="shared" si="6"/>
        <v>, new Zone { Id = 20, Name = "e", Rect = new Rect { Left = 960, Top = 324, Width = 240, Height = 108 } }</v>
      </c>
      <c r="BD21" s="6" t="str">
        <f t="shared" si="7"/>
        <v>, Zone(id = 20, name = "e", rect = Rect(left = 960, top = 324, width = 240, height = 108))</v>
      </c>
    </row>
    <row r="22" spans="1:56" x14ac:dyDescent="0.25">
      <c r="A22" s="16"/>
      <c r="B22" s="16"/>
      <c r="C22" s="22"/>
      <c r="D22" s="22"/>
      <c r="E22" s="22"/>
      <c r="F22" s="22"/>
      <c r="G22" s="22"/>
      <c r="H22" s="22"/>
      <c r="I22" s="22"/>
      <c r="J22" s="14"/>
      <c r="K22" s="14"/>
      <c r="L22" s="14"/>
      <c r="M22" s="14"/>
      <c r="N22" s="14"/>
      <c r="O22" s="14"/>
      <c r="P22" s="14"/>
      <c r="Q22" s="25"/>
      <c r="R22" s="25"/>
      <c r="S22" s="25"/>
      <c r="T22" s="25"/>
      <c r="U22" s="25"/>
      <c r="V22" s="25"/>
      <c r="W22" s="25"/>
      <c r="X22" s="25"/>
      <c r="Y22" s="15"/>
      <c r="Z22" s="15"/>
      <c r="AA22" s="15"/>
      <c r="AB22" s="15"/>
      <c r="AC22" s="26"/>
      <c r="AD22" s="26"/>
      <c r="AE22" s="21"/>
      <c r="AF22" s="21"/>
      <c r="AG22" s="21"/>
      <c r="AH22" s="21"/>
      <c r="AI22" s="25"/>
      <c r="AJ22" s="25"/>
      <c r="AK22" s="25"/>
      <c r="AL22" s="25"/>
      <c r="AM22" s="19"/>
      <c r="AN22" s="19"/>
      <c r="AO22" s="1" t="s">
        <v>25</v>
      </c>
      <c r="AP22" s="1">
        <v>12566463</v>
      </c>
      <c r="AQ22" s="1">
        <v>9</v>
      </c>
      <c r="AR22" s="1">
        <v>27</v>
      </c>
      <c r="AS22" s="1">
        <v>3</v>
      </c>
      <c r="AT22" s="1">
        <v>4</v>
      </c>
      <c r="AV22" s="5">
        <f t="shared" si="4"/>
        <v>21</v>
      </c>
      <c r="AW22" s="5" t="str">
        <f t="shared" si="5"/>
        <v>e</v>
      </c>
      <c r="AX22" s="8">
        <f t="shared" si="0"/>
        <v>324</v>
      </c>
      <c r="AY22" s="8">
        <f t="shared" si="1"/>
        <v>1296</v>
      </c>
      <c r="AZ22" s="8">
        <f t="shared" si="2"/>
        <v>108</v>
      </c>
      <c r="BA22" s="8">
        <f t="shared" si="3"/>
        <v>192</v>
      </c>
      <c r="BB22" s="3" t="str">
        <f t="shared" si="6"/>
        <v>, new Zone { Id = 21, Name = "e", Rect = new Rect { Left = 1296, Top = 324, Width = 192, Height = 108 } }</v>
      </c>
      <c r="BD22" s="6" t="str">
        <f t="shared" si="7"/>
        <v>, Zone(id = 21, name = "e", rect = Rect(left = 1296, top = 324, width = 192, height = 108))</v>
      </c>
    </row>
    <row r="23" spans="1:56" x14ac:dyDescent="0.25">
      <c r="A23" s="16"/>
      <c r="B23" s="16"/>
      <c r="C23" s="22"/>
      <c r="D23" s="22"/>
      <c r="E23" s="22"/>
      <c r="F23" s="22"/>
      <c r="G23" s="22"/>
      <c r="H23" s="22"/>
      <c r="I23" s="22"/>
      <c r="J23" s="14"/>
      <c r="K23" s="14"/>
      <c r="L23" s="14"/>
      <c r="M23" s="14"/>
      <c r="N23" s="14"/>
      <c r="O23" s="14"/>
      <c r="P23" s="14"/>
      <c r="Q23" s="25"/>
      <c r="R23" s="25"/>
      <c r="S23" s="25"/>
      <c r="T23" s="25"/>
      <c r="U23" s="25"/>
      <c r="V23" s="25"/>
      <c r="W23" s="25"/>
      <c r="X23" s="25"/>
      <c r="Y23" s="15"/>
      <c r="Z23" s="15"/>
      <c r="AA23" s="15"/>
      <c r="AB23" s="15"/>
      <c r="AC23" s="26"/>
      <c r="AD23" s="26"/>
      <c r="AE23" s="21"/>
      <c r="AF23" s="21"/>
      <c r="AG23" s="21"/>
      <c r="AH23" s="21"/>
      <c r="AI23" s="25"/>
      <c r="AJ23" s="25"/>
      <c r="AK23" s="25"/>
      <c r="AL23" s="25"/>
      <c r="AM23" s="19"/>
      <c r="AN23" s="19"/>
      <c r="AO23" s="1" t="s">
        <v>18</v>
      </c>
      <c r="AP23" s="1">
        <v>49407</v>
      </c>
      <c r="AQ23" s="1">
        <v>9</v>
      </c>
      <c r="AR23" s="1">
        <v>33</v>
      </c>
      <c r="AS23" s="1">
        <v>8</v>
      </c>
      <c r="AT23" s="1">
        <v>7</v>
      </c>
      <c r="AV23" s="5">
        <f t="shared" si="4"/>
        <v>22</v>
      </c>
      <c r="AW23" s="5" t="str">
        <f t="shared" si="5"/>
        <v>servito 1</v>
      </c>
      <c r="AX23" s="8">
        <f t="shared" si="0"/>
        <v>324</v>
      </c>
      <c r="AY23" s="8">
        <f t="shared" si="1"/>
        <v>1584</v>
      </c>
      <c r="AZ23" s="8">
        <f t="shared" si="2"/>
        <v>288</v>
      </c>
      <c r="BA23" s="8">
        <f t="shared" si="3"/>
        <v>336</v>
      </c>
      <c r="BB23" s="3" t="str">
        <f t="shared" si="6"/>
        <v>, new Zone { Id = 22, Name = "servito 1", Rect = new Rect { Left = 1584, Top = 324, Width = 336, Height = 288 } }</v>
      </c>
      <c r="BD23" s="6" t="str">
        <f t="shared" si="7"/>
        <v>, Zone(id = 22, name = "servito 1", rect = Rect(left = 1584, top = 324, width = 336, height = 288))</v>
      </c>
    </row>
    <row r="24" spans="1:56" x14ac:dyDescent="0.25">
      <c r="A24" s="16"/>
      <c r="B24" s="16"/>
      <c r="C24" s="22"/>
      <c r="D24" s="22"/>
      <c r="E24" s="22"/>
      <c r="F24" s="22"/>
      <c r="G24" s="22"/>
      <c r="H24" s="22"/>
      <c r="I24" s="22"/>
      <c r="J24" s="14"/>
      <c r="K24" s="14"/>
      <c r="L24" s="14"/>
      <c r="M24" s="14"/>
      <c r="N24" s="14"/>
      <c r="O24" s="14"/>
      <c r="P24" s="14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9"/>
      <c r="AN24" s="19"/>
      <c r="AO24" s="1" t="s">
        <v>7</v>
      </c>
      <c r="AP24" s="1">
        <v>14395790</v>
      </c>
      <c r="AQ24" s="1">
        <v>12</v>
      </c>
      <c r="AR24" s="1">
        <v>9</v>
      </c>
      <c r="AS24" s="1">
        <v>2</v>
      </c>
      <c r="AT24" s="1">
        <v>9</v>
      </c>
      <c r="AV24" s="5">
        <f t="shared" si="4"/>
        <v>23</v>
      </c>
      <c r="AW24" s="5" t="str">
        <f t="shared" si="5"/>
        <v>corsia 5</v>
      </c>
      <c r="AX24" s="8">
        <f t="shared" si="0"/>
        <v>432</v>
      </c>
      <c r="AY24" s="8">
        <f t="shared" si="1"/>
        <v>432</v>
      </c>
      <c r="AZ24" s="8">
        <f t="shared" si="2"/>
        <v>72</v>
      </c>
      <c r="BA24" s="8">
        <f t="shared" si="3"/>
        <v>432</v>
      </c>
      <c r="BB24" s="3" t="str">
        <f t="shared" si="6"/>
        <v>, new Zone { Id = 23, Name = "corsia 5", Rect = new Rect { Left = 432, Top = 432, Width = 432, Height = 72 } }</v>
      </c>
      <c r="BD24" s="6" t="str">
        <f t="shared" si="7"/>
        <v>, Zone(id = 23, name = "corsia 5", rect = Rect(left = 432, top = 432, width = 432, height = 72))</v>
      </c>
    </row>
    <row r="25" spans="1:56" x14ac:dyDescent="0.25">
      <c r="A25" s="16"/>
      <c r="B25" s="16"/>
      <c r="C25" s="22"/>
      <c r="D25" s="22"/>
      <c r="E25" s="22"/>
      <c r="F25" s="22"/>
      <c r="G25" s="22"/>
      <c r="H25" s="22"/>
      <c r="I25" s="22"/>
      <c r="J25" s="14"/>
      <c r="K25" s="14"/>
      <c r="L25" s="14"/>
      <c r="M25" s="14"/>
      <c r="N25" s="14"/>
      <c r="O25" s="14"/>
      <c r="P25" s="14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9"/>
      <c r="AN25" s="19"/>
      <c r="AO25" s="1" t="s">
        <v>8</v>
      </c>
      <c r="AP25" s="1">
        <v>14395790</v>
      </c>
      <c r="AQ25" s="1">
        <v>12</v>
      </c>
      <c r="AR25" s="1">
        <v>20</v>
      </c>
      <c r="AS25" s="1">
        <v>2</v>
      </c>
      <c r="AT25" s="1">
        <v>5</v>
      </c>
      <c r="AV25" s="5">
        <f t="shared" si="4"/>
        <v>24</v>
      </c>
      <c r="AW25" s="5" t="str">
        <f t="shared" si="5"/>
        <v>corsia 6</v>
      </c>
      <c r="AX25" s="8">
        <f t="shared" si="0"/>
        <v>432</v>
      </c>
      <c r="AY25" s="8">
        <f t="shared" si="1"/>
        <v>960</v>
      </c>
      <c r="AZ25" s="8">
        <f t="shared" si="2"/>
        <v>72</v>
      </c>
      <c r="BA25" s="8">
        <f t="shared" si="3"/>
        <v>240</v>
      </c>
      <c r="BB25" s="3" t="str">
        <f t="shared" si="6"/>
        <v>, new Zone { Id = 24, Name = "corsia 6", Rect = new Rect { Left = 960, Top = 432, Width = 240, Height = 72 } }</v>
      </c>
      <c r="BD25" s="6" t="str">
        <f t="shared" si="7"/>
        <v>, Zone(id = 24, name = "corsia 6", rect = Rect(left = 960, top = 432, width = 240, height = 72))</v>
      </c>
    </row>
    <row r="26" spans="1:56" x14ac:dyDescent="0.25">
      <c r="A26" s="16"/>
      <c r="B26" s="16"/>
      <c r="C26" s="22"/>
      <c r="D26" s="22"/>
      <c r="E26" s="22"/>
      <c r="F26" s="22"/>
      <c r="G26" s="22"/>
      <c r="H26" s="22"/>
      <c r="I26" s="22"/>
      <c r="J26" s="14"/>
      <c r="K26" s="14"/>
      <c r="L26" s="14"/>
      <c r="M26" s="14"/>
      <c r="N26" s="14"/>
      <c r="O26" s="14"/>
      <c r="P26" s="14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9"/>
      <c r="AN26" s="19"/>
      <c r="AO26" s="1" t="s">
        <v>9</v>
      </c>
      <c r="AP26" s="1">
        <v>14395790</v>
      </c>
      <c r="AQ26" s="1">
        <v>12</v>
      </c>
      <c r="AR26" s="1">
        <v>27</v>
      </c>
      <c r="AS26" s="1">
        <v>2</v>
      </c>
      <c r="AT26" s="1">
        <v>4</v>
      </c>
      <c r="AV26" s="5">
        <f t="shared" si="4"/>
        <v>25</v>
      </c>
      <c r="AW26" s="5" t="str">
        <f t="shared" si="5"/>
        <v>promo 1</v>
      </c>
      <c r="AX26" s="8">
        <f t="shared" si="0"/>
        <v>432</v>
      </c>
      <c r="AY26" s="8">
        <f t="shared" si="1"/>
        <v>1296</v>
      </c>
      <c r="AZ26" s="8">
        <f t="shared" si="2"/>
        <v>72</v>
      </c>
      <c r="BA26" s="8">
        <f t="shared" si="3"/>
        <v>192</v>
      </c>
      <c r="BB26" s="3" t="str">
        <f t="shared" si="6"/>
        <v>, new Zone { Id = 25, Name = "promo 1", Rect = new Rect { Left = 1296, Top = 432, Width = 192, Height = 72 } }</v>
      </c>
      <c r="BD26" s="6" t="str">
        <f t="shared" si="7"/>
        <v>, Zone(id = 25, name = "promo 1", rect = Rect(left = 1296, top = 432, width = 192, height = 72))</v>
      </c>
    </row>
    <row r="27" spans="1:56" x14ac:dyDescent="0.25">
      <c r="A27" s="16"/>
      <c r="B27" s="16"/>
      <c r="C27" s="22"/>
      <c r="D27" s="22"/>
      <c r="E27" s="22"/>
      <c r="F27" s="22"/>
      <c r="G27" s="22"/>
      <c r="H27" s="22"/>
      <c r="I27" s="22"/>
      <c r="J27" s="14"/>
      <c r="K27" s="14"/>
      <c r="L27" s="14"/>
      <c r="M27" s="14"/>
      <c r="N27" s="14"/>
      <c r="O27" s="14"/>
      <c r="P27" s="14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9"/>
      <c r="AN27" s="19"/>
      <c r="AO27" s="1" t="s">
        <v>25</v>
      </c>
      <c r="AP27" s="1">
        <v>12566463</v>
      </c>
      <c r="AQ27" s="1">
        <v>14</v>
      </c>
      <c r="AR27" s="1">
        <v>9</v>
      </c>
      <c r="AS27" s="1">
        <v>3</v>
      </c>
      <c r="AT27" s="1">
        <v>9</v>
      </c>
      <c r="AV27" s="5">
        <f t="shared" si="4"/>
        <v>26</v>
      </c>
      <c r="AW27" s="5" t="str">
        <f t="shared" si="5"/>
        <v>e</v>
      </c>
      <c r="AX27" s="8">
        <f t="shared" si="0"/>
        <v>504</v>
      </c>
      <c r="AY27" s="8">
        <f t="shared" si="1"/>
        <v>432</v>
      </c>
      <c r="AZ27" s="8">
        <f t="shared" si="2"/>
        <v>108</v>
      </c>
      <c r="BA27" s="8">
        <f t="shared" si="3"/>
        <v>432</v>
      </c>
      <c r="BB27" s="3" t="str">
        <f t="shared" si="6"/>
        <v>, new Zone { Id = 26, Name = "e", Rect = new Rect { Left = 432, Top = 504, Width = 432, Height = 108 } }</v>
      </c>
      <c r="BD27" s="6" t="str">
        <f t="shared" si="7"/>
        <v>, Zone(id = 26, name = "e", rect = Rect(left = 432, top = 504, width = 432, height = 108))</v>
      </c>
    </row>
    <row r="28" spans="1:56" x14ac:dyDescent="0.25">
      <c r="A28" s="16"/>
      <c r="B28" s="16"/>
      <c r="C28" s="18"/>
      <c r="D28" s="18"/>
      <c r="E28" s="18"/>
      <c r="F28" s="18"/>
      <c r="G28" s="18"/>
      <c r="H28" s="18"/>
      <c r="I28" s="18"/>
      <c r="J28" s="23"/>
      <c r="K28" s="23"/>
      <c r="L28" s="23"/>
      <c r="M28" s="18"/>
      <c r="N28" s="18"/>
      <c r="O28" s="24"/>
      <c r="P28" s="24"/>
      <c r="Q28" s="24"/>
      <c r="R28" s="18"/>
      <c r="S28" s="18"/>
      <c r="T28" s="18"/>
      <c r="U28" s="18"/>
      <c r="V28" s="18"/>
      <c r="W28" s="18"/>
      <c r="X28" s="18"/>
      <c r="Y28" s="25"/>
      <c r="Z28" s="25"/>
      <c r="AA28" s="25"/>
      <c r="AB28" s="18"/>
      <c r="AC28" s="18"/>
      <c r="AD28" s="25"/>
      <c r="AE28" s="25"/>
      <c r="AF28" s="25"/>
      <c r="AG28" s="18"/>
      <c r="AH28" s="18"/>
      <c r="AI28" s="18"/>
      <c r="AJ28" s="18"/>
      <c r="AK28" s="18"/>
      <c r="AL28" s="18"/>
      <c r="AM28" s="19"/>
      <c r="AN28" s="19"/>
      <c r="AO28" s="1" t="s">
        <v>25</v>
      </c>
      <c r="AP28" s="1">
        <v>12566463</v>
      </c>
      <c r="AQ28" s="1">
        <v>14</v>
      </c>
      <c r="AR28" s="1">
        <v>20</v>
      </c>
      <c r="AS28" s="1">
        <v>3</v>
      </c>
      <c r="AT28" s="1">
        <v>11</v>
      </c>
      <c r="AV28" s="5">
        <f t="shared" si="4"/>
        <v>27</v>
      </c>
      <c r="AW28" s="5" t="str">
        <f t="shared" si="5"/>
        <v>e</v>
      </c>
      <c r="AX28" s="8">
        <f t="shared" si="0"/>
        <v>504</v>
      </c>
      <c r="AY28" s="8">
        <f t="shared" si="1"/>
        <v>960</v>
      </c>
      <c r="AZ28" s="8">
        <f t="shared" si="2"/>
        <v>108</v>
      </c>
      <c r="BA28" s="8">
        <f t="shared" si="3"/>
        <v>528</v>
      </c>
      <c r="BB28" s="3" t="str">
        <f t="shared" si="6"/>
        <v>, new Zone { Id = 27, Name = "e", Rect = new Rect { Left = 960, Top = 504, Width = 528, Height = 108 } }</v>
      </c>
      <c r="BD28" s="6" t="str">
        <f t="shared" si="7"/>
        <v>, Zone(id = 27, name = "e", rect = Rect(left = 960, top = 504, width = 528, height = 108))</v>
      </c>
    </row>
    <row r="29" spans="1:56" x14ac:dyDescent="0.25">
      <c r="A29" s="16"/>
      <c r="B29" s="16"/>
      <c r="C29" s="18"/>
      <c r="D29" s="18"/>
      <c r="E29" s="18"/>
      <c r="F29" s="18"/>
      <c r="G29" s="18"/>
      <c r="H29" s="18"/>
      <c r="I29" s="18"/>
      <c r="J29" s="23"/>
      <c r="K29" s="23"/>
      <c r="L29" s="23"/>
      <c r="M29" s="18"/>
      <c r="N29" s="18"/>
      <c r="O29" s="24"/>
      <c r="P29" s="24"/>
      <c r="Q29" s="24"/>
      <c r="R29" s="18"/>
      <c r="S29" s="18"/>
      <c r="T29" s="18"/>
      <c r="U29" s="18"/>
      <c r="V29" s="18"/>
      <c r="W29" s="18"/>
      <c r="X29" s="18"/>
      <c r="Y29" s="25"/>
      <c r="Z29" s="25"/>
      <c r="AA29" s="25"/>
      <c r="AB29" s="18"/>
      <c r="AC29" s="18"/>
      <c r="AD29" s="25"/>
      <c r="AE29" s="25"/>
      <c r="AF29" s="25"/>
      <c r="AG29" s="18"/>
      <c r="AH29" s="18"/>
      <c r="AI29" s="18"/>
      <c r="AJ29" s="18"/>
      <c r="AK29" s="18"/>
      <c r="AL29" s="18"/>
      <c r="AM29" s="19"/>
      <c r="AN29" s="19"/>
      <c r="AO29" s="1" t="s">
        <v>25</v>
      </c>
      <c r="AP29" s="1">
        <v>14277081</v>
      </c>
      <c r="AQ29" s="1">
        <v>17</v>
      </c>
      <c r="AR29" s="1">
        <v>4</v>
      </c>
      <c r="AS29" s="1">
        <v>4</v>
      </c>
      <c r="AT29" s="1">
        <v>3</v>
      </c>
      <c r="AV29" s="5">
        <f t="shared" si="4"/>
        <v>28</v>
      </c>
      <c r="AW29" s="5" t="str">
        <f t="shared" si="5"/>
        <v>e</v>
      </c>
      <c r="AX29" s="8">
        <f t="shared" si="0"/>
        <v>612</v>
      </c>
      <c r="AY29" s="8">
        <f t="shared" si="1"/>
        <v>192</v>
      </c>
      <c r="AZ29" s="8">
        <f t="shared" si="2"/>
        <v>144</v>
      </c>
      <c r="BA29" s="8">
        <f t="shared" si="3"/>
        <v>144</v>
      </c>
      <c r="BB29" s="3" t="str">
        <f t="shared" si="6"/>
        <v>, new Zone { Id = 28, Name = "e", Rect = new Rect { Left = 192, Top = 612, Width = 144, Height = 144 } }</v>
      </c>
      <c r="BD29" s="6" t="str">
        <f t="shared" si="7"/>
        <v>, Zone(id = 28, name = "e", rect = Rect(left = 192, top = 612, width = 144, height = 144))</v>
      </c>
    </row>
    <row r="30" spans="1:56" x14ac:dyDescent="0.25">
      <c r="A30" s="16"/>
      <c r="B30" s="16"/>
      <c r="C30" s="18"/>
      <c r="D30" s="18"/>
      <c r="E30" s="18"/>
      <c r="F30" s="18"/>
      <c r="G30" s="18"/>
      <c r="H30" s="18"/>
      <c r="I30" s="18"/>
      <c r="J30" s="23"/>
      <c r="K30" s="23"/>
      <c r="L30" s="23"/>
      <c r="M30" s="18"/>
      <c r="N30" s="18"/>
      <c r="O30" s="24"/>
      <c r="P30" s="24"/>
      <c r="Q30" s="24"/>
      <c r="R30" s="18"/>
      <c r="S30" s="18"/>
      <c r="T30" s="18"/>
      <c r="U30" s="18"/>
      <c r="V30" s="18"/>
      <c r="W30" s="18"/>
      <c r="X30" s="18"/>
      <c r="Y30" s="25"/>
      <c r="Z30" s="25"/>
      <c r="AA30" s="25"/>
      <c r="AB30" s="18"/>
      <c r="AC30" s="18"/>
      <c r="AD30" s="25"/>
      <c r="AE30" s="25"/>
      <c r="AF30" s="25"/>
      <c r="AG30" s="18"/>
      <c r="AH30" s="18"/>
      <c r="AI30" s="18"/>
      <c r="AJ30" s="18"/>
      <c r="AK30" s="18"/>
      <c r="AL30" s="18"/>
      <c r="AM30" s="19"/>
      <c r="AN30" s="19"/>
      <c r="AO30" s="1" t="s">
        <v>5</v>
      </c>
      <c r="AP30" s="1">
        <v>14395790</v>
      </c>
      <c r="AQ30" s="1">
        <v>17</v>
      </c>
      <c r="AR30" s="1">
        <v>9</v>
      </c>
      <c r="AS30" s="1">
        <v>2</v>
      </c>
      <c r="AT30" s="1">
        <v>9</v>
      </c>
      <c r="AV30" s="5">
        <f t="shared" si="4"/>
        <v>29</v>
      </c>
      <c r="AW30" s="5" t="str">
        <f t="shared" si="5"/>
        <v>corsia 3</v>
      </c>
      <c r="AX30" s="8">
        <f t="shared" si="0"/>
        <v>612</v>
      </c>
      <c r="AY30" s="8">
        <f t="shared" si="1"/>
        <v>432</v>
      </c>
      <c r="AZ30" s="8">
        <f t="shared" si="2"/>
        <v>72</v>
      </c>
      <c r="BA30" s="8">
        <f t="shared" si="3"/>
        <v>432</v>
      </c>
      <c r="BB30" s="3" t="str">
        <f t="shared" si="6"/>
        <v>, new Zone { Id = 29, Name = "corsia 3", Rect = new Rect { Left = 432, Top = 612, Width = 432, Height = 72 } }</v>
      </c>
      <c r="BD30" s="6" t="str">
        <f t="shared" si="7"/>
        <v>, Zone(id = 29, name = "corsia 3", rect = Rect(left = 432, top = 612, width = 432, height = 72))</v>
      </c>
    </row>
    <row r="31" spans="1:56" x14ac:dyDescent="0.25">
      <c r="AO31" s="1" t="s">
        <v>6</v>
      </c>
      <c r="AP31" s="1">
        <v>14395790</v>
      </c>
      <c r="AQ31" s="1">
        <v>17</v>
      </c>
      <c r="AR31" s="1">
        <v>20</v>
      </c>
      <c r="AS31" s="1">
        <v>2</v>
      </c>
      <c r="AT31" s="1">
        <v>11</v>
      </c>
      <c r="AV31" s="5">
        <f t="shared" si="4"/>
        <v>30</v>
      </c>
      <c r="AW31" s="5" t="str">
        <f t="shared" si="5"/>
        <v>corsia 4</v>
      </c>
      <c r="AX31" s="8">
        <f t="shared" si="0"/>
        <v>612</v>
      </c>
      <c r="AY31" s="8">
        <f t="shared" si="1"/>
        <v>960</v>
      </c>
      <c r="AZ31" s="8">
        <f t="shared" si="2"/>
        <v>72</v>
      </c>
      <c r="BA31" s="8">
        <f t="shared" si="3"/>
        <v>528</v>
      </c>
      <c r="BB31" s="3" t="str">
        <f t="shared" si="6"/>
        <v>, new Zone { Id = 30, Name = "corsia 4", Rect = new Rect { Left = 960, Top = 612, Width = 528, Height = 72 } }</v>
      </c>
      <c r="BD31" s="6" t="str">
        <f t="shared" si="7"/>
        <v>, Zone(id = 30, name = "corsia 4", rect = Rect(left = 960, top = 612, width = 528, height = 72))</v>
      </c>
    </row>
    <row r="32" spans="1:56" x14ac:dyDescent="0.25">
      <c r="E32" t="s">
        <v>37</v>
      </c>
      <c r="N32" s="37">
        <v>1920</v>
      </c>
      <c r="O32" s="37"/>
      <c r="P32" s="37">
        <v>1080</v>
      </c>
      <c r="Q32" s="37"/>
      <c r="S32">
        <v>40</v>
      </c>
      <c r="T32">
        <v>30</v>
      </c>
      <c r="X32" s="38">
        <f>W/sW</f>
        <v>48</v>
      </c>
      <c r="Y32" s="38"/>
      <c r="AA32" s="38">
        <f>H/sH</f>
        <v>36</v>
      </c>
      <c r="AB32" s="38"/>
      <c r="AO32" s="1" t="s">
        <v>19</v>
      </c>
      <c r="AP32" s="1">
        <v>8696052</v>
      </c>
      <c r="AQ32" s="1">
        <v>17</v>
      </c>
      <c r="AR32" s="1">
        <v>33</v>
      </c>
      <c r="AS32" s="1">
        <v>7</v>
      </c>
      <c r="AT32" s="1">
        <v>7</v>
      </c>
      <c r="AV32" s="5">
        <f t="shared" si="4"/>
        <v>31</v>
      </c>
      <c r="AW32" s="5" t="str">
        <f t="shared" si="5"/>
        <v>servito 2</v>
      </c>
      <c r="AX32" s="8">
        <f t="shared" si="0"/>
        <v>612</v>
      </c>
      <c r="AY32" s="8">
        <f t="shared" si="1"/>
        <v>1584</v>
      </c>
      <c r="AZ32" s="8">
        <f t="shared" si="2"/>
        <v>252</v>
      </c>
      <c r="BA32" s="8">
        <f t="shared" si="3"/>
        <v>336</v>
      </c>
      <c r="BB32" s="3" t="str">
        <f t="shared" si="6"/>
        <v>, new Zone { Id = 31, Name = "servito 2", Rect = new Rect { Left = 1584, Top = 612, Width = 336, Height = 252 } }</v>
      </c>
      <c r="BD32" s="6" t="str">
        <f t="shared" si="7"/>
        <v>, Zone(id = 31, name = "servito 2", rect = Rect(left = 1584, top = 612, width = 336, height = 252))</v>
      </c>
    </row>
    <row r="33" spans="4:56" x14ac:dyDescent="0.25">
      <c r="AO33" s="1" t="s">
        <v>25</v>
      </c>
      <c r="AP33" s="1">
        <v>12566463</v>
      </c>
      <c r="AQ33" s="1">
        <v>19</v>
      </c>
      <c r="AR33" s="1">
        <v>9</v>
      </c>
      <c r="AS33" s="1">
        <v>3</v>
      </c>
      <c r="AT33" s="1">
        <v>9</v>
      </c>
      <c r="AV33" s="5">
        <f t="shared" si="4"/>
        <v>32</v>
      </c>
      <c r="AW33" s="5" t="str">
        <f t="shared" si="5"/>
        <v>e</v>
      </c>
      <c r="AX33" s="8">
        <f t="shared" si="0"/>
        <v>684</v>
      </c>
      <c r="AY33" s="8">
        <f t="shared" si="1"/>
        <v>432</v>
      </c>
      <c r="AZ33" s="8">
        <f t="shared" si="2"/>
        <v>108</v>
      </c>
      <c r="BA33" s="8">
        <f t="shared" si="3"/>
        <v>432</v>
      </c>
      <c r="BB33" s="3" t="str">
        <f t="shared" si="6"/>
        <v>, new Zone { Id = 32, Name = "e", Rect = new Rect { Left = 432, Top = 684, Width = 432, Height = 108 } }</v>
      </c>
      <c r="BD33" s="6" t="str">
        <f t="shared" si="7"/>
        <v>, Zone(id = 32, name = "e", rect = Rect(left = 432, top = 684, width = 432, height = 108))</v>
      </c>
    </row>
    <row r="34" spans="4:56" x14ac:dyDescent="0.25">
      <c r="E34" t="s">
        <v>38</v>
      </c>
      <c r="AO34" s="1" t="s">
        <v>25</v>
      </c>
      <c r="AP34" s="1">
        <v>12566463</v>
      </c>
      <c r="AQ34" s="1">
        <v>19</v>
      </c>
      <c r="AR34" s="1">
        <v>20</v>
      </c>
      <c r="AS34" s="1">
        <v>3</v>
      </c>
      <c r="AT34" s="1">
        <v>11</v>
      </c>
      <c r="AV34" s="5">
        <f t="shared" si="4"/>
        <v>33</v>
      </c>
      <c r="AW34" s="5" t="str">
        <f t="shared" si="5"/>
        <v>e</v>
      </c>
      <c r="AX34" s="8">
        <f t="shared" si="0"/>
        <v>684</v>
      </c>
      <c r="AY34" s="8">
        <f t="shared" si="1"/>
        <v>960</v>
      </c>
      <c r="AZ34" s="8">
        <f t="shared" si="2"/>
        <v>108</v>
      </c>
      <c r="BA34" s="8">
        <f t="shared" si="3"/>
        <v>528</v>
      </c>
      <c r="BB34" s="3" t="str">
        <f t="shared" si="6"/>
        <v>, new Zone { Id = 33, Name = "e", Rect = new Rect { Left = 960, Top = 684, Width = 528, Height = 108 } }</v>
      </c>
      <c r="BD34" s="6" t="str">
        <f t="shared" si="7"/>
        <v>, Zone(id = 33, name = "e", rect = Rect(left = 960, top = 684, width = 528, height = 108))</v>
      </c>
    </row>
    <row r="35" spans="4:56" x14ac:dyDescent="0.25">
      <c r="D35" t="s">
        <v>42</v>
      </c>
      <c r="G35" t="s">
        <v>34</v>
      </c>
      <c r="AO35" s="1" t="s">
        <v>2</v>
      </c>
      <c r="AP35" s="1">
        <v>49407</v>
      </c>
      <c r="AQ35" s="1">
        <v>21</v>
      </c>
      <c r="AR35" s="1">
        <v>4</v>
      </c>
      <c r="AS35" s="1">
        <v>6</v>
      </c>
      <c r="AT35" s="1">
        <v>3</v>
      </c>
      <c r="AV35" s="5">
        <f t="shared" si="4"/>
        <v>34</v>
      </c>
      <c r="AW35" s="5" t="str">
        <f t="shared" si="5"/>
        <v>ingresso</v>
      </c>
      <c r="AX35" s="8">
        <f t="shared" si="0"/>
        <v>756</v>
      </c>
      <c r="AY35" s="8">
        <f t="shared" si="1"/>
        <v>192</v>
      </c>
      <c r="AZ35" s="8">
        <f t="shared" si="2"/>
        <v>216</v>
      </c>
      <c r="BA35" s="8">
        <f t="shared" si="3"/>
        <v>144</v>
      </c>
      <c r="BB35" s="3" t="str">
        <f t="shared" si="6"/>
        <v>, new Zone { Id = 34, Name = "ingresso", Rect = new Rect { Left = 192, Top = 756, Width = 144, Height = 216 } }</v>
      </c>
      <c r="BD35" s="6" t="str">
        <f t="shared" si="7"/>
        <v>, Zone(id = 34, name = "ingresso", rect = Rect(left = 192, top = 756, width = 144, height = 216))</v>
      </c>
    </row>
    <row r="36" spans="4:56" x14ac:dyDescent="0.25">
      <c r="D36" t="s">
        <v>43</v>
      </c>
      <c r="G36" t="s">
        <v>44</v>
      </c>
      <c r="AO36" s="1" t="s">
        <v>3</v>
      </c>
      <c r="AP36" s="1">
        <v>14395790</v>
      </c>
      <c r="AQ36" s="1">
        <v>22</v>
      </c>
      <c r="AR36" s="1">
        <v>9</v>
      </c>
      <c r="AS36" s="1">
        <v>2</v>
      </c>
      <c r="AT36" s="1">
        <v>9</v>
      </c>
      <c r="AV36" s="5">
        <f t="shared" si="4"/>
        <v>35</v>
      </c>
      <c r="AW36" s="5" t="str">
        <f t="shared" si="5"/>
        <v>corsia 1</v>
      </c>
      <c r="AX36" s="8">
        <f t="shared" si="0"/>
        <v>792</v>
      </c>
      <c r="AY36" s="8">
        <f t="shared" si="1"/>
        <v>432</v>
      </c>
      <c r="AZ36" s="8">
        <f t="shared" si="2"/>
        <v>72</v>
      </c>
      <c r="BA36" s="8">
        <f t="shared" si="3"/>
        <v>432</v>
      </c>
      <c r="BB36" s="3" t="str">
        <f t="shared" si="6"/>
        <v>, new Zone { Id = 35, Name = "corsia 1", Rect = new Rect { Left = 432, Top = 792, Width = 432, Height = 72 } }</v>
      </c>
      <c r="BD36" s="6" t="str">
        <f t="shared" si="7"/>
        <v>, Zone(id = 35, name = "corsia 1", rect = Rect(left = 432, top = 792, width = 432, height = 72))</v>
      </c>
    </row>
    <row r="37" spans="4:56" x14ac:dyDescent="0.25">
      <c r="E37" t="s">
        <v>35</v>
      </c>
      <c r="AO37" s="1" t="s">
        <v>4</v>
      </c>
      <c r="AP37" s="1">
        <v>14395790</v>
      </c>
      <c r="AQ37" s="1">
        <v>22</v>
      </c>
      <c r="AR37" s="1">
        <v>20</v>
      </c>
      <c r="AS37" s="1">
        <v>2</v>
      </c>
      <c r="AT37" s="1">
        <v>11</v>
      </c>
      <c r="AV37" s="5">
        <f t="shared" si="4"/>
        <v>36</v>
      </c>
      <c r="AW37" s="5" t="str">
        <f t="shared" si="5"/>
        <v>corsia 2</v>
      </c>
      <c r="AX37" s="8">
        <f t="shared" si="0"/>
        <v>792</v>
      </c>
      <c r="AY37" s="8">
        <f t="shared" si="1"/>
        <v>960</v>
      </c>
      <c r="AZ37" s="8">
        <f t="shared" si="2"/>
        <v>72</v>
      </c>
      <c r="BA37" s="8">
        <f t="shared" si="3"/>
        <v>528</v>
      </c>
      <c r="BB37" s="3" t="str">
        <f t="shared" si="6"/>
        <v>, new Zone { Id = 36, Name = "corsia 2", Rect = new Rect { Left = 960, Top = 792, Width = 528, Height = 72 } }</v>
      </c>
      <c r="BD37" s="6" t="str">
        <f t="shared" si="7"/>
        <v>, Zone(id = 36, name = "corsia 2", rect = Rect(left = 960, top = 792, width = 528, height = 72))</v>
      </c>
    </row>
    <row r="38" spans="4:56" x14ac:dyDescent="0.25">
      <c r="E38" t="s">
        <v>36</v>
      </c>
      <c r="AO38" s="1" t="s">
        <v>25</v>
      </c>
      <c r="AP38" s="1">
        <v>12566463</v>
      </c>
      <c r="AQ38" s="1">
        <v>24</v>
      </c>
      <c r="AR38" s="1">
        <v>9</v>
      </c>
      <c r="AS38" s="1">
        <v>3</v>
      </c>
      <c r="AT38" s="1">
        <v>9</v>
      </c>
      <c r="AV38" s="5">
        <f t="shared" si="4"/>
        <v>37</v>
      </c>
      <c r="AW38" s="5" t="str">
        <f t="shared" si="5"/>
        <v>e</v>
      </c>
      <c r="AX38" s="8">
        <f t="shared" si="0"/>
        <v>864</v>
      </c>
      <c r="AY38" s="8">
        <f t="shared" si="1"/>
        <v>432</v>
      </c>
      <c r="AZ38" s="8">
        <f t="shared" si="2"/>
        <v>108</v>
      </c>
      <c r="BA38" s="8">
        <f t="shared" si="3"/>
        <v>432</v>
      </c>
      <c r="BB38" s="3" t="str">
        <f t="shared" si="6"/>
        <v>, new Zone { Id = 37, Name = "e", Rect = new Rect { Left = 432, Top = 864, Width = 432, Height = 108 } }</v>
      </c>
      <c r="BD38" s="6" t="str">
        <f t="shared" si="7"/>
        <v>, Zone(id = 37, name = "e", rect = Rect(left = 432, top = 864, width = 432, height = 108))</v>
      </c>
    </row>
    <row r="39" spans="4:56" x14ac:dyDescent="0.25">
      <c r="AO39" s="1" t="s">
        <v>25</v>
      </c>
      <c r="AP39" s="1">
        <v>12566463</v>
      </c>
      <c r="AQ39" s="1">
        <v>24</v>
      </c>
      <c r="AR39" s="1">
        <v>20</v>
      </c>
      <c r="AS39" s="1">
        <v>3</v>
      </c>
      <c r="AT39" s="1">
        <v>11</v>
      </c>
      <c r="AV39" s="5">
        <f t="shared" si="4"/>
        <v>38</v>
      </c>
      <c r="AW39" s="5" t="str">
        <f t="shared" si="5"/>
        <v>e</v>
      </c>
      <c r="AX39" s="8">
        <f t="shared" si="0"/>
        <v>864</v>
      </c>
      <c r="AY39" s="8">
        <f t="shared" si="1"/>
        <v>960</v>
      </c>
      <c r="AZ39" s="8">
        <f t="shared" si="2"/>
        <v>108</v>
      </c>
      <c r="BA39" s="8">
        <f t="shared" si="3"/>
        <v>528</v>
      </c>
      <c r="BB39" s="3" t="str">
        <f t="shared" si="6"/>
        <v>, new Zone { Id = 38, Name = "e", Rect = new Rect { Left = 960, Top = 864, Width = 528, Height = 108 } }</v>
      </c>
      <c r="BD39" s="6" t="str">
        <f t="shared" si="7"/>
        <v>, Zone(id = 38, name = "e", rect = Rect(left = 960, top = 864, width = 528, height = 108))</v>
      </c>
    </row>
    <row r="40" spans="4:56" x14ac:dyDescent="0.25">
      <c r="E40" t="s">
        <v>39</v>
      </c>
      <c r="AO40" s="1" t="s">
        <v>20</v>
      </c>
      <c r="AP40" s="1">
        <v>3243501</v>
      </c>
      <c r="AQ40" s="1">
        <v>24</v>
      </c>
      <c r="AR40" s="1">
        <v>33</v>
      </c>
      <c r="AS40" s="1">
        <v>5</v>
      </c>
      <c r="AT40" s="1">
        <v>7</v>
      </c>
      <c r="AV40" s="5">
        <f t="shared" si="4"/>
        <v>39</v>
      </c>
      <c r="AW40" s="5" t="str">
        <f t="shared" si="5"/>
        <v>servito 3</v>
      </c>
      <c r="AX40" s="8">
        <f t="shared" si="0"/>
        <v>864</v>
      </c>
      <c r="AY40" s="8">
        <f t="shared" si="1"/>
        <v>1584</v>
      </c>
      <c r="AZ40" s="8">
        <f t="shared" si="2"/>
        <v>180</v>
      </c>
      <c r="BA40" s="8">
        <f t="shared" si="3"/>
        <v>336</v>
      </c>
      <c r="BB40" s="3" t="str">
        <f t="shared" si="6"/>
        <v>, new Zone { Id = 39, Name = "servito 3", Rect = new Rect { Left = 1584, Top = 864, Width = 336, Height = 180 } }</v>
      </c>
      <c r="BD40" s="6" t="str">
        <f t="shared" si="7"/>
        <v>, Zone(id = 39, name = "servito 3", rect = Rect(left = 1584, top = 864, width = 336, height = 180))</v>
      </c>
    </row>
    <row r="41" spans="4:56" x14ac:dyDescent="0.25">
      <c r="E41" t="s">
        <v>40</v>
      </c>
      <c r="AO41" s="1" t="s">
        <v>25</v>
      </c>
      <c r="AP41" s="1">
        <v>14277081</v>
      </c>
      <c r="AQ41" s="1">
        <v>27</v>
      </c>
      <c r="AR41" s="1">
        <v>4</v>
      </c>
      <c r="AS41" s="1">
        <v>3</v>
      </c>
      <c r="AT41" s="1">
        <v>3</v>
      </c>
      <c r="AV41" s="5">
        <f t="shared" si="4"/>
        <v>40</v>
      </c>
      <c r="AW41" s="5" t="str">
        <f t="shared" si="5"/>
        <v>e</v>
      </c>
      <c r="AX41" s="8">
        <f t="shared" si="0"/>
        <v>972</v>
      </c>
      <c r="AY41" s="8">
        <f t="shared" si="1"/>
        <v>192</v>
      </c>
      <c r="AZ41" s="8">
        <f t="shared" si="2"/>
        <v>108</v>
      </c>
      <c r="BA41" s="8">
        <f t="shared" si="3"/>
        <v>144</v>
      </c>
      <c r="BB41" s="3" t="str">
        <f t="shared" si="6"/>
        <v>, new Zone { Id = 40, Name = "e", Rect = new Rect { Left = 192, Top = 972, Width = 144, Height = 108 } }</v>
      </c>
      <c r="BD41" s="6" t="str">
        <f t="shared" si="7"/>
        <v>, Zone(id = 40, name = "e", rect = Rect(left = 192, top = 972, width = 144, height = 108))</v>
      </c>
    </row>
    <row r="42" spans="4:56" x14ac:dyDescent="0.25">
      <c r="AO42" s="1" t="s">
        <v>13</v>
      </c>
      <c r="AP42" s="1">
        <v>10086143</v>
      </c>
      <c r="AQ42" s="1">
        <v>27</v>
      </c>
      <c r="AR42" s="1">
        <v>9</v>
      </c>
      <c r="AS42" s="1">
        <v>2</v>
      </c>
      <c r="AT42" s="1">
        <v>22</v>
      </c>
      <c r="AV42" s="5">
        <f t="shared" si="4"/>
        <v>41</v>
      </c>
      <c r="AW42" s="5" t="str">
        <f t="shared" si="5"/>
        <v>acque</v>
      </c>
      <c r="AX42" s="8">
        <f t="shared" si="0"/>
        <v>972</v>
      </c>
      <c r="AY42" s="8">
        <f t="shared" si="1"/>
        <v>432</v>
      </c>
      <c r="AZ42" s="8">
        <f t="shared" si="2"/>
        <v>72</v>
      </c>
      <c r="BA42" s="8">
        <f t="shared" si="3"/>
        <v>1056</v>
      </c>
      <c r="BB42" s="3" t="str">
        <f t="shared" si="6"/>
        <v>, new Zone { Id = 41, Name = "acque", Rect = new Rect { Left = 432, Top = 972, Width = 1056, Height = 72 } }</v>
      </c>
      <c r="BD42" s="6" t="str">
        <f t="shared" si="7"/>
        <v>, Zone(id = 41, name = "acque", rect = Rect(left = 432, top = 972, width = 1056, height = 72))</v>
      </c>
    </row>
    <row r="43" spans="4:56" x14ac:dyDescent="0.25">
      <c r="L43" t="s">
        <v>75</v>
      </c>
      <c r="Q43" t="s">
        <v>78</v>
      </c>
      <c r="T43" s="9" t="s">
        <v>79</v>
      </c>
      <c r="AO43" s="1" t="s">
        <v>25</v>
      </c>
      <c r="AP43" s="1">
        <v>12566463</v>
      </c>
      <c r="AQ43" s="1">
        <v>29</v>
      </c>
      <c r="AR43" s="1">
        <v>7</v>
      </c>
      <c r="AS43" s="1">
        <v>1</v>
      </c>
      <c r="AT43" s="1">
        <v>33</v>
      </c>
      <c r="AV43" s="5">
        <f t="shared" si="4"/>
        <v>42</v>
      </c>
      <c r="AW43" s="5" t="str">
        <f t="shared" si="5"/>
        <v>e</v>
      </c>
      <c r="AX43" s="8">
        <f t="shared" si="0"/>
        <v>1044</v>
      </c>
      <c r="AY43" s="8">
        <f t="shared" si="1"/>
        <v>336</v>
      </c>
      <c r="AZ43" s="8">
        <f t="shared" si="2"/>
        <v>36</v>
      </c>
      <c r="BA43" s="8">
        <f t="shared" si="3"/>
        <v>1584</v>
      </c>
      <c r="BB43" s="3" t="str">
        <f t="shared" si="6"/>
        <v>, new Zone { Id = 42, Name = "e", Rect = new Rect { Left = 336, Top = 1044, Width = 1584, Height = 36 } }</v>
      </c>
      <c r="BD43" s="6" t="str">
        <f t="shared" si="7"/>
        <v>, Zone(id = 42, name = "e", rect = Rect(left = 336, top = 1044, width = 1584, height = 36))</v>
      </c>
    </row>
    <row r="44" spans="4:56" ht="15.75" x14ac:dyDescent="0.3">
      <c r="M44" t="s">
        <v>76</v>
      </c>
      <c r="Q44" s="34" t="s">
        <v>80</v>
      </c>
      <c r="T44" s="35" t="s">
        <v>81</v>
      </c>
    </row>
    <row r="45" spans="4:56" ht="15.75" x14ac:dyDescent="0.3">
      <c r="M45" t="s">
        <v>77</v>
      </c>
      <c r="Q45" s="34"/>
      <c r="R45" s="35"/>
    </row>
  </sheetData>
  <mergeCells count="4">
    <mergeCell ref="N32:O32"/>
    <mergeCell ref="P32:Q32"/>
    <mergeCell ref="X32:Y32"/>
    <mergeCell ref="AA32:AB32"/>
  </mergeCells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Map.makeRects">
                <anchor moveWithCells="1" sizeWithCells="1">
                  <from>
                    <xdr:col>30</xdr:col>
                    <xdr:colOff>104775</xdr:colOff>
                    <xdr:row>41</xdr:row>
                    <xdr:rowOff>76200</xdr:rowOff>
                  </from>
                  <to>
                    <xdr:col>37</xdr:col>
                    <xdr:colOff>180975</xdr:colOff>
                    <xdr:row>44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5</vt:i4>
      </vt:variant>
      <vt:variant>
        <vt:lpstr>Intervalli denominati</vt:lpstr>
      </vt:variant>
      <vt:variant>
        <vt:i4>21</vt:i4>
      </vt:variant>
    </vt:vector>
  </HeadingPairs>
  <TitlesOfParts>
    <vt:vector size="26" baseType="lpstr">
      <vt:lpstr>Mappa (2)</vt:lpstr>
      <vt:lpstr>Foglio3</vt:lpstr>
      <vt:lpstr>Foglio2</vt:lpstr>
      <vt:lpstr>Foglio1</vt:lpstr>
      <vt:lpstr>Mappa (3)</vt:lpstr>
      <vt:lpstr>'Mappa (2)'!C_A</vt:lpstr>
      <vt:lpstr>'Mappa (3)'!C_A</vt:lpstr>
      <vt:lpstr>'Mappa (2)'!C_DA</vt:lpstr>
      <vt:lpstr>'Mappa (3)'!C_DA</vt:lpstr>
      <vt:lpstr>'Mappa (2)'!H</vt:lpstr>
      <vt:lpstr>'Mappa (3)'!H</vt:lpstr>
      <vt:lpstr>'Mappa (2)'!pyRECT</vt:lpstr>
      <vt:lpstr>'Mappa (3)'!pyRECT</vt:lpstr>
      <vt:lpstr>'Mappa (2)'!RECT</vt:lpstr>
      <vt:lpstr>'Mappa (3)'!RECT</vt:lpstr>
      <vt:lpstr>'Mappa (2)'!sH</vt:lpstr>
      <vt:lpstr>'Mappa (3)'!sH</vt:lpstr>
      <vt:lpstr>'Mappa (2)'!sW</vt:lpstr>
      <vt:lpstr>'Mappa (3)'!sW</vt:lpstr>
      <vt:lpstr>'Mappa (2)'!W</vt:lpstr>
      <vt:lpstr>'Mappa (3)'!W</vt:lpstr>
      <vt:lpstr>'Mappa (2)'!Z_A</vt:lpstr>
      <vt:lpstr>'Mappa (3)'!Z_A</vt:lpstr>
      <vt:lpstr>'Mappa (2)'!Z_DA</vt:lpstr>
      <vt:lpstr>'Mappa (3)'!Z_DA</vt:lpstr>
      <vt:lpstr>ZONE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Conan</dc:creator>
  <cp:lastModifiedBy>Conan</cp:lastModifiedBy>
  <dcterms:created xsi:type="dcterms:W3CDTF">2019-06-06T16:45:49Z</dcterms:created>
  <dcterms:modified xsi:type="dcterms:W3CDTF">2019-06-25T18:01:43Z</dcterms:modified>
</cp:coreProperties>
</file>