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365" windowHeight="13305" activeTab="1"/>
  </bookViews>
  <sheets>
    <sheet name="Q1-3" sheetId="1" r:id="rId1"/>
    <sheet name="HW3Data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2" i="2"/>
  <c r="L73"/>
  <c r="L74"/>
  <c r="L75"/>
  <c r="L76"/>
  <c r="L77"/>
  <c r="L78"/>
  <c r="L79"/>
  <c r="L80"/>
  <c r="L81"/>
  <c r="L82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17"/>
  <c r="I3"/>
  <c r="G18"/>
  <c r="F517"/>
  <c r="E5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17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17"/>
  <c r="G519" s="1"/>
  <c r="I2" l="1"/>
  <c r="G521" s="1"/>
  <c r="F53" i="1"/>
  <c r="D517" i="2"/>
  <c r="B517"/>
  <c r="F2"/>
  <c r="F68" i="1"/>
  <c r="B23" l="1"/>
  <c r="B18"/>
  <c r="B24"/>
  <c r="B25"/>
  <c r="B26"/>
  <c r="B27"/>
  <c r="B28"/>
  <c r="B29"/>
  <c r="B30"/>
  <c r="B31"/>
  <c r="B32"/>
  <c r="B33"/>
  <c r="F82"/>
  <c r="D24" l="1"/>
  <c r="G25" s="1"/>
  <c r="D29" l="1"/>
  <c r="D27"/>
  <c r="D30"/>
  <c r="D32"/>
  <c r="D26"/>
  <c r="D31"/>
  <c r="D28"/>
  <c r="D25"/>
</calcChain>
</file>

<file path=xl/sharedStrings.xml><?xml version="1.0" encoding="utf-8"?>
<sst xmlns="http://schemas.openxmlformats.org/spreadsheetml/2006/main" count="95" uniqueCount="51">
  <si>
    <t>intercept</t>
  </si>
  <si>
    <t>income middle</t>
  </si>
  <si>
    <t>income rich</t>
  </si>
  <si>
    <t>income very rich</t>
  </si>
  <si>
    <t>incomeone om percent</t>
  </si>
  <si>
    <t>age to 40</t>
  </si>
  <si>
    <t>age to 50</t>
  </si>
  <si>
    <t>age to sixty</t>
  </si>
  <si>
    <t>risk</t>
  </si>
  <si>
    <t>NEP</t>
  </si>
  <si>
    <t>bid</t>
  </si>
  <si>
    <t>Eqaution (VOTE)</t>
  </si>
  <si>
    <t>Equation (BID)</t>
  </si>
  <si>
    <t>VOTE</t>
  </si>
  <si>
    <t>incremental increase in bid forrisk reduction</t>
  </si>
  <si>
    <t>Assumption: 20% reduction = 5 whales saved</t>
  </si>
  <si>
    <t>Whales Value</t>
  </si>
  <si>
    <t>EQUATION</t>
  </si>
  <si>
    <t>WHALE VALUES</t>
  </si>
  <si>
    <t xml:space="preserve"> 3 RESPONDENTS</t>
  </si>
  <si>
    <t>EQUATION (BID)</t>
  </si>
  <si>
    <t>Person 32</t>
  </si>
  <si>
    <t>Person 20</t>
  </si>
  <si>
    <t>Person 47</t>
  </si>
  <si>
    <t>age</t>
  </si>
  <si>
    <t>income</t>
  </si>
  <si>
    <t>vote</t>
  </si>
  <si>
    <t>income poor</t>
  </si>
  <si>
    <t>income one percent</t>
  </si>
  <si>
    <t>age to 30</t>
  </si>
  <si>
    <t>age to 60</t>
  </si>
  <si>
    <t>income-0.0027386</t>
  </si>
  <si>
    <t>income0.0440535</t>
  </si>
  <si>
    <t>Mean</t>
  </si>
  <si>
    <t>income0.0060895</t>
  </si>
  <si>
    <t>age0.0405591</t>
  </si>
  <si>
    <t>age-0.0104585</t>
  </si>
  <si>
    <t>income0.0047505</t>
  </si>
  <si>
    <t>age-0.0366662</t>
  </si>
  <si>
    <t>age-0.0204401</t>
  </si>
  <si>
    <t>WTP for 60% reduction</t>
  </si>
  <si>
    <t>age over sixty</t>
  </si>
  <si>
    <t>Prob of Voting Yes</t>
  </si>
  <si>
    <t>Risk</t>
  </si>
  <si>
    <t>Sum</t>
  </si>
  <si>
    <t>Mean WTP for 60%</t>
  </si>
  <si>
    <t>150,00 Households</t>
  </si>
  <si>
    <t>whales</t>
  </si>
  <si>
    <t>Whale Life</t>
  </si>
  <si>
    <t>Bid</t>
  </si>
  <si>
    <t>Prob of Vote Yes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</si>
</sst>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1" applyNumberFormat="1" applyFont="1"/>
    <xf numFmtId="44" fontId="0" fillId="0" borderId="0" xfId="0" applyNumberFormat="1"/>
    <xf numFmtId="0" fontId="2" fillId="2" borderId="1" xfId="2"/>
    <xf numFmtId="0" fontId="0" fillId="3" borderId="0" xfId="0" applyFill="1"/>
    <xf numFmtId="0" fontId="0" fillId="0" borderId="0" xfId="0" applyFont="1"/>
    <xf numFmtId="0" fontId="4" fillId="0" borderId="0" xfId="0" applyFont="1"/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Input" xfId="2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en-US" baseline="0"/>
              <a:t> Willingness to Pay For Risk Reduciton 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'Q1-3'!$C$23:$C$33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'Q1-3'!$B$23:$B$33</c:f>
              <c:numCache>
                <c:formatCode>General</c:formatCode>
                <c:ptCount val="11"/>
                <c:pt idx="0">
                  <c:v>6.4585475278000848E-2</c:v>
                </c:pt>
                <c:pt idx="1">
                  <c:v>7.023179736423903</c:v>
                </c:pt>
                <c:pt idx="2">
                  <c:v>13.981773997569805</c:v>
                </c:pt>
                <c:pt idx="3">
                  <c:v>20.940368258715708</c:v>
                </c:pt>
                <c:pt idx="4">
                  <c:v>27.898962519861609</c:v>
                </c:pt>
                <c:pt idx="5">
                  <c:v>34.85755678100751</c:v>
                </c:pt>
                <c:pt idx="6">
                  <c:v>41.816151042153415</c:v>
                </c:pt>
                <c:pt idx="7">
                  <c:v>48.774745303299319</c:v>
                </c:pt>
                <c:pt idx="8">
                  <c:v>55.733339564445217</c:v>
                </c:pt>
                <c:pt idx="9">
                  <c:v>62.691933825591128</c:v>
                </c:pt>
                <c:pt idx="10">
                  <c:v>69.650528086737026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2F2-4BAF-B575-07FB8F60C8F6}"/>
            </c:ext>
          </c:extLst>
        </c:ser>
        <c:dLbls/>
        <c:axId val="168927616"/>
        <c:axId val="168929536"/>
      </c:scatterChart>
      <c:valAx>
        <c:axId val="1689276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Reduction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9536"/>
        <c:crosses val="autoZero"/>
        <c:crossBetween val="midCat"/>
      </c:valAx>
      <c:valAx>
        <c:axId val="168929536"/>
        <c:scaling>
          <c:orientation val="minMax"/>
        </c:scaling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Bid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33</xdr:row>
      <xdr:rowOff>38100</xdr:rowOff>
    </xdr:from>
    <xdr:to>
      <xdr:col>6</xdr:col>
      <xdr:colOff>590549</xdr:colOff>
      <xdr:row>47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opLeftCell="A37" workbookViewId="0">
      <selection activeCell="B23" sqref="B23"/>
    </sheetView>
  </sheetViews>
  <sheetFormatPr defaultRowHeight="15"/>
  <cols>
    <col min="1" max="1" width="22" bestFit="1" customWidth="1"/>
    <col min="2" max="2" width="12.42578125" bestFit="1" customWidth="1"/>
    <col min="6" max="6" width="41.28515625" bestFit="1" customWidth="1"/>
  </cols>
  <sheetData>
    <row r="1" spans="1:3" s="4" customFormat="1">
      <c r="A1" s="4" t="s">
        <v>17</v>
      </c>
    </row>
    <row r="4" spans="1:3">
      <c r="A4" t="s">
        <v>0</v>
      </c>
      <c r="B4" s="7">
        <v>0.14287639999999999</v>
      </c>
      <c r="C4">
        <v>1</v>
      </c>
    </row>
    <row r="5" spans="1:3">
      <c r="A5" t="s">
        <v>1</v>
      </c>
      <c r="B5" s="7">
        <v>-2.7385999999999999E-3</v>
      </c>
      <c r="C5">
        <v>0</v>
      </c>
    </row>
    <row r="6" spans="1:3">
      <c r="A6" t="s">
        <v>2</v>
      </c>
      <c r="B6" s="7">
        <v>4.7505000000000004E-3</v>
      </c>
      <c r="C6">
        <v>0</v>
      </c>
    </row>
    <row r="7" spans="1:3">
      <c r="A7" t="s">
        <v>3</v>
      </c>
      <c r="B7" s="7">
        <v>4.4053500000000002E-2</v>
      </c>
      <c r="C7">
        <v>0</v>
      </c>
    </row>
    <row r="8" spans="1:3">
      <c r="A8" t="s">
        <v>4</v>
      </c>
      <c r="B8" s="7">
        <v>6.0895000000000003E-3</v>
      </c>
      <c r="C8">
        <v>1</v>
      </c>
    </row>
    <row r="9" spans="1:3">
      <c r="A9" t="s">
        <v>5</v>
      </c>
      <c r="B9" s="7">
        <v>-4.0559100000000001E-2</v>
      </c>
      <c r="C9">
        <v>0</v>
      </c>
    </row>
    <row r="10" spans="1:3">
      <c r="A10" t="s">
        <v>6</v>
      </c>
      <c r="B10" s="7">
        <v>-1.0458500000000001E-2</v>
      </c>
      <c r="C10">
        <v>0</v>
      </c>
    </row>
    <row r="11" spans="1:3">
      <c r="A11" t="s">
        <v>7</v>
      </c>
      <c r="B11" s="7">
        <v>-3.6666200000000003E-2</v>
      </c>
      <c r="C11">
        <v>1</v>
      </c>
    </row>
    <row r="12" spans="1:3">
      <c r="A12" t="s">
        <v>41</v>
      </c>
      <c r="B12" s="7">
        <v>-2.0440099999999999E-2</v>
      </c>
    </row>
    <row r="13" spans="1:3">
      <c r="A13" t="s">
        <v>8</v>
      </c>
      <c r="B13" s="7">
        <v>7.4450000000000004E-4</v>
      </c>
      <c r="C13">
        <v>60</v>
      </c>
    </row>
    <row r="14" spans="1:3">
      <c r="A14" t="s">
        <v>9</v>
      </c>
      <c r="B14" s="1">
        <v>1.58639E-2</v>
      </c>
      <c r="C14">
        <v>25</v>
      </c>
    </row>
    <row r="15" spans="1:3">
      <c r="A15" t="s">
        <v>10</v>
      </c>
      <c r="B15" s="1">
        <v>-1.0698999999999999E-3</v>
      </c>
      <c r="C15">
        <v>1</v>
      </c>
    </row>
    <row r="16" spans="1:3">
      <c r="A16" t="s">
        <v>13</v>
      </c>
      <c r="B16" s="1"/>
      <c r="C16">
        <v>0.5</v>
      </c>
    </row>
    <row r="18" spans="1:7">
      <c r="A18" t="s">
        <v>11</v>
      </c>
      <c r="B18">
        <f>B4+B5*(C5)+B6*(C6)+B7*(C7)+B8*(C8)+B9*(C9)+B10*(C10)+B11*(C11)+B13*(C13)+B14*(C14)+B15*(C15)</f>
        <v>0.55249730000000008</v>
      </c>
    </row>
    <row r="20" spans="1:7" s="4" customFormat="1">
      <c r="A20" s="4" t="s">
        <v>18</v>
      </c>
    </row>
    <row r="22" spans="1:7">
      <c r="C22" t="s">
        <v>8</v>
      </c>
      <c r="D22" t="s">
        <v>14</v>
      </c>
    </row>
    <row r="23" spans="1:7">
      <c r="A23" t="s">
        <v>12</v>
      </c>
      <c r="B23">
        <f>($B$4+$B$5*($C$8)+$B$6*($C$5)+$B$7*($C$6)+$B$8*($C$7)+$B$9*($C$9)+$B$10*($C$10)+$B$11*($C$11)+$B$14*($C$14)-($C$16)+$B$13*(C23))/(-1*$B$15)</f>
        <v>6.4585475278000848E-2</v>
      </c>
      <c r="C23">
        <v>0</v>
      </c>
      <c r="D23" s="2">
        <v>0</v>
      </c>
      <c r="F23" t="s">
        <v>15</v>
      </c>
    </row>
    <row r="24" spans="1:7">
      <c r="B24">
        <f t="shared" ref="B24:B33" si="0">($B$4+$B$5*($C$8)+$B$6*($C$5)+$B$7*($C$6)+$B$8*($C$7)+$B$9*($C$9)+$B$10*($C$10)+$B$11*($C$11)+$B$14*($C$14)-($C$16)+$B$13*(C24))/(-1*$B$15)</f>
        <v>7.023179736423903</v>
      </c>
      <c r="C24">
        <v>10</v>
      </c>
      <c r="D24" s="2">
        <f>B25-B24</f>
        <v>6.958594261145902</v>
      </c>
    </row>
    <row r="25" spans="1:7">
      <c r="B25">
        <f>($B$4+$B$5*($C$8)+$B$6*($C$5)+$B$7*($C$6)+$B$8*($C$7)+$B$9*($C$9)+$B$10*($C$10)+$B$11*($C$11)+$B$14*($C$14)-($C$16)+$B$13*(C25))/(-1*$B$15)</f>
        <v>13.981773997569805</v>
      </c>
      <c r="C25">
        <v>20</v>
      </c>
      <c r="D25" s="2">
        <f t="shared" ref="D25:D32" si="1">B26-B25</f>
        <v>6.9585942611459028</v>
      </c>
      <c r="F25" t="s">
        <v>16</v>
      </c>
      <c r="G25" s="3">
        <f>(D24*2)/5</f>
        <v>2.7834377044583607</v>
      </c>
    </row>
    <row r="26" spans="1:7">
      <c r="B26">
        <f t="shared" si="0"/>
        <v>20.940368258715708</v>
      </c>
      <c r="C26">
        <v>30</v>
      </c>
      <c r="D26" s="2">
        <f t="shared" si="1"/>
        <v>6.9585942611459011</v>
      </c>
    </row>
    <row r="27" spans="1:7">
      <c r="B27">
        <f t="shared" si="0"/>
        <v>27.898962519861609</v>
      </c>
      <c r="C27">
        <v>40</v>
      </c>
      <c r="D27" s="2">
        <f t="shared" si="1"/>
        <v>6.9585942611459011</v>
      </c>
    </row>
    <row r="28" spans="1:7">
      <c r="B28">
        <f t="shared" si="0"/>
        <v>34.85755678100751</v>
      </c>
      <c r="C28">
        <v>50</v>
      </c>
      <c r="D28" s="2">
        <f t="shared" si="1"/>
        <v>6.9585942611459046</v>
      </c>
    </row>
    <row r="29" spans="1:7">
      <c r="B29">
        <f t="shared" si="0"/>
        <v>41.816151042153415</v>
      </c>
      <c r="C29">
        <v>60</v>
      </c>
      <c r="D29" s="2">
        <f t="shared" si="1"/>
        <v>6.9585942611459046</v>
      </c>
    </row>
    <row r="30" spans="1:7">
      <c r="B30">
        <f t="shared" si="0"/>
        <v>48.774745303299319</v>
      </c>
      <c r="C30">
        <v>70</v>
      </c>
      <c r="D30" s="2">
        <f t="shared" si="1"/>
        <v>6.9585942611458975</v>
      </c>
    </row>
    <row r="31" spans="1:7">
      <c r="B31">
        <f t="shared" si="0"/>
        <v>55.733339564445217</v>
      </c>
      <c r="C31">
        <v>80</v>
      </c>
      <c r="D31" s="2">
        <f t="shared" si="1"/>
        <v>6.9585942611459117</v>
      </c>
    </row>
    <row r="32" spans="1:7">
      <c r="B32">
        <f t="shared" si="0"/>
        <v>62.691933825591128</v>
      </c>
      <c r="C32">
        <v>90</v>
      </c>
      <c r="D32" s="2">
        <f t="shared" si="1"/>
        <v>6.9585942611458975</v>
      </c>
    </row>
    <row r="33" spans="2:4">
      <c r="B33">
        <f t="shared" si="0"/>
        <v>69.650528086737026</v>
      </c>
      <c r="C33">
        <v>100</v>
      </c>
      <c r="D33" s="2">
        <v>2.4</v>
      </c>
    </row>
    <row r="50" spans="1:6" s="4" customFormat="1">
      <c r="A50" s="4" t="s">
        <v>19</v>
      </c>
    </row>
    <row r="52" spans="1:6">
      <c r="A52" s="5" t="s">
        <v>21</v>
      </c>
      <c r="F52" t="s">
        <v>20</v>
      </c>
    </row>
    <row r="53" spans="1:6">
      <c r="A53" t="s">
        <v>0</v>
      </c>
      <c r="B53" s="1">
        <v>0.1196977</v>
      </c>
      <c r="C53">
        <v>1</v>
      </c>
      <c r="F53">
        <f>(C65-B53-B54-B58-(B62*C62)-(B63*C63))/(B64)</f>
        <v>133.8728853163847</v>
      </c>
    </row>
    <row r="54" spans="1:6">
      <c r="A54" t="s">
        <v>28</v>
      </c>
      <c r="B54" s="1">
        <v>8.8281999999999996E-3</v>
      </c>
      <c r="C54">
        <v>1</v>
      </c>
    </row>
    <row r="55" spans="1:6">
      <c r="A55" t="s">
        <v>27</v>
      </c>
      <c r="B55" s="1">
        <v>2.7385999999999999E-3</v>
      </c>
      <c r="C55">
        <v>0</v>
      </c>
    </row>
    <row r="56" spans="1:6">
      <c r="A56" t="s">
        <v>2</v>
      </c>
      <c r="B56" s="1">
        <v>7.4891000000000003E-3</v>
      </c>
      <c r="C56">
        <v>0</v>
      </c>
    </row>
    <row r="57" spans="1:6">
      <c r="A57" t="s">
        <v>3</v>
      </c>
      <c r="B57" s="1">
        <v>4.6792199999999999E-2</v>
      </c>
      <c r="C57">
        <v>0</v>
      </c>
    </row>
    <row r="58" spans="1:6">
      <c r="A58" t="s">
        <v>6</v>
      </c>
      <c r="B58" s="1">
        <v>9.9816000000000002E-3</v>
      </c>
      <c r="C58">
        <v>1</v>
      </c>
    </row>
    <row r="59" spans="1:6">
      <c r="A59" t="s">
        <v>5</v>
      </c>
      <c r="B59" s="1">
        <v>-2.0119000000000001E-2</v>
      </c>
      <c r="C59">
        <v>0</v>
      </c>
    </row>
    <row r="60" spans="1:6">
      <c r="A60" t="s">
        <v>30</v>
      </c>
      <c r="B60" s="1">
        <v>-1.62261E-2</v>
      </c>
      <c r="C60">
        <v>1</v>
      </c>
    </row>
    <row r="61" spans="1:6">
      <c r="A61" t="s">
        <v>29</v>
      </c>
      <c r="B61" s="1">
        <v>7.4450000000000004E-4</v>
      </c>
    </row>
    <row r="62" spans="1:6">
      <c r="A62" t="s">
        <v>8</v>
      </c>
      <c r="B62" s="1">
        <v>7.4450000000000004E-4</v>
      </c>
      <c r="C62">
        <v>60</v>
      </c>
    </row>
    <row r="63" spans="1:6">
      <c r="A63" t="s">
        <v>9</v>
      </c>
      <c r="B63" s="1">
        <v>1.58639E-2</v>
      </c>
      <c r="C63">
        <v>29</v>
      </c>
    </row>
    <row r="64" spans="1:6">
      <c r="A64" t="s">
        <v>10</v>
      </c>
      <c r="B64" s="1">
        <v>-1.0698999999999999E-3</v>
      </c>
      <c r="C64">
        <v>1</v>
      </c>
    </row>
    <row r="65" spans="1:6">
      <c r="A65" t="s">
        <v>13</v>
      </c>
      <c r="B65" s="1"/>
      <c r="C65">
        <v>0.5</v>
      </c>
    </row>
    <row r="67" spans="1:6">
      <c r="A67" s="5" t="s">
        <v>22</v>
      </c>
    </row>
    <row r="68" spans="1:6">
      <c r="A68" t="s">
        <v>0</v>
      </c>
      <c r="B68" s="1">
        <v>0.1196977</v>
      </c>
      <c r="C68">
        <v>1</v>
      </c>
      <c r="F68">
        <f>(C79-B68-B72-B74-(B76*C76)-(B77*C77))/B78</f>
        <v>333.9795307972708</v>
      </c>
    </row>
    <row r="69" spans="1:6">
      <c r="A69" t="s">
        <v>1</v>
      </c>
      <c r="B69" s="1">
        <v>8.8281999999999996E-3</v>
      </c>
      <c r="C69">
        <v>0</v>
      </c>
    </row>
    <row r="70" spans="1:6">
      <c r="A70" t="s">
        <v>2</v>
      </c>
      <c r="B70" s="1">
        <v>2.7385999999999999E-3</v>
      </c>
      <c r="C70">
        <v>0</v>
      </c>
    </row>
    <row r="71" spans="1:6">
      <c r="A71" t="s">
        <v>3</v>
      </c>
      <c r="B71" s="1">
        <v>7.4891000000000003E-3</v>
      </c>
      <c r="C71">
        <v>0</v>
      </c>
    </row>
    <row r="72" spans="1:6">
      <c r="A72" t="s">
        <v>4</v>
      </c>
      <c r="B72" s="1">
        <v>4.6792199999999999E-2</v>
      </c>
      <c r="C72">
        <v>1</v>
      </c>
    </row>
    <row r="73" spans="1:6">
      <c r="A73" t="s">
        <v>5</v>
      </c>
      <c r="B73" s="1">
        <v>9.9816000000000002E-3</v>
      </c>
      <c r="C73">
        <v>0</v>
      </c>
    </row>
    <row r="74" spans="1:6">
      <c r="A74" t="s">
        <v>6</v>
      </c>
      <c r="B74" s="1">
        <v>-2.0119000000000001E-2</v>
      </c>
      <c r="C74">
        <v>1</v>
      </c>
    </row>
    <row r="75" spans="1:6">
      <c r="A75" t="s">
        <v>7</v>
      </c>
      <c r="B75" s="1">
        <v>-1.62261E-2</v>
      </c>
      <c r="C75">
        <v>0</v>
      </c>
    </row>
    <row r="76" spans="1:6">
      <c r="A76" t="s">
        <v>8</v>
      </c>
      <c r="B76" s="1">
        <v>7.4450000000000004E-4</v>
      </c>
      <c r="C76">
        <v>60</v>
      </c>
    </row>
    <row r="77" spans="1:6">
      <c r="A77" t="s">
        <v>9</v>
      </c>
      <c r="B77" s="1">
        <v>1.58639E-2</v>
      </c>
      <c r="C77">
        <v>42</v>
      </c>
    </row>
    <row r="78" spans="1:6">
      <c r="A78" t="s">
        <v>10</v>
      </c>
      <c r="B78" s="1">
        <v>-1.0698999999999999E-3</v>
      </c>
      <c r="C78">
        <v>1</v>
      </c>
    </row>
    <row r="79" spans="1:6">
      <c r="A79" t="s">
        <v>13</v>
      </c>
      <c r="B79" s="1"/>
      <c r="C79">
        <v>0.5</v>
      </c>
    </row>
    <row r="80" spans="1:6">
      <c r="B80" s="1"/>
    </row>
    <row r="81" spans="1:6">
      <c r="A81" s="5" t="s">
        <v>23</v>
      </c>
    </row>
    <row r="82" spans="1:6">
      <c r="A82" t="s">
        <v>0</v>
      </c>
      <c r="B82" s="1">
        <v>0.1196977</v>
      </c>
      <c r="C82">
        <v>1</v>
      </c>
      <c r="F82">
        <f>(B82+(B86*C86)+(B88*C88)+(B90*C90)+(B91*C91)/B92)+((-C93)/(-1*B92))</f>
        <v>-1238.1703012815124</v>
      </c>
    </row>
    <row r="83" spans="1:6">
      <c r="A83" t="s">
        <v>1</v>
      </c>
      <c r="B83" s="1">
        <v>8.8281999999999996E-3</v>
      </c>
      <c r="C83">
        <v>0</v>
      </c>
    </row>
    <row r="84" spans="1:6">
      <c r="A84" t="s">
        <v>2</v>
      </c>
      <c r="B84" s="1">
        <v>2.7385999999999999E-3</v>
      </c>
      <c r="C84">
        <v>0</v>
      </c>
    </row>
    <row r="85" spans="1:6">
      <c r="A85" t="s">
        <v>3</v>
      </c>
      <c r="B85" s="1">
        <v>7.4891000000000003E-3</v>
      </c>
      <c r="C85">
        <v>1</v>
      </c>
    </row>
    <row r="86" spans="1:6">
      <c r="A86" t="s">
        <v>4</v>
      </c>
      <c r="B86" s="1">
        <v>4.6792199999999999E-2</v>
      </c>
      <c r="C86">
        <v>1</v>
      </c>
    </row>
    <row r="87" spans="1:6">
      <c r="A87" t="s">
        <v>5</v>
      </c>
      <c r="B87" s="1">
        <v>9.9816000000000002E-3</v>
      </c>
      <c r="C87">
        <v>0</v>
      </c>
    </row>
    <row r="88" spans="1:6">
      <c r="A88" t="s">
        <v>6</v>
      </c>
      <c r="B88" s="1">
        <v>-2.0119000000000001E-2</v>
      </c>
      <c r="C88">
        <v>1</v>
      </c>
    </row>
    <row r="89" spans="1:6">
      <c r="A89" t="s">
        <v>7</v>
      </c>
      <c r="B89" s="1">
        <v>-1.62261E-2</v>
      </c>
      <c r="C89">
        <v>1</v>
      </c>
    </row>
    <row r="90" spans="1:6">
      <c r="A90" t="s">
        <v>8</v>
      </c>
      <c r="B90" s="1">
        <v>7.4450000000000004E-4</v>
      </c>
      <c r="C90">
        <v>60</v>
      </c>
    </row>
    <row r="91" spans="1:6">
      <c r="A91" t="s">
        <v>9</v>
      </c>
      <c r="B91" s="1">
        <v>1.58639E-2</v>
      </c>
      <c r="C91">
        <v>52</v>
      </c>
    </row>
    <row r="92" spans="1:6">
      <c r="A92" t="s">
        <v>10</v>
      </c>
      <c r="B92" s="1">
        <v>-1.0698999999999999E-3</v>
      </c>
      <c r="C92">
        <v>1</v>
      </c>
    </row>
    <row r="93" spans="1:6">
      <c r="A93" t="s">
        <v>13</v>
      </c>
      <c r="B93" s="1"/>
      <c r="C93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21"/>
  <sheetViews>
    <sheetView tabSelected="1" zoomScaleNormal="100" workbookViewId="0">
      <pane ySplit="16" topLeftCell="A17" activePane="bottomLeft" state="frozen"/>
      <selection pane="bottomLeft" activeCell="M78" sqref="M78"/>
    </sheetView>
  </sheetViews>
  <sheetFormatPr defaultRowHeight="15"/>
  <cols>
    <col min="1" max="1" width="22" bestFit="1" customWidth="1"/>
    <col min="7" max="7" width="21.42578125" bestFit="1" customWidth="1"/>
    <col min="8" max="8" width="17.42578125" bestFit="1" customWidth="1"/>
    <col min="9" max="9" width="15.28515625" bestFit="1" customWidth="1"/>
  </cols>
  <sheetData>
    <row r="1" spans="1:12">
      <c r="A1" s="5" t="s">
        <v>21</v>
      </c>
      <c r="F1" t="s">
        <v>20</v>
      </c>
    </row>
    <row r="2" spans="1:12">
      <c r="A2" t="s">
        <v>0</v>
      </c>
      <c r="B2" s="1">
        <v>0.14000000000000001</v>
      </c>
      <c r="F2">
        <f>(C14-B2-B3-B7-(B11*C11)-(B12*C12))/(B13)</f>
        <v>-358.14440601925412</v>
      </c>
      <c r="H2" t="s">
        <v>45</v>
      </c>
      <c r="I2" s="8">
        <f>AVERAGE(G17:G516)</f>
        <v>276.6510958033461</v>
      </c>
    </row>
    <row r="3" spans="1:12">
      <c r="A3" t="s">
        <v>31</v>
      </c>
      <c r="B3" s="1">
        <v>-2.7385999999999999E-3</v>
      </c>
      <c r="H3" t="s">
        <v>46</v>
      </c>
      <c r="I3" s="3">
        <f>F10*E11*150000</f>
        <v>6254999.9999999991</v>
      </c>
    </row>
    <row r="4" spans="1:12">
      <c r="A4" s="1" t="s">
        <v>34</v>
      </c>
      <c r="B4" s="1">
        <v>6.0895000000000003E-3</v>
      </c>
    </row>
    <row r="5" spans="1:12">
      <c r="A5" s="1" t="s">
        <v>37</v>
      </c>
      <c r="B5" s="1">
        <v>4.7505000000000004E-3</v>
      </c>
    </row>
    <row r="6" spans="1:12">
      <c r="A6" s="1" t="s">
        <v>32</v>
      </c>
      <c r="B6" s="1">
        <v>4.4053500000000002E-2</v>
      </c>
    </row>
    <row r="7" spans="1:12">
      <c r="A7" s="1" t="s">
        <v>39</v>
      </c>
      <c r="B7" s="1">
        <v>-2.0440099999999999E-2</v>
      </c>
    </row>
    <row r="8" spans="1:12">
      <c r="A8" s="1" t="s">
        <v>36</v>
      </c>
      <c r="B8" s="1">
        <v>-1.0458500000000001E-2</v>
      </c>
    </row>
    <row r="9" spans="1:12">
      <c r="A9" s="1" t="s">
        <v>35</v>
      </c>
      <c r="B9" s="1">
        <v>4.0559100000000001E-2</v>
      </c>
    </row>
    <row r="10" spans="1:12">
      <c r="A10" s="1" t="s">
        <v>38</v>
      </c>
      <c r="B10" s="1">
        <v>-3.6666200000000003E-2</v>
      </c>
      <c r="D10" t="s">
        <v>43</v>
      </c>
      <c r="E10">
        <v>60</v>
      </c>
      <c r="F10">
        <v>15</v>
      </c>
      <c r="G10" t="s">
        <v>47</v>
      </c>
    </row>
    <row r="11" spans="1:12">
      <c r="A11" t="s">
        <v>8</v>
      </c>
      <c r="B11" s="1">
        <v>7.4450000000000004E-4</v>
      </c>
      <c r="D11" t="s">
        <v>48</v>
      </c>
      <c r="E11" s="8">
        <v>2.78</v>
      </c>
    </row>
    <row r="12" spans="1:12" s="6" customFormat="1">
      <c r="A12" t="s">
        <v>9</v>
      </c>
      <c r="B12" s="1">
        <v>1.58639E-2</v>
      </c>
      <c r="C12"/>
      <c r="D12"/>
      <c r="E12"/>
      <c r="F12"/>
      <c r="K12"/>
    </row>
    <row r="13" spans="1:12">
      <c r="A13" t="s">
        <v>10</v>
      </c>
      <c r="B13" s="1">
        <v>-1.0698999999999999E-3</v>
      </c>
    </row>
    <row r="14" spans="1:12">
      <c r="A14" t="s">
        <v>13</v>
      </c>
      <c r="B14" s="1"/>
      <c r="C14">
        <v>0.5</v>
      </c>
    </row>
    <row r="15" spans="1:12">
      <c r="B15" s="1"/>
    </row>
    <row r="16" spans="1:12">
      <c r="A16" t="s">
        <v>8</v>
      </c>
      <c r="B16" t="s">
        <v>10</v>
      </c>
      <c r="C16" t="s">
        <v>26</v>
      </c>
      <c r="D16" t="s">
        <v>9</v>
      </c>
      <c r="E16" t="s">
        <v>25</v>
      </c>
      <c r="F16" t="s">
        <v>24</v>
      </c>
      <c r="G16" t="s">
        <v>40</v>
      </c>
      <c r="H16" t="s">
        <v>42</v>
      </c>
      <c r="K16" t="s">
        <v>49</v>
      </c>
      <c r="L16" t="s">
        <v>50</v>
      </c>
    </row>
    <row r="17" spans="1:12" ht="14.25" customHeight="1">
      <c r="A17">
        <v>20</v>
      </c>
      <c r="B17">
        <v>80</v>
      </c>
      <c r="C17">
        <v>0.5</v>
      </c>
      <c r="D17">
        <v>15</v>
      </c>
      <c r="E17">
        <v>4.4053500000000002E-2</v>
      </c>
      <c r="F17">
        <v>0</v>
      </c>
      <c r="G17">
        <f>($C$14-$B$2-E17-F17-(D17*$B$12)-($B$11*60))/$B$13</f>
        <v>-31.141228152163706</v>
      </c>
      <c r="H17">
        <f>$B$2+E17+F17+($E$10*$B$11)+(D17*$B$12)+(B17*$B$13)</f>
        <v>0.38109000000000004</v>
      </c>
      <c r="K17">
        <v>0</v>
      </c>
      <c r="L17" s="9">
        <f>$B$2+K17*$B$13+$B$11*$A$515+$D$517*$B$12+$E$517+$F$517</f>
        <v>0.7959890074</v>
      </c>
    </row>
    <row r="18" spans="1:12">
      <c r="A18">
        <v>40</v>
      </c>
      <c r="B18">
        <v>100</v>
      </c>
      <c r="C18">
        <v>0.5</v>
      </c>
      <c r="D18">
        <v>37</v>
      </c>
      <c r="E18">
        <v>-2.7385999999999999E-3</v>
      </c>
      <c r="F18">
        <v>0</v>
      </c>
      <c r="G18">
        <f>($C$14-$B$2-E18-F18-(D18*$B$12)-($B$11*60))/$B$13</f>
        <v>251.32788111038417</v>
      </c>
      <c r="H18">
        <f t="shared" ref="H18:H81" si="0">$B$2+E18+F18+($E$10*$B$11)+(D18*$B$12)+(B18*$B$13)</f>
        <v>0.66190570000000004</v>
      </c>
      <c r="K18">
        <v>10</v>
      </c>
      <c r="L18" s="9">
        <f t="shared" ref="L18:L81" si="1">$B$2+K18*$B$13+$B$11*$A$515+$D$517*$B$12+$E$517+$F$517</f>
        <v>0.78529000739999999</v>
      </c>
    </row>
    <row r="19" spans="1:12">
      <c r="A19">
        <v>80</v>
      </c>
      <c r="B19">
        <v>40</v>
      </c>
      <c r="C19">
        <v>0.5</v>
      </c>
      <c r="D19">
        <v>32</v>
      </c>
      <c r="E19">
        <v>6.0895000000000003E-3</v>
      </c>
      <c r="F19">
        <v>0</v>
      </c>
      <c r="G19">
        <f t="shared" ref="G19:G81" si="2">($C$14-$B$2-E19-F19-(D19*$B$12)-($B$11*60))/$B$13</f>
        <v>185.44191045892143</v>
      </c>
      <c r="H19">
        <f t="shared" si="0"/>
        <v>0.65560829999999992</v>
      </c>
      <c r="K19">
        <v>20</v>
      </c>
      <c r="L19" s="9">
        <f t="shared" si="1"/>
        <v>0.77459100740000009</v>
      </c>
    </row>
    <row r="20" spans="1:12">
      <c r="A20">
        <v>20</v>
      </c>
      <c r="B20">
        <v>40</v>
      </c>
      <c r="C20">
        <v>0.5</v>
      </c>
      <c r="D20">
        <v>32</v>
      </c>
      <c r="E20">
        <v>-2.7385999999999999E-3</v>
      </c>
      <c r="F20">
        <v>0</v>
      </c>
      <c r="G20">
        <f t="shared" si="2"/>
        <v>177.19057855874385</v>
      </c>
      <c r="H20">
        <f t="shared" si="0"/>
        <v>0.64678020000000003</v>
      </c>
      <c r="K20">
        <v>30</v>
      </c>
      <c r="L20" s="9">
        <f t="shared" si="1"/>
        <v>0.76389200740000007</v>
      </c>
    </row>
    <row r="21" spans="1:12">
      <c r="A21">
        <v>80</v>
      </c>
      <c r="B21">
        <v>80</v>
      </c>
      <c r="C21">
        <v>0.5</v>
      </c>
      <c r="D21">
        <v>40</v>
      </c>
      <c r="E21">
        <v>-2.7385999999999999E-3</v>
      </c>
      <c r="F21">
        <v>4.0559100000000001E-2</v>
      </c>
      <c r="G21">
        <f t="shared" si="2"/>
        <v>333.71950649593424</v>
      </c>
      <c r="H21">
        <f t="shared" si="0"/>
        <v>0.77145450000000004</v>
      </c>
      <c r="K21">
        <v>40</v>
      </c>
      <c r="L21" s="9">
        <f t="shared" si="1"/>
        <v>0.75319300740000006</v>
      </c>
    </row>
    <row r="22" spans="1:12">
      <c r="A22">
        <v>80</v>
      </c>
      <c r="B22">
        <v>80</v>
      </c>
      <c r="C22">
        <v>0.5</v>
      </c>
      <c r="D22">
        <v>29</v>
      </c>
      <c r="E22">
        <v>0</v>
      </c>
      <c r="F22">
        <v>0</v>
      </c>
      <c r="G22">
        <f t="shared" si="2"/>
        <v>135.26787550238339</v>
      </c>
      <c r="H22">
        <f t="shared" si="0"/>
        <v>0.55913109999999999</v>
      </c>
      <c r="K22">
        <v>50</v>
      </c>
      <c r="L22" s="9">
        <f t="shared" si="1"/>
        <v>0.74249400740000004</v>
      </c>
    </row>
    <row r="23" spans="1:12">
      <c r="A23">
        <v>60</v>
      </c>
      <c r="B23">
        <v>20</v>
      </c>
      <c r="C23">
        <v>0.5</v>
      </c>
      <c r="D23">
        <v>50</v>
      </c>
      <c r="E23">
        <v>-2.7385999999999999E-3</v>
      </c>
      <c r="F23">
        <v>0</v>
      </c>
      <c r="G23">
        <f t="shared" si="2"/>
        <v>444.08486774464905</v>
      </c>
      <c r="H23">
        <f t="shared" si="0"/>
        <v>0.95372839999999992</v>
      </c>
      <c r="K23">
        <v>60</v>
      </c>
      <c r="L23" s="9">
        <f t="shared" si="1"/>
        <v>0.73179500740000003</v>
      </c>
    </row>
    <row r="24" spans="1:12">
      <c r="A24">
        <v>60</v>
      </c>
      <c r="B24">
        <v>40</v>
      </c>
      <c r="C24">
        <v>0.5</v>
      </c>
      <c r="D24">
        <v>46</v>
      </c>
      <c r="E24">
        <v>0</v>
      </c>
      <c r="F24">
        <v>4.0559100000000001E-2</v>
      </c>
      <c r="G24">
        <f t="shared" si="2"/>
        <v>425.24394803252648</v>
      </c>
      <c r="H24">
        <f t="shared" si="0"/>
        <v>0.91217250000000005</v>
      </c>
      <c r="K24">
        <v>70</v>
      </c>
      <c r="L24" s="9">
        <f t="shared" si="1"/>
        <v>0.72109600740000002</v>
      </c>
    </row>
    <row r="25" spans="1:12">
      <c r="A25">
        <v>20</v>
      </c>
      <c r="B25">
        <v>40</v>
      </c>
      <c r="C25">
        <v>0.5</v>
      </c>
      <c r="D25">
        <v>27</v>
      </c>
      <c r="E25">
        <v>4.4053500000000002E-2</v>
      </c>
      <c r="F25">
        <v>4.0559100000000001E-2</v>
      </c>
      <c r="G25">
        <f t="shared" si="2"/>
        <v>184.69754182633898</v>
      </c>
      <c r="H25">
        <f t="shared" si="0"/>
        <v>0.65481189999999989</v>
      </c>
      <c r="K25">
        <v>80</v>
      </c>
      <c r="L25" s="9">
        <f t="shared" si="1"/>
        <v>0.7103970074</v>
      </c>
    </row>
    <row r="26" spans="1:12">
      <c r="A26">
        <v>60</v>
      </c>
      <c r="B26">
        <v>40</v>
      </c>
      <c r="C26">
        <v>0.5</v>
      </c>
      <c r="D26">
        <v>32</v>
      </c>
      <c r="E26">
        <v>0</v>
      </c>
      <c r="F26">
        <v>0</v>
      </c>
      <c r="G26">
        <f t="shared" si="2"/>
        <v>179.75025703336763</v>
      </c>
      <c r="H26">
        <f t="shared" si="0"/>
        <v>0.64951880000000006</v>
      </c>
      <c r="K26">
        <v>90</v>
      </c>
      <c r="L26" s="9">
        <f t="shared" si="1"/>
        <v>0.69969800739999999</v>
      </c>
    </row>
    <row r="27" spans="1:12">
      <c r="A27">
        <v>20</v>
      </c>
      <c r="B27">
        <v>20</v>
      </c>
      <c r="C27">
        <v>0.5</v>
      </c>
      <c r="D27">
        <v>29</v>
      </c>
      <c r="E27">
        <v>-2.7385999999999999E-3</v>
      </c>
      <c r="F27">
        <v>0</v>
      </c>
      <c r="G27">
        <f t="shared" si="2"/>
        <v>132.70819702775964</v>
      </c>
      <c r="H27">
        <f t="shared" si="0"/>
        <v>0.62058649999999993</v>
      </c>
      <c r="K27">
        <v>100</v>
      </c>
      <c r="L27" s="9">
        <f t="shared" si="1"/>
        <v>0.68899900739999997</v>
      </c>
    </row>
    <row r="28" spans="1:12">
      <c r="A28">
        <v>40</v>
      </c>
      <c r="B28">
        <v>80</v>
      </c>
      <c r="C28">
        <v>0.5</v>
      </c>
      <c r="D28">
        <v>48</v>
      </c>
      <c r="E28">
        <v>4.4053500000000002E-2</v>
      </c>
      <c r="F28">
        <v>4.0559100000000001E-2</v>
      </c>
      <c r="G28">
        <f t="shared" si="2"/>
        <v>496.07421254322844</v>
      </c>
      <c r="H28">
        <f t="shared" si="0"/>
        <v>0.94515779999999994</v>
      </c>
      <c r="K28">
        <v>110</v>
      </c>
      <c r="L28" s="9">
        <f t="shared" si="1"/>
        <v>0.67830000740000007</v>
      </c>
    </row>
    <row r="29" spans="1:12">
      <c r="A29">
        <v>80</v>
      </c>
      <c r="B29">
        <v>20</v>
      </c>
      <c r="C29">
        <v>0.5</v>
      </c>
      <c r="D29">
        <v>24</v>
      </c>
      <c r="E29">
        <v>6.0895000000000003E-3</v>
      </c>
      <c r="F29">
        <v>0</v>
      </c>
      <c r="G29">
        <f t="shared" si="2"/>
        <v>66.822226376296896</v>
      </c>
      <c r="H29">
        <f t="shared" si="0"/>
        <v>0.55009510000000006</v>
      </c>
      <c r="K29">
        <v>120</v>
      </c>
      <c r="L29" s="9">
        <f t="shared" si="1"/>
        <v>0.66760100740000006</v>
      </c>
    </row>
    <row r="30" spans="1:12">
      <c r="A30">
        <v>60</v>
      </c>
      <c r="B30">
        <v>100</v>
      </c>
      <c r="C30">
        <v>0.5</v>
      </c>
      <c r="D30">
        <v>43</v>
      </c>
      <c r="E30">
        <v>0</v>
      </c>
      <c r="F30">
        <v>0</v>
      </c>
      <c r="G30">
        <f t="shared" si="2"/>
        <v>342.8523226469764</v>
      </c>
      <c r="H30">
        <f t="shared" si="0"/>
        <v>0.75982769999999999</v>
      </c>
      <c r="K30">
        <v>130</v>
      </c>
      <c r="L30" s="9">
        <f t="shared" si="1"/>
        <v>0.65690200740000004</v>
      </c>
    </row>
    <row r="31" spans="1:12">
      <c r="A31">
        <v>60</v>
      </c>
      <c r="B31">
        <v>60</v>
      </c>
      <c r="C31">
        <v>0.5</v>
      </c>
      <c r="D31">
        <v>33</v>
      </c>
      <c r="E31">
        <v>-2.7385999999999999E-3</v>
      </c>
      <c r="F31">
        <v>4.0559100000000001E-2</v>
      </c>
      <c r="G31">
        <f t="shared" si="2"/>
        <v>229.92728292363782</v>
      </c>
      <c r="H31">
        <f t="shared" si="0"/>
        <v>0.6818052</v>
      </c>
      <c r="K31">
        <v>140</v>
      </c>
      <c r="L31" s="9">
        <f t="shared" si="1"/>
        <v>0.64620300740000003</v>
      </c>
    </row>
    <row r="32" spans="1:12">
      <c r="A32">
        <v>60</v>
      </c>
      <c r="B32">
        <v>60</v>
      </c>
      <c r="C32">
        <v>0.5</v>
      </c>
      <c r="D32">
        <v>24</v>
      </c>
      <c r="E32">
        <v>6.0895000000000003E-3</v>
      </c>
      <c r="F32">
        <v>0</v>
      </c>
      <c r="G32">
        <f t="shared" si="2"/>
        <v>66.822226376296896</v>
      </c>
      <c r="H32">
        <f t="shared" si="0"/>
        <v>0.50729910000000011</v>
      </c>
      <c r="K32">
        <v>150</v>
      </c>
      <c r="L32" s="9">
        <f t="shared" si="1"/>
        <v>0.63550400740000001</v>
      </c>
    </row>
    <row r="33" spans="1:12">
      <c r="A33">
        <v>20</v>
      </c>
      <c r="B33">
        <v>40</v>
      </c>
      <c r="C33">
        <v>0.5</v>
      </c>
      <c r="D33">
        <v>30</v>
      </c>
      <c r="E33">
        <v>0</v>
      </c>
      <c r="F33">
        <v>4.0559100000000001E-2</v>
      </c>
      <c r="G33">
        <f t="shared" si="2"/>
        <v>188.00457986727739</v>
      </c>
      <c r="H33">
        <f t="shared" si="0"/>
        <v>0.65835010000000005</v>
      </c>
      <c r="K33">
        <v>160</v>
      </c>
      <c r="L33" s="9">
        <f t="shared" si="1"/>
        <v>0.6248050074</v>
      </c>
    </row>
    <row r="34" spans="1:12">
      <c r="A34">
        <v>20</v>
      </c>
      <c r="B34">
        <v>40</v>
      </c>
      <c r="C34">
        <v>0.5</v>
      </c>
      <c r="D34">
        <v>38</v>
      </c>
      <c r="E34">
        <v>0</v>
      </c>
      <c r="F34">
        <v>4.0559100000000001E-2</v>
      </c>
      <c r="G34">
        <f t="shared" si="2"/>
        <v>306.62426394990194</v>
      </c>
      <c r="H34">
        <f t="shared" si="0"/>
        <v>0.78526129999999994</v>
      </c>
      <c r="K34">
        <v>170</v>
      </c>
      <c r="L34" s="9">
        <f t="shared" si="1"/>
        <v>0.61410600739999999</v>
      </c>
    </row>
    <row r="35" spans="1:12">
      <c r="A35">
        <v>20</v>
      </c>
      <c r="B35">
        <v>60</v>
      </c>
      <c r="C35">
        <v>0.5</v>
      </c>
      <c r="D35">
        <v>35</v>
      </c>
      <c r="E35">
        <v>4.4053500000000002E-2</v>
      </c>
      <c r="F35">
        <v>-1.0458500000000001E-2</v>
      </c>
      <c r="G35">
        <f t="shared" si="2"/>
        <v>255.63276941770266</v>
      </c>
      <c r="H35">
        <f t="shared" si="0"/>
        <v>0.70930750000000009</v>
      </c>
      <c r="K35">
        <v>180</v>
      </c>
      <c r="L35" s="9">
        <f t="shared" si="1"/>
        <v>0.60340700740000008</v>
      </c>
    </row>
    <row r="36" spans="1:12">
      <c r="A36">
        <v>20</v>
      </c>
      <c r="B36">
        <v>80</v>
      </c>
      <c r="C36">
        <v>0.5</v>
      </c>
      <c r="D36">
        <v>42</v>
      </c>
      <c r="E36">
        <v>6.0895000000000003E-3</v>
      </c>
      <c r="F36">
        <v>-1.0458500000000001E-2</v>
      </c>
      <c r="G36">
        <f t="shared" si="2"/>
        <v>323.9413029255071</v>
      </c>
      <c r="H36">
        <f t="shared" si="0"/>
        <v>0.76099280000000002</v>
      </c>
      <c r="K36">
        <v>190</v>
      </c>
      <c r="L36" s="9">
        <f t="shared" si="1"/>
        <v>0.59270800740000007</v>
      </c>
    </row>
    <row r="37" spans="1:12">
      <c r="A37">
        <v>20</v>
      </c>
      <c r="B37">
        <v>20</v>
      </c>
      <c r="C37">
        <v>0.5</v>
      </c>
      <c r="D37">
        <v>25</v>
      </c>
      <c r="E37">
        <v>6.0895000000000003E-3</v>
      </c>
      <c r="F37">
        <v>-1.0458500000000001E-2</v>
      </c>
      <c r="G37">
        <f t="shared" si="2"/>
        <v>71.874474249929946</v>
      </c>
      <c r="H37">
        <f t="shared" si="0"/>
        <v>0.55550049999999995</v>
      </c>
      <c r="K37">
        <v>200</v>
      </c>
      <c r="L37" s="9">
        <f t="shared" si="1"/>
        <v>0.58200900740000006</v>
      </c>
    </row>
    <row r="38" spans="1:12">
      <c r="A38">
        <v>20</v>
      </c>
      <c r="B38">
        <v>100</v>
      </c>
      <c r="C38">
        <v>0.5</v>
      </c>
      <c r="D38">
        <v>15</v>
      </c>
      <c r="E38">
        <v>0</v>
      </c>
      <c r="F38">
        <v>4.0559100000000001E-2</v>
      </c>
      <c r="G38">
        <f t="shared" si="2"/>
        <v>-34.407327787643666</v>
      </c>
      <c r="H38">
        <f t="shared" si="0"/>
        <v>0.35619760000000006</v>
      </c>
      <c r="K38">
        <v>210</v>
      </c>
      <c r="L38" s="9">
        <f t="shared" si="1"/>
        <v>0.57131000740000004</v>
      </c>
    </row>
    <row r="39" spans="1:12">
      <c r="A39">
        <v>60</v>
      </c>
      <c r="B39">
        <v>40</v>
      </c>
      <c r="C39">
        <v>0.5</v>
      </c>
      <c r="D39">
        <v>22</v>
      </c>
      <c r="E39">
        <v>6.0895000000000003E-3</v>
      </c>
      <c r="F39">
        <v>4.0559100000000001E-2</v>
      </c>
      <c r="G39">
        <f t="shared" si="2"/>
        <v>75.07654921020665</v>
      </c>
      <c r="H39">
        <f t="shared" si="0"/>
        <v>0.53752840000000002</v>
      </c>
      <c r="K39">
        <v>220</v>
      </c>
      <c r="L39" s="9">
        <f t="shared" si="1"/>
        <v>0.56061100740000003</v>
      </c>
    </row>
    <row r="40" spans="1:12">
      <c r="A40">
        <v>40</v>
      </c>
      <c r="B40">
        <v>100</v>
      </c>
      <c r="C40">
        <v>0.5</v>
      </c>
      <c r="D40">
        <v>47</v>
      </c>
      <c r="E40">
        <v>4.4053500000000002E-2</v>
      </c>
      <c r="F40">
        <v>4.0559100000000001E-2</v>
      </c>
      <c r="G40">
        <f t="shared" si="2"/>
        <v>481.2467520329003</v>
      </c>
      <c r="H40">
        <f t="shared" si="0"/>
        <v>0.90789589999999987</v>
      </c>
      <c r="K40">
        <v>230</v>
      </c>
      <c r="L40" s="9">
        <f t="shared" si="1"/>
        <v>0.54991200740000001</v>
      </c>
    </row>
    <row r="41" spans="1:12">
      <c r="A41">
        <v>80</v>
      </c>
      <c r="B41">
        <v>60</v>
      </c>
      <c r="C41">
        <v>0.5</v>
      </c>
      <c r="D41">
        <v>41</v>
      </c>
      <c r="E41">
        <v>4.7505000000000004E-3</v>
      </c>
      <c r="F41">
        <v>4.0559100000000001E-2</v>
      </c>
      <c r="G41">
        <f t="shared" si="2"/>
        <v>355.54678007290408</v>
      </c>
      <c r="H41">
        <f t="shared" si="0"/>
        <v>0.81620550000000003</v>
      </c>
      <c r="K41">
        <v>240</v>
      </c>
      <c r="L41" s="9">
        <f t="shared" si="1"/>
        <v>0.5392130074</v>
      </c>
    </row>
    <row r="42" spans="1:12">
      <c r="A42">
        <v>20</v>
      </c>
      <c r="B42">
        <v>40</v>
      </c>
      <c r="C42">
        <v>0.5</v>
      </c>
      <c r="D42">
        <v>41</v>
      </c>
      <c r="E42">
        <v>4.7505000000000004E-3</v>
      </c>
      <c r="F42">
        <v>4.0559100000000001E-2</v>
      </c>
      <c r="G42">
        <f t="shared" si="2"/>
        <v>355.54678007290408</v>
      </c>
      <c r="H42">
        <f t="shared" si="0"/>
        <v>0.83760349999999995</v>
      </c>
      <c r="K42">
        <v>250</v>
      </c>
      <c r="L42" s="9">
        <f t="shared" si="1"/>
        <v>0.5285140074000001</v>
      </c>
    </row>
    <row r="43" spans="1:12">
      <c r="A43">
        <v>20</v>
      </c>
      <c r="B43">
        <v>20</v>
      </c>
      <c r="C43">
        <v>0.5</v>
      </c>
      <c r="D43">
        <v>44</v>
      </c>
      <c r="E43">
        <v>6.0895000000000003E-3</v>
      </c>
      <c r="F43">
        <v>0</v>
      </c>
      <c r="G43">
        <f t="shared" si="2"/>
        <v>363.37143658285834</v>
      </c>
      <c r="H43">
        <f t="shared" si="0"/>
        <v>0.86737310000000001</v>
      </c>
      <c r="K43">
        <v>260</v>
      </c>
      <c r="L43" s="9">
        <f t="shared" si="1"/>
        <v>0.51781500740000008</v>
      </c>
    </row>
    <row r="44" spans="1:12">
      <c r="A44">
        <v>60</v>
      </c>
      <c r="B44">
        <v>80</v>
      </c>
      <c r="C44">
        <v>0.5</v>
      </c>
      <c r="D44">
        <v>29</v>
      </c>
      <c r="E44">
        <v>4.4053500000000002E-2</v>
      </c>
      <c r="F44">
        <v>0</v>
      </c>
      <c r="G44">
        <f t="shared" si="2"/>
        <v>176.44321899242922</v>
      </c>
      <c r="H44">
        <f t="shared" si="0"/>
        <v>0.60318459999999996</v>
      </c>
      <c r="K44">
        <v>270</v>
      </c>
      <c r="L44" s="9">
        <f t="shared" si="1"/>
        <v>0.50711600740000007</v>
      </c>
    </row>
    <row r="45" spans="1:12">
      <c r="A45">
        <v>20</v>
      </c>
      <c r="B45">
        <v>80</v>
      </c>
      <c r="C45">
        <v>0.5</v>
      </c>
      <c r="D45">
        <v>23</v>
      </c>
      <c r="E45">
        <v>6.0895000000000003E-3</v>
      </c>
      <c r="F45">
        <v>4.0559100000000001E-2</v>
      </c>
      <c r="G45">
        <f t="shared" si="2"/>
        <v>89.904009720534702</v>
      </c>
      <c r="H45">
        <f t="shared" si="0"/>
        <v>0.5105963</v>
      </c>
      <c r="K45">
        <v>280</v>
      </c>
      <c r="L45" s="9">
        <f t="shared" si="1"/>
        <v>0.49641700739999994</v>
      </c>
    </row>
    <row r="46" spans="1:12">
      <c r="A46">
        <v>20</v>
      </c>
      <c r="B46">
        <v>60</v>
      </c>
      <c r="C46">
        <v>0.5</v>
      </c>
      <c r="D46">
        <v>25</v>
      </c>
      <c r="E46">
        <v>6.0895000000000003E-3</v>
      </c>
      <c r="F46">
        <v>4.0559100000000001E-2</v>
      </c>
      <c r="G46">
        <f t="shared" si="2"/>
        <v>119.55893074119081</v>
      </c>
      <c r="H46">
        <f t="shared" si="0"/>
        <v>0.5637221</v>
      </c>
      <c r="K46">
        <v>290</v>
      </c>
      <c r="L46" s="9">
        <f t="shared" si="1"/>
        <v>0.48571800740000004</v>
      </c>
    </row>
    <row r="47" spans="1:12">
      <c r="A47">
        <v>80</v>
      </c>
      <c r="B47">
        <v>20</v>
      </c>
      <c r="C47">
        <v>0.5</v>
      </c>
      <c r="D47">
        <v>30</v>
      </c>
      <c r="E47">
        <v>4.4053500000000002E-2</v>
      </c>
      <c r="F47">
        <v>4.0559100000000001E-2</v>
      </c>
      <c r="G47">
        <f t="shared" si="2"/>
        <v>229.17992335732319</v>
      </c>
      <c r="H47">
        <f t="shared" si="0"/>
        <v>0.72380160000000004</v>
      </c>
      <c r="K47">
        <v>300</v>
      </c>
      <c r="L47" s="9">
        <f t="shared" si="1"/>
        <v>0.47501900740000003</v>
      </c>
    </row>
    <row r="48" spans="1:12">
      <c r="A48">
        <v>60</v>
      </c>
      <c r="B48">
        <v>80</v>
      </c>
      <c r="C48">
        <v>0.5</v>
      </c>
      <c r="D48">
        <v>29</v>
      </c>
      <c r="E48">
        <v>-2.7385999999999999E-3</v>
      </c>
      <c r="F48">
        <v>4.0559100000000001E-2</v>
      </c>
      <c r="G48">
        <f t="shared" si="2"/>
        <v>170.6174408823255</v>
      </c>
      <c r="H48">
        <f t="shared" si="0"/>
        <v>0.59695160000000003</v>
      </c>
      <c r="K48">
        <v>310</v>
      </c>
      <c r="L48" s="9">
        <f t="shared" si="1"/>
        <v>0.46432000740000001</v>
      </c>
    </row>
    <row r="49" spans="1:12">
      <c r="A49">
        <v>20</v>
      </c>
      <c r="B49">
        <v>100</v>
      </c>
      <c r="C49">
        <v>0.5</v>
      </c>
      <c r="D49">
        <v>31</v>
      </c>
      <c r="E49">
        <v>0</v>
      </c>
      <c r="F49">
        <v>0</v>
      </c>
      <c r="G49">
        <f t="shared" si="2"/>
        <v>164.92279652303958</v>
      </c>
      <c r="H49">
        <f t="shared" si="0"/>
        <v>0.56946090000000005</v>
      </c>
      <c r="K49">
        <v>320</v>
      </c>
      <c r="L49" s="9">
        <f t="shared" si="1"/>
        <v>0.4536210074</v>
      </c>
    </row>
    <row r="50" spans="1:12">
      <c r="A50">
        <v>60</v>
      </c>
      <c r="B50">
        <v>20</v>
      </c>
      <c r="C50">
        <v>0.5</v>
      </c>
      <c r="D50">
        <v>45</v>
      </c>
      <c r="E50">
        <v>4.4053500000000002E-2</v>
      </c>
      <c r="F50">
        <v>4.0559100000000001E-2</v>
      </c>
      <c r="G50">
        <f t="shared" si="2"/>
        <v>451.5918310122442</v>
      </c>
      <c r="H50">
        <f t="shared" si="0"/>
        <v>0.96176010000000001</v>
      </c>
      <c r="K50">
        <v>330</v>
      </c>
      <c r="L50" s="9">
        <f t="shared" si="1"/>
        <v>0.44292200740000004</v>
      </c>
    </row>
    <row r="51" spans="1:12">
      <c r="A51">
        <v>60</v>
      </c>
      <c r="B51">
        <v>40</v>
      </c>
      <c r="C51">
        <v>0.5</v>
      </c>
      <c r="D51">
        <v>24</v>
      </c>
      <c r="E51">
        <v>0</v>
      </c>
      <c r="F51">
        <v>0</v>
      </c>
      <c r="G51">
        <f t="shared" si="2"/>
        <v>61.13057295074308</v>
      </c>
      <c r="H51">
        <f t="shared" si="0"/>
        <v>0.52260759999999995</v>
      </c>
      <c r="K51">
        <v>340</v>
      </c>
      <c r="L51" s="9">
        <f t="shared" si="1"/>
        <v>0.43222300740000003</v>
      </c>
    </row>
    <row r="52" spans="1:12">
      <c r="A52">
        <v>80</v>
      </c>
      <c r="B52">
        <v>20</v>
      </c>
      <c r="C52">
        <v>0.5</v>
      </c>
      <c r="D52">
        <v>23</v>
      </c>
      <c r="E52">
        <v>6.0895000000000003E-3</v>
      </c>
      <c r="F52">
        <v>-1.0458500000000001E-2</v>
      </c>
      <c r="G52">
        <f t="shared" si="2"/>
        <v>42.219553229273842</v>
      </c>
      <c r="H52">
        <f t="shared" si="0"/>
        <v>0.52377269999999998</v>
      </c>
      <c r="K52">
        <v>350</v>
      </c>
      <c r="L52" s="9">
        <f t="shared" si="1"/>
        <v>0.42152400740000001</v>
      </c>
    </row>
    <row r="53" spans="1:12">
      <c r="A53">
        <v>20</v>
      </c>
      <c r="B53">
        <v>100</v>
      </c>
      <c r="C53">
        <v>0.5</v>
      </c>
      <c r="D53">
        <v>28</v>
      </c>
      <c r="E53">
        <v>4.7505000000000004E-3</v>
      </c>
      <c r="F53">
        <v>0</v>
      </c>
      <c r="G53">
        <f t="shared" si="2"/>
        <v>124.88054958407328</v>
      </c>
      <c r="H53">
        <f t="shared" si="0"/>
        <v>0.52661970000000002</v>
      </c>
      <c r="K53">
        <v>360</v>
      </c>
      <c r="L53" s="9">
        <f t="shared" si="1"/>
        <v>0.41082500740000005</v>
      </c>
    </row>
    <row r="54" spans="1:12">
      <c r="A54">
        <v>80</v>
      </c>
      <c r="B54">
        <v>100</v>
      </c>
      <c r="C54">
        <v>0.5</v>
      </c>
      <c r="D54">
        <v>43</v>
      </c>
      <c r="E54">
        <v>4.4053500000000002E-2</v>
      </c>
      <c r="F54">
        <v>4.0559100000000001E-2</v>
      </c>
      <c r="G54">
        <f t="shared" si="2"/>
        <v>421.9369099915881</v>
      </c>
      <c r="H54">
        <f t="shared" si="0"/>
        <v>0.84444029999999992</v>
      </c>
      <c r="K54">
        <v>370</v>
      </c>
      <c r="L54" s="9">
        <f t="shared" si="1"/>
        <v>0.40012600740000004</v>
      </c>
    </row>
    <row r="55" spans="1:12">
      <c r="A55">
        <v>40</v>
      </c>
      <c r="B55">
        <v>100</v>
      </c>
      <c r="C55">
        <v>0.5</v>
      </c>
      <c r="D55">
        <v>33</v>
      </c>
      <c r="E55">
        <v>4.4053500000000002E-2</v>
      </c>
      <c r="F55">
        <v>0</v>
      </c>
      <c r="G55">
        <f t="shared" si="2"/>
        <v>235.75306103374155</v>
      </c>
      <c r="H55">
        <f t="shared" si="0"/>
        <v>0.6452422000000001</v>
      </c>
      <c r="K55">
        <v>380</v>
      </c>
      <c r="L55" s="9">
        <f t="shared" si="1"/>
        <v>0.38942700740000002</v>
      </c>
    </row>
    <row r="56" spans="1:12">
      <c r="A56">
        <v>40</v>
      </c>
      <c r="B56">
        <v>40</v>
      </c>
      <c r="C56">
        <v>0.5</v>
      </c>
      <c r="D56">
        <v>34</v>
      </c>
      <c r="E56">
        <v>0</v>
      </c>
      <c r="F56">
        <v>-1.0458500000000001E-2</v>
      </c>
      <c r="G56">
        <f t="shared" si="2"/>
        <v>199.62996541732875</v>
      </c>
      <c r="H56">
        <f t="shared" si="0"/>
        <v>0.6707881</v>
      </c>
      <c r="K56">
        <v>390</v>
      </c>
      <c r="L56" s="9">
        <f t="shared" si="1"/>
        <v>0.37872800740000001</v>
      </c>
    </row>
    <row r="57" spans="1:12">
      <c r="A57">
        <v>80</v>
      </c>
      <c r="B57">
        <v>40</v>
      </c>
      <c r="C57">
        <v>0.5</v>
      </c>
      <c r="D57">
        <v>39</v>
      </c>
      <c r="E57">
        <v>-2.7385999999999999E-3</v>
      </c>
      <c r="F57">
        <v>-1.0458500000000001E-2</v>
      </c>
      <c r="G57">
        <f t="shared" si="2"/>
        <v>271.20758949434531</v>
      </c>
      <c r="H57">
        <f t="shared" si="0"/>
        <v>0.74736899999999995</v>
      </c>
      <c r="K57">
        <v>400</v>
      </c>
      <c r="L57" s="9">
        <f t="shared" si="1"/>
        <v>0.36802900740000005</v>
      </c>
    </row>
    <row r="58" spans="1:12">
      <c r="A58">
        <v>40</v>
      </c>
      <c r="B58">
        <v>20</v>
      </c>
      <c r="C58">
        <v>0.5</v>
      </c>
      <c r="D58">
        <v>36</v>
      </c>
      <c r="E58">
        <v>4.4053500000000002E-2</v>
      </c>
      <c r="F58">
        <v>4.0559100000000001E-2</v>
      </c>
      <c r="G58">
        <f t="shared" si="2"/>
        <v>318.14468641929153</v>
      </c>
      <c r="H58">
        <f t="shared" si="0"/>
        <v>0.81898499999999985</v>
      </c>
      <c r="K58">
        <v>410</v>
      </c>
      <c r="L58" s="9">
        <f t="shared" si="1"/>
        <v>0.35733000740000004</v>
      </c>
    </row>
    <row r="59" spans="1:12">
      <c r="A59">
        <v>40</v>
      </c>
      <c r="B59">
        <v>20</v>
      </c>
      <c r="C59">
        <v>0.5</v>
      </c>
      <c r="D59">
        <v>33</v>
      </c>
      <c r="E59">
        <v>4.7505000000000004E-3</v>
      </c>
      <c r="F59">
        <v>0</v>
      </c>
      <c r="G59">
        <f t="shared" si="2"/>
        <v>199.01785213571367</v>
      </c>
      <c r="H59">
        <f t="shared" si="0"/>
        <v>0.69153120000000001</v>
      </c>
      <c r="K59">
        <v>420</v>
      </c>
      <c r="L59" s="9">
        <f t="shared" si="1"/>
        <v>0.34663100740000002</v>
      </c>
    </row>
    <row r="60" spans="1:12">
      <c r="A60">
        <v>20</v>
      </c>
      <c r="B60">
        <v>100</v>
      </c>
      <c r="C60">
        <v>0.5</v>
      </c>
      <c r="D60">
        <v>39</v>
      </c>
      <c r="E60">
        <v>4.4053500000000002E-2</v>
      </c>
      <c r="F60">
        <v>0</v>
      </c>
      <c r="G60">
        <f t="shared" si="2"/>
        <v>324.71782409570989</v>
      </c>
      <c r="H60">
        <f t="shared" si="0"/>
        <v>0.74042559999999991</v>
      </c>
      <c r="K60">
        <v>430</v>
      </c>
      <c r="L60" s="9">
        <f t="shared" si="1"/>
        <v>0.33593200740000001</v>
      </c>
    </row>
    <row r="61" spans="1:12">
      <c r="A61">
        <v>80</v>
      </c>
      <c r="B61">
        <v>80</v>
      </c>
      <c r="C61">
        <v>0.5</v>
      </c>
      <c r="D61">
        <v>47</v>
      </c>
      <c r="E61">
        <v>-2.7385999999999999E-3</v>
      </c>
      <c r="F61">
        <v>-1.0458500000000001E-2</v>
      </c>
      <c r="G61">
        <f t="shared" si="2"/>
        <v>389.82727357696984</v>
      </c>
      <c r="H61">
        <f t="shared" si="0"/>
        <v>0.8314841999999999</v>
      </c>
      <c r="K61">
        <v>440</v>
      </c>
      <c r="L61" s="9">
        <f t="shared" si="1"/>
        <v>0.32523300740000005</v>
      </c>
    </row>
    <row r="62" spans="1:12">
      <c r="A62">
        <v>80</v>
      </c>
      <c r="B62">
        <v>80</v>
      </c>
      <c r="C62">
        <v>0.5</v>
      </c>
      <c r="D62">
        <v>42</v>
      </c>
      <c r="E62">
        <v>4.4053500000000002E-2</v>
      </c>
      <c r="F62">
        <v>-1.0458500000000001E-2</v>
      </c>
      <c r="G62">
        <f t="shared" si="2"/>
        <v>359.42499298999911</v>
      </c>
      <c r="H62">
        <f t="shared" si="0"/>
        <v>0.79895679999999991</v>
      </c>
      <c r="K62">
        <v>450</v>
      </c>
      <c r="L62" s="9">
        <f t="shared" si="1"/>
        <v>0.31453400740000004</v>
      </c>
    </row>
    <row r="63" spans="1:12">
      <c r="A63">
        <v>80</v>
      </c>
      <c r="B63">
        <v>20</v>
      </c>
      <c r="C63">
        <v>0.5</v>
      </c>
      <c r="D63">
        <v>52</v>
      </c>
      <c r="E63">
        <v>6.0895000000000003E-3</v>
      </c>
      <c r="F63">
        <v>-1.0458500000000001E-2</v>
      </c>
      <c r="G63">
        <f t="shared" si="2"/>
        <v>472.21590802878779</v>
      </c>
      <c r="H63">
        <f t="shared" si="0"/>
        <v>0.98382579999999997</v>
      </c>
      <c r="K63">
        <v>460</v>
      </c>
      <c r="L63" s="9">
        <f t="shared" si="1"/>
        <v>0.30383500740000002</v>
      </c>
    </row>
    <row r="64" spans="1:12">
      <c r="A64">
        <v>60</v>
      </c>
      <c r="B64">
        <v>80</v>
      </c>
      <c r="C64">
        <v>0.5</v>
      </c>
      <c r="D64">
        <v>34</v>
      </c>
      <c r="E64">
        <v>0</v>
      </c>
      <c r="F64">
        <v>0</v>
      </c>
      <c r="G64">
        <f t="shared" si="2"/>
        <v>209.40517805402374</v>
      </c>
      <c r="H64">
        <f t="shared" si="0"/>
        <v>0.63845059999999998</v>
      </c>
      <c r="K64">
        <v>470</v>
      </c>
      <c r="L64" s="9">
        <f t="shared" si="1"/>
        <v>0.29313600740000001</v>
      </c>
    </row>
    <row r="65" spans="1:12">
      <c r="A65">
        <v>80</v>
      </c>
      <c r="B65">
        <v>60</v>
      </c>
      <c r="C65">
        <v>0.5</v>
      </c>
      <c r="D65">
        <v>34</v>
      </c>
      <c r="E65">
        <v>4.7505000000000004E-3</v>
      </c>
      <c r="F65">
        <v>4.0559100000000001E-2</v>
      </c>
      <c r="G65">
        <f t="shared" si="2"/>
        <v>251.75455650060755</v>
      </c>
      <c r="H65">
        <f t="shared" si="0"/>
        <v>0.70515819999999996</v>
      </c>
      <c r="K65">
        <v>480</v>
      </c>
      <c r="L65" s="9">
        <f t="shared" si="1"/>
        <v>0.2824370074</v>
      </c>
    </row>
    <row r="66" spans="1:12">
      <c r="A66">
        <v>60</v>
      </c>
      <c r="B66">
        <v>60</v>
      </c>
      <c r="C66">
        <v>0.5</v>
      </c>
      <c r="D66">
        <v>31</v>
      </c>
      <c r="E66">
        <v>4.7505000000000004E-3</v>
      </c>
      <c r="F66">
        <v>0</v>
      </c>
      <c r="G66">
        <f t="shared" si="2"/>
        <v>169.36293111505751</v>
      </c>
      <c r="H66">
        <f t="shared" si="0"/>
        <v>0.61700739999999998</v>
      </c>
      <c r="K66">
        <v>490</v>
      </c>
      <c r="L66" s="9">
        <f t="shared" si="1"/>
        <v>0.27173800740000009</v>
      </c>
    </row>
    <row r="67" spans="1:12">
      <c r="A67">
        <v>80</v>
      </c>
      <c r="B67">
        <v>40</v>
      </c>
      <c r="C67">
        <v>0.5</v>
      </c>
      <c r="D67">
        <v>21</v>
      </c>
      <c r="E67">
        <v>4.7505000000000004E-3</v>
      </c>
      <c r="F67">
        <v>4.0559100000000001E-2</v>
      </c>
      <c r="G67">
        <f t="shared" si="2"/>
        <v>58.997569866342666</v>
      </c>
      <c r="H67">
        <f t="shared" si="0"/>
        <v>0.5203255</v>
      </c>
      <c r="K67">
        <v>500</v>
      </c>
      <c r="L67" s="9">
        <f t="shared" si="1"/>
        <v>0.26103900740000008</v>
      </c>
    </row>
    <row r="68" spans="1:12">
      <c r="A68">
        <v>20</v>
      </c>
      <c r="B68">
        <v>40</v>
      </c>
      <c r="C68">
        <v>0.5</v>
      </c>
      <c r="D68">
        <v>45</v>
      </c>
      <c r="E68">
        <v>6.0895000000000003E-3</v>
      </c>
      <c r="F68">
        <v>4.0559100000000001E-2</v>
      </c>
      <c r="G68">
        <f t="shared" si="2"/>
        <v>416.10814094775219</v>
      </c>
      <c r="H68">
        <f t="shared" si="0"/>
        <v>0.90239809999999987</v>
      </c>
      <c r="K68">
        <v>510</v>
      </c>
      <c r="L68" s="9">
        <f t="shared" si="1"/>
        <v>0.25034000740000006</v>
      </c>
    </row>
    <row r="69" spans="1:12">
      <c r="A69">
        <v>80</v>
      </c>
      <c r="B69">
        <v>20</v>
      </c>
      <c r="C69">
        <v>0.5</v>
      </c>
      <c r="D69">
        <v>42</v>
      </c>
      <c r="E69">
        <v>6.0895000000000003E-3</v>
      </c>
      <c r="F69">
        <v>4.0559100000000001E-2</v>
      </c>
      <c r="G69">
        <f t="shared" si="2"/>
        <v>371.62575941676795</v>
      </c>
      <c r="H69">
        <f t="shared" si="0"/>
        <v>0.87620439999999999</v>
      </c>
      <c r="K69">
        <v>520</v>
      </c>
      <c r="L69" s="9">
        <f t="shared" si="1"/>
        <v>0.23964100740000005</v>
      </c>
    </row>
    <row r="70" spans="1:12">
      <c r="A70">
        <v>80</v>
      </c>
      <c r="B70">
        <v>100</v>
      </c>
      <c r="C70">
        <v>0.5</v>
      </c>
      <c r="D70">
        <v>48</v>
      </c>
      <c r="E70">
        <v>-2.7385999999999999E-3</v>
      </c>
      <c r="F70">
        <v>0</v>
      </c>
      <c r="G70">
        <f t="shared" si="2"/>
        <v>414.42994672399294</v>
      </c>
      <c r="H70">
        <f t="shared" si="0"/>
        <v>0.83640860000000006</v>
      </c>
      <c r="K70">
        <v>530</v>
      </c>
      <c r="L70" s="9">
        <f t="shared" si="1"/>
        <v>0.22894200740000004</v>
      </c>
    </row>
    <row r="71" spans="1:12">
      <c r="A71">
        <v>60</v>
      </c>
      <c r="B71">
        <v>80</v>
      </c>
      <c r="C71">
        <v>0.5</v>
      </c>
      <c r="D71">
        <v>50</v>
      </c>
      <c r="E71">
        <v>4.7505000000000004E-3</v>
      </c>
      <c r="F71">
        <v>-1.0458500000000001E-2</v>
      </c>
      <c r="G71">
        <f t="shared" si="2"/>
        <v>441.30946817459579</v>
      </c>
      <c r="H71">
        <f t="shared" si="0"/>
        <v>0.88656499999999994</v>
      </c>
      <c r="K71">
        <v>540</v>
      </c>
      <c r="L71" s="9">
        <f t="shared" si="1"/>
        <v>0.21824300740000002</v>
      </c>
    </row>
    <row r="72" spans="1:12">
      <c r="A72">
        <v>40</v>
      </c>
      <c r="B72">
        <v>100</v>
      </c>
      <c r="C72">
        <v>0.5</v>
      </c>
      <c r="D72">
        <v>40</v>
      </c>
      <c r="E72">
        <v>-2.7385999999999999E-3</v>
      </c>
      <c r="F72">
        <v>0</v>
      </c>
      <c r="G72">
        <f t="shared" si="2"/>
        <v>295.81026264136841</v>
      </c>
      <c r="H72">
        <f t="shared" si="0"/>
        <v>0.70949739999999994</v>
      </c>
      <c r="K72">
        <v>550</v>
      </c>
      <c r="L72" s="9">
        <f t="shared" si="1"/>
        <v>0.20754400740000001</v>
      </c>
    </row>
    <row r="73" spans="1:12">
      <c r="A73">
        <v>80</v>
      </c>
      <c r="B73">
        <v>40</v>
      </c>
      <c r="C73">
        <v>0.5</v>
      </c>
      <c r="D73">
        <v>39</v>
      </c>
      <c r="E73">
        <v>-2.7385999999999999E-3</v>
      </c>
      <c r="F73">
        <v>0</v>
      </c>
      <c r="G73">
        <f t="shared" si="2"/>
        <v>280.98280213104027</v>
      </c>
      <c r="H73">
        <f t="shared" si="0"/>
        <v>0.75782749999999988</v>
      </c>
      <c r="K73">
        <v>560</v>
      </c>
      <c r="L73" s="9">
        <f t="shared" si="1"/>
        <v>0.19684500739999999</v>
      </c>
    </row>
    <row r="74" spans="1:12">
      <c r="A74">
        <v>40</v>
      </c>
      <c r="B74">
        <v>80</v>
      </c>
      <c r="C74">
        <v>0.5</v>
      </c>
      <c r="D74">
        <v>37</v>
      </c>
      <c r="E74">
        <v>6.0895000000000003E-3</v>
      </c>
      <c r="F74">
        <v>-1.0458500000000001E-2</v>
      </c>
      <c r="G74">
        <f t="shared" si="2"/>
        <v>249.80400037386676</v>
      </c>
      <c r="H74">
        <f t="shared" si="0"/>
        <v>0.68167330000000004</v>
      </c>
      <c r="K74">
        <v>570</v>
      </c>
      <c r="L74" s="9">
        <f t="shared" si="1"/>
        <v>0.18614600740000009</v>
      </c>
    </row>
    <row r="75" spans="1:12">
      <c r="A75">
        <v>20</v>
      </c>
      <c r="B75">
        <v>40</v>
      </c>
      <c r="C75">
        <v>0.5</v>
      </c>
      <c r="D75">
        <v>49</v>
      </c>
      <c r="E75">
        <v>-2.7385999999999999E-3</v>
      </c>
      <c r="F75">
        <v>-3.6666200000000003E-2</v>
      </c>
      <c r="G75">
        <f t="shared" si="2"/>
        <v>394.9867277315638</v>
      </c>
      <c r="H75">
        <f t="shared" si="0"/>
        <v>0.87980030000000009</v>
      </c>
      <c r="K75">
        <v>580</v>
      </c>
      <c r="L75" s="9">
        <f t="shared" si="1"/>
        <v>0.17544700740000008</v>
      </c>
    </row>
    <row r="76" spans="1:12">
      <c r="A76">
        <v>40</v>
      </c>
      <c r="B76">
        <v>80</v>
      </c>
      <c r="C76">
        <v>0.5</v>
      </c>
      <c r="D76">
        <v>42</v>
      </c>
      <c r="E76">
        <v>6.0895000000000003E-3</v>
      </c>
      <c r="F76">
        <v>-1.0458500000000001E-2</v>
      </c>
      <c r="G76">
        <f t="shared" si="2"/>
        <v>323.9413029255071</v>
      </c>
      <c r="H76">
        <f t="shared" si="0"/>
        <v>0.76099280000000002</v>
      </c>
      <c r="K76">
        <v>590</v>
      </c>
      <c r="L76" s="9">
        <f t="shared" si="1"/>
        <v>0.16474800740000006</v>
      </c>
    </row>
    <row r="77" spans="1:12">
      <c r="A77">
        <v>20</v>
      </c>
      <c r="B77">
        <v>100</v>
      </c>
      <c r="C77">
        <v>0.5</v>
      </c>
      <c r="D77">
        <v>28</v>
      </c>
      <c r="E77">
        <v>0</v>
      </c>
      <c r="F77">
        <v>-1.0458500000000001E-2</v>
      </c>
      <c r="G77">
        <f t="shared" si="2"/>
        <v>110.66520235536036</v>
      </c>
      <c r="H77">
        <f t="shared" si="0"/>
        <v>0.5114107</v>
      </c>
      <c r="K77">
        <v>600</v>
      </c>
      <c r="L77" s="9">
        <f t="shared" si="1"/>
        <v>0.15404900740000005</v>
      </c>
    </row>
    <row r="78" spans="1:12">
      <c r="A78">
        <v>80</v>
      </c>
      <c r="B78">
        <v>100</v>
      </c>
      <c r="C78">
        <v>0.5</v>
      </c>
      <c r="D78">
        <v>27</v>
      </c>
      <c r="E78">
        <v>4.4053500000000002E-2</v>
      </c>
      <c r="F78">
        <v>4.0559100000000001E-2</v>
      </c>
      <c r="G78">
        <f t="shared" si="2"/>
        <v>184.69754182633898</v>
      </c>
      <c r="H78">
        <f t="shared" si="0"/>
        <v>0.59061789999999992</v>
      </c>
      <c r="K78">
        <v>610</v>
      </c>
      <c r="L78" s="9">
        <f t="shared" si="1"/>
        <v>0.14335000740000003</v>
      </c>
    </row>
    <row r="79" spans="1:12">
      <c r="A79">
        <v>60</v>
      </c>
      <c r="B79">
        <v>60</v>
      </c>
      <c r="C79">
        <v>0.5</v>
      </c>
      <c r="D79">
        <v>40</v>
      </c>
      <c r="E79">
        <v>-2.7385999999999999E-3</v>
      </c>
      <c r="F79">
        <v>-1.0458500000000001E-2</v>
      </c>
      <c r="G79">
        <f t="shared" si="2"/>
        <v>286.03505000467339</v>
      </c>
      <c r="H79">
        <f t="shared" si="0"/>
        <v>0.74183490000000007</v>
      </c>
      <c r="K79">
        <v>620</v>
      </c>
      <c r="L79" s="9">
        <f t="shared" si="1"/>
        <v>0.13265100740000002</v>
      </c>
    </row>
    <row r="80" spans="1:12">
      <c r="A80">
        <v>20</v>
      </c>
      <c r="B80">
        <v>40</v>
      </c>
      <c r="C80">
        <v>0.5</v>
      </c>
      <c r="D80">
        <v>19</v>
      </c>
      <c r="E80">
        <v>4.7505000000000004E-3</v>
      </c>
      <c r="F80">
        <v>-1.0458500000000001E-2</v>
      </c>
      <c r="G80">
        <f t="shared" si="2"/>
        <v>-18.341807645574313</v>
      </c>
      <c r="H80">
        <f t="shared" si="0"/>
        <v>0.43758010000000003</v>
      </c>
      <c r="K80">
        <v>630</v>
      </c>
      <c r="L80" s="9">
        <f t="shared" si="1"/>
        <v>0.12195200739999999</v>
      </c>
    </row>
    <row r="81" spans="1:12">
      <c r="A81">
        <v>80</v>
      </c>
      <c r="B81">
        <v>40</v>
      </c>
      <c r="C81">
        <v>0.5</v>
      </c>
      <c r="D81">
        <v>31</v>
      </c>
      <c r="E81">
        <v>4.7505000000000004E-3</v>
      </c>
      <c r="F81">
        <v>-1.0458500000000001E-2</v>
      </c>
      <c r="G81">
        <f t="shared" si="2"/>
        <v>159.58771847836249</v>
      </c>
      <c r="H81">
        <f t="shared" si="0"/>
        <v>0.62794689999999997</v>
      </c>
      <c r="K81">
        <v>640</v>
      </c>
      <c r="L81" s="9">
        <f t="shared" si="1"/>
        <v>0.11125300739999996</v>
      </c>
    </row>
    <row r="82" spans="1:12">
      <c r="A82">
        <v>40</v>
      </c>
      <c r="B82">
        <v>40</v>
      </c>
      <c r="C82">
        <v>0.5</v>
      </c>
      <c r="D82">
        <v>23</v>
      </c>
      <c r="E82">
        <v>6.0895000000000003E-3</v>
      </c>
      <c r="F82">
        <v>-3.6666200000000003E-2</v>
      </c>
      <c r="G82">
        <f t="shared" ref="G82:G145" si="3">($C$14-$B$2-E82-F82-(D82*$B$12)-($B$11*60))/$B$13</f>
        <v>17.724086363211587</v>
      </c>
      <c r="H82">
        <f t="shared" ref="H82:H145" si="4">$B$2+E82+F82+($E$10*$B$11)+(D82*$B$12)+(B82*$B$13)</f>
        <v>0.47616700000000006</v>
      </c>
      <c r="K82">
        <v>650</v>
      </c>
      <c r="L82" s="9">
        <f t="shared" ref="L82" si="5">$B$2+K82*$B$13+$B$11*$A$515+$D$517*$B$12+$E$517+$F$517</f>
        <v>0.10055400740000006</v>
      </c>
    </row>
    <row r="83" spans="1:12">
      <c r="A83">
        <v>80</v>
      </c>
      <c r="B83">
        <v>60</v>
      </c>
      <c r="C83">
        <v>0.5</v>
      </c>
      <c r="D83">
        <v>37</v>
      </c>
      <c r="E83">
        <v>4.7505000000000004E-3</v>
      </c>
      <c r="F83">
        <v>-3.6666200000000003E-2</v>
      </c>
      <c r="G83">
        <f t="shared" si="3"/>
        <v>224.05701467426863</v>
      </c>
      <c r="H83">
        <f t="shared" si="4"/>
        <v>0.67552460000000003</v>
      </c>
    </row>
    <row r="84" spans="1:12">
      <c r="A84">
        <v>40</v>
      </c>
      <c r="B84">
        <v>100</v>
      </c>
      <c r="C84">
        <v>0.5</v>
      </c>
      <c r="D84">
        <v>38</v>
      </c>
      <c r="E84">
        <v>6.0895000000000003E-3</v>
      </c>
      <c r="F84">
        <v>-3.6666200000000003E-2</v>
      </c>
      <c r="G84">
        <f t="shared" si="3"/>
        <v>240.13599401813264</v>
      </c>
      <c r="H84">
        <f t="shared" si="4"/>
        <v>0.6499315</v>
      </c>
    </row>
    <row r="85" spans="1:12">
      <c r="A85">
        <v>20</v>
      </c>
      <c r="B85">
        <v>20</v>
      </c>
      <c r="C85">
        <v>0.5</v>
      </c>
      <c r="D85">
        <v>41</v>
      </c>
      <c r="E85">
        <v>0</v>
      </c>
      <c r="F85">
        <v>0</v>
      </c>
      <c r="G85">
        <f t="shared" si="3"/>
        <v>313.1974016263203</v>
      </c>
      <c r="H85">
        <f t="shared" si="4"/>
        <v>0.81369190000000002</v>
      </c>
    </row>
    <row r="86" spans="1:12">
      <c r="A86">
        <v>80</v>
      </c>
      <c r="B86">
        <v>100</v>
      </c>
      <c r="C86">
        <v>0.5</v>
      </c>
      <c r="D86">
        <v>38</v>
      </c>
      <c r="E86">
        <v>6.0895000000000003E-3</v>
      </c>
      <c r="F86">
        <v>-3.6666200000000003E-2</v>
      </c>
      <c r="G86">
        <f t="shared" si="3"/>
        <v>240.13599401813264</v>
      </c>
      <c r="H86">
        <f t="shared" si="4"/>
        <v>0.6499315</v>
      </c>
    </row>
    <row r="87" spans="1:12">
      <c r="A87">
        <v>60</v>
      </c>
      <c r="B87">
        <v>20</v>
      </c>
      <c r="C87">
        <v>0.5</v>
      </c>
      <c r="D87">
        <v>27</v>
      </c>
      <c r="E87">
        <v>0</v>
      </c>
      <c r="F87">
        <v>-1.0458500000000001E-2</v>
      </c>
      <c r="G87">
        <f t="shared" si="3"/>
        <v>95.837741845032298</v>
      </c>
      <c r="H87">
        <f t="shared" si="4"/>
        <v>0.58113879999999996</v>
      </c>
    </row>
    <row r="88" spans="1:12">
      <c r="A88">
        <v>60</v>
      </c>
      <c r="B88">
        <v>20</v>
      </c>
      <c r="C88">
        <v>0.5</v>
      </c>
      <c r="D88">
        <v>40</v>
      </c>
      <c r="E88">
        <v>0</v>
      </c>
      <c r="F88">
        <v>0</v>
      </c>
      <c r="G88">
        <f t="shared" si="3"/>
        <v>298.36994111599216</v>
      </c>
      <c r="H88">
        <f t="shared" si="4"/>
        <v>0.79782799999999998</v>
      </c>
    </row>
    <row r="89" spans="1:12">
      <c r="A89">
        <v>20</v>
      </c>
      <c r="B89">
        <v>40</v>
      </c>
      <c r="C89">
        <v>0.5</v>
      </c>
      <c r="D89">
        <v>51</v>
      </c>
      <c r="E89">
        <v>6.0895000000000003E-3</v>
      </c>
      <c r="F89">
        <v>-3.6666200000000003E-2</v>
      </c>
      <c r="G89">
        <f t="shared" si="3"/>
        <v>432.89298065239751</v>
      </c>
      <c r="H89">
        <f t="shared" si="4"/>
        <v>0.92035620000000007</v>
      </c>
    </row>
    <row r="90" spans="1:12">
      <c r="A90">
        <v>40</v>
      </c>
      <c r="B90">
        <v>40</v>
      </c>
      <c r="C90">
        <v>0.5</v>
      </c>
      <c r="D90">
        <v>16</v>
      </c>
      <c r="E90">
        <v>4.4053500000000002E-2</v>
      </c>
      <c r="F90">
        <v>-3.6666200000000003E-2</v>
      </c>
      <c r="G90">
        <f t="shared" si="3"/>
        <v>-50.5844471445929</v>
      </c>
      <c r="H90">
        <f t="shared" si="4"/>
        <v>0.40308369999999999</v>
      </c>
    </row>
    <row r="91" spans="1:12">
      <c r="A91">
        <v>40</v>
      </c>
      <c r="B91">
        <v>100</v>
      </c>
      <c r="C91">
        <v>0.5</v>
      </c>
      <c r="D91">
        <v>48</v>
      </c>
      <c r="E91">
        <v>6.0895000000000003E-3</v>
      </c>
      <c r="F91">
        <v>-1.0458500000000001E-2</v>
      </c>
      <c r="G91">
        <f t="shared" si="3"/>
        <v>412.90606598747553</v>
      </c>
      <c r="H91">
        <f t="shared" si="4"/>
        <v>0.83477820000000003</v>
      </c>
    </row>
    <row r="92" spans="1:12">
      <c r="A92">
        <v>80</v>
      </c>
      <c r="B92">
        <v>100</v>
      </c>
      <c r="C92">
        <v>0.5</v>
      </c>
      <c r="D92">
        <v>33</v>
      </c>
      <c r="E92">
        <v>6.0895000000000003E-3</v>
      </c>
      <c r="F92">
        <v>-1.0458500000000001E-2</v>
      </c>
      <c r="G92">
        <f t="shared" si="3"/>
        <v>190.49415833255455</v>
      </c>
      <c r="H92">
        <f t="shared" si="4"/>
        <v>0.59681970000000006</v>
      </c>
    </row>
    <row r="93" spans="1:12">
      <c r="A93">
        <v>60</v>
      </c>
      <c r="B93">
        <v>20</v>
      </c>
      <c r="C93">
        <v>0.5</v>
      </c>
      <c r="D93">
        <v>43</v>
      </c>
      <c r="E93">
        <v>-2.7385999999999999E-3</v>
      </c>
      <c r="F93">
        <v>4.0559100000000001E-2</v>
      </c>
      <c r="G93">
        <f t="shared" si="3"/>
        <v>378.20188802691848</v>
      </c>
      <c r="H93">
        <f t="shared" si="4"/>
        <v>0.88324019999999992</v>
      </c>
    </row>
    <row r="94" spans="1:12">
      <c r="A94">
        <v>20</v>
      </c>
      <c r="B94">
        <v>40</v>
      </c>
      <c r="C94">
        <v>0.5</v>
      </c>
      <c r="D94">
        <v>32</v>
      </c>
      <c r="E94">
        <v>4.7505000000000004E-3</v>
      </c>
      <c r="F94">
        <v>-3.6666200000000003E-2</v>
      </c>
      <c r="G94">
        <f t="shared" si="3"/>
        <v>149.91971212262831</v>
      </c>
      <c r="H94">
        <f t="shared" si="4"/>
        <v>0.61760309999999996</v>
      </c>
    </row>
    <row r="95" spans="1:12">
      <c r="A95">
        <v>80</v>
      </c>
      <c r="B95">
        <v>100</v>
      </c>
      <c r="C95">
        <v>0.5</v>
      </c>
      <c r="D95">
        <v>35</v>
      </c>
      <c r="E95">
        <v>4.7505000000000004E-3</v>
      </c>
      <c r="F95">
        <v>-1.0458500000000001E-2</v>
      </c>
      <c r="G95">
        <f t="shared" si="3"/>
        <v>218.89756051967478</v>
      </c>
      <c r="H95">
        <f t="shared" si="4"/>
        <v>0.62720849999999995</v>
      </c>
    </row>
    <row r="96" spans="1:12">
      <c r="A96">
        <v>20</v>
      </c>
      <c r="B96">
        <v>60</v>
      </c>
      <c r="C96">
        <v>0.5</v>
      </c>
      <c r="D96">
        <v>59</v>
      </c>
      <c r="E96">
        <v>4.4053500000000002E-2</v>
      </c>
      <c r="F96">
        <v>-1.0458500000000001E-2</v>
      </c>
      <c r="G96">
        <f t="shared" si="3"/>
        <v>611.49182166557637</v>
      </c>
      <c r="H96">
        <f t="shared" si="4"/>
        <v>1.0900410999999999</v>
      </c>
    </row>
    <row r="97" spans="1:8">
      <c r="A97">
        <v>40</v>
      </c>
      <c r="B97">
        <v>20</v>
      </c>
      <c r="C97">
        <v>0.5</v>
      </c>
      <c r="D97">
        <v>50</v>
      </c>
      <c r="E97">
        <v>6.0895000000000003E-3</v>
      </c>
      <c r="F97">
        <v>4.0559100000000001E-2</v>
      </c>
      <c r="G97">
        <f t="shared" si="3"/>
        <v>490.24544349939254</v>
      </c>
      <c r="H97">
        <f t="shared" si="4"/>
        <v>1.0031155999999999</v>
      </c>
    </row>
    <row r="98" spans="1:8">
      <c r="A98">
        <v>60</v>
      </c>
      <c r="B98">
        <v>80</v>
      </c>
      <c r="C98">
        <v>0.5</v>
      </c>
      <c r="D98">
        <v>30</v>
      </c>
      <c r="E98">
        <v>0</v>
      </c>
      <c r="F98">
        <v>0</v>
      </c>
      <c r="G98">
        <f t="shared" si="3"/>
        <v>150.0953360127115</v>
      </c>
      <c r="H98">
        <f t="shared" si="4"/>
        <v>0.57499500000000003</v>
      </c>
    </row>
    <row r="99" spans="1:8">
      <c r="A99">
        <v>80</v>
      </c>
      <c r="B99">
        <v>100</v>
      </c>
      <c r="C99">
        <v>0.5</v>
      </c>
      <c r="D99">
        <v>47</v>
      </c>
      <c r="E99">
        <v>4.7505000000000004E-3</v>
      </c>
      <c r="F99">
        <v>-1.0458500000000001E-2</v>
      </c>
      <c r="G99">
        <f t="shared" si="3"/>
        <v>396.82708664361155</v>
      </c>
      <c r="H99">
        <f t="shared" si="4"/>
        <v>0.8175753</v>
      </c>
    </row>
    <row r="100" spans="1:8">
      <c r="A100">
        <v>60</v>
      </c>
      <c r="B100">
        <v>60</v>
      </c>
      <c r="C100">
        <v>0.5</v>
      </c>
      <c r="D100">
        <v>44</v>
      </c>
      <c r="E100">
        <v>6.0895000000000003E-3</v>
      </c>
      <c r="F100">
        <v>-3.6666200000000003E-2</v>
      </c>
      <c r="G100">
        <f t="shared" si="3"/>
        <v>329.10075708010106</v>
      </c>
      <c r="H100">
        <f t="shared" si="4"/>
        <v>0.78791090000000008</v>
      </c>
    </row>
    <row r="101" spans="1:8">
      <c r="A101">
        <v>80</v>
      </c>
      <c r="B101">
        <v>40</v>
      </c>
      <c r="C101">
        <v>0.5</v>
      </c>
      <c r="D101">
        <v>55</v>
      </c>
      <c r="E101">
        <v>-2.7385999999999999E-3</v>
      </c>
      <c r="F101">
        <v>0</v>
      </c>
      <c r="G101">
        <f t="shared" si="3"/>
        <v>518.22217029628939</v>
      </c>
      <c r="H101">
        <f t="shared" si="4"/>
        <v>1.0116498999999999</v>
      </c>
    </row>
    <row r="102" spans="1:8">
      <c r="A102">
        <v>20</v>
      </c>
      <c r="B102">
        <v>80</v>
      </c>
      <c r="C102">
        <v>0.5</v>
      </c>
      <c r="D102">
        <v>48</v>
      </c>
      <c r="E102">
        <v>0</v>
      </c>
      <c r="F102">
        <v>-3.6666200000000003E-2</v>
      </c>
      <c r="G102">
        <f t="shared" si="3"/>
        <v>382.71894569585947</v>
      </c>
      <c r="H102">
        <f t="shared" si="4"/>
        <v>0.82387900000000003</v>
      </c>
    </row>
    <row r="103" spans="1:8">
      <c r="A103">
        <v>80</v>
      </c>
      <c r="B103">
        <v>20</v>
      </c>
      <c r="C103">
        <v>0.5</v>
      </c>
      <c r="D103">
        <v>42</v>
      </c>
      <c r="E103">
        <v>6.0895000000000003E-3</v>
      </c>
      <c r="F103">
        <v>-3.6666200000000003E-2</v>
      </c>
      <c r="G103">
        <f t="shared" si="3"/>
        <v>299.44583605944484</v>
      </c>
      <c r="H103">
        <f t="shared" si="4"/>
        <v>0.79897909999999994</v>
      </c>
    </row>
    <row r="104" spans="1:8">
      <c r="A104">
        <v>40</v>
      </c>
      <c r="B104">
        <v>100</v>
      </c>
      <c r="C104">
        <v>0.5</v>
      </c>
      <c r="D104">
        <v>45</v>
      </c>
      <c r="E104">
        <v>6.0895000000000003E-3</v>
      </c>
      <c r="F104">
        <v>-3.6666200000000003E-2</v>
      </c>
      <c r="G104">
        <f t="shared" si="3"/>
        <v>343.92821759042909</v>
      </c>
      <c r="H104">
        <f t="shared" si="4"/>
        <v>0.76097879999999996</v>
      </c>
    </row>
    <row r="105" spans="1:8">
      <c r="A105">
        <v>60</v>
      </c>
      <c r="B105">
        <v>60</v>
      </c>
      <c r="C105">
        <v>0.5</v>
      </c>
      <c r="D105">
        <v>51</v>
      </c>
      <c r="E105">
        <v>-2.7385999999999999E-3</v>
      </c>
      <c r="F105">
        <v>-3.6666200000000003E-2</v>
      </c>
      <c r="G105">
        <f t="shared" si="3"/>
        <v>424.64164875221991</v>
      </c>
      <c r="H105">
        <f t="shared" si="4"/>
        <v>0.89013010000000004</v>
      </c>
    </row>
    <row r="106" spans="1:8">
      <c r="A106">
        <v>80</v>
      </c>
      <c r="B106">
        <v>60</v>
      </c>
      <c r="C106">
        <v>0.5</v>
      </c>
      <c r="D106">
        <v>46</v>
      </c>
      <c r="E106">
        <v>-2.7385999999999999E-3</v>
      </c>
      <c r="F106">
        <v>-1.0458500000000001E-2</v>
      </c>
      <c r="G106">
        <f t="shared" si="3"/>
        <v>374.99981306664182</v>
      </c>
      <c r="H106">
        <f t="shared" si="4"/>
        <v>0.8370183000000001</v>
      </c>
    </row>
    <row r="107" spans="1:8">
      <c r="A107">
        <v>20</v>
      </c>
      <c r="B107">
        <v>40</v>
      </c>
      <c r="C107">
        <v>0.5</v>
      </c>
      <c r="D107">
        <v>45</v>
      </c>
      <c r="E107">
        <v>6.0895000000000003E-3</v>
      </c>
      <c r="F107">
        <v>0</v>
      </c>
      <c r="G107">
        <f t="shared" si="3"/>
        <v>378.1988970931863</v>
      </c>
      <c r="H107">
        <f t="shared" si="4"/>
        <v>0.86183900000000002</v>
      </c>
    </row>
    <row r="108" spans="1:8">
      <c r="A108">
        <v>40</v>
      </c>
      <c r="B108">
        <v>60</v>
      </c>
      <c r="C108">
        <v>0.5</v>
      </c>
      <c r="D108">
        <v>38</v>
      </c>
      <c r="E108">
        <v>4.7505000000000004E-3</v>
      </c>
      <c r="F108">
        <v>4.0559100000000001E-2</v>
      </c>
      <c r="G108">
        <f t="shared" si="3"/>
        <v>311.06439854191984</v>
      </c>
      <c r="H108">
        <f t="shared" si="4"/>
        <v>0.76861380000000012</v>
      </c>
    </row>
    <row r="109" spans="1:8">
      <c r="A109">
        <v>40</v>
      </c>
      <c r="B109">
        <v>100</v>
      </c>
      <c r="C109">
        <v>0.5</v>
      </c>
      <c r="D109">
        <v>36</v>
      </c>
      <c r="E109">
        <v>0</v>
      </c>
      <c r="F109">
        <v>0</v>
      </c>
      <c r="G109">
        <f t="shared" si="3"/>
        <v>239.06009907467984</v>
      </c>
      <c r="H109">
        <f t="shared" si="4"/>
        <v>0.64878039999999992</v>
      </c>
    </row>
    <row r="110" spans="1:8">
      <c r="A110">
        <v>20</v>
      </c>
      <c r="B110">
        <v>40</v>
      </c>
      <c r="C110">
        <v>0.5</v>
      </c>
      <c r="D110">
        <v>37</v>
      </c>
      <c r="E110">
        <v>-2.7385999999999999E-3</v>
      </c>
      <c r="F110">
        <v>-1.0458500000000001E-2</v>
      </c>
      <c r="G110">
        <f t="shared" si="3"/>
        <v>241.55266847368918</v>
      </c>
      <c r="H110">
        <f t="shared" si="4"/>
        <v>0.71564119999999987</v>
      </c>
    </row>
    <row r="111" spans="1:8">
      <c r="A111">
        <v>20</v>
      </c>
      <c r="B111">
        <v>60</v>
      </c>
      <c r="C111">
        <v>0.5</v>
      </c>
      <c r="D111">
        <v>48</v>
      </c>
      <c r="E111">
        <v>-2.7385999999999999E-3</v>
      </c>
      <c r="F111">
        <v>0</v>
      </c>
      <c r="G111">
        <f t="shared" si="3"/>
        <v>414.42994672399294</v>
      </c>
      <c r="H111">
        <f t="shared" si="4"/>
        <v>0.87920460000000011</v>
      </c>
    </row>
    <row r="112" spans="1:8">
      <c r="A112">
        <v>20</v>
      </c>
      <c r="B112">
        <v>100</v>
      </c>
      <c r="C112">
        <v>0.5</v>
      </c>
      <c r="D112">
        <v>33</v>
      </c>
      <c r="E112">
        <v>-2.7385999999999999E-3</v>
      </c>
      <c r="F112">
        <v>-3.6666200000000003E-2</v>
      </c>
      <c r="G112">
        <f t="shared" si="3"/>
        <v>157.74735956631471</v>
      </c>
      <c r="H112">
        <f t="shared" si="4"/>
        <v>0.5617839</v>
      </c>
    </row>
    <row r="113" spans="1:8">
      <c r="A113">
        <v>60</v>
      </c>
      <c r="B113">
        <v>100</v>
      </c>
      <c r="C113">
        <v>0.5</v>
      </c>
      <c r="D113">
        <v>47</v>
      </c>
      <c r="E113">
        <v>6.0895000000000003E-3</v>
      </c>
      <c r="F113">
        <v>0</v>
      </c>
      <c r="G113">
        <f t="shared" si="3"/>
        <v>407.85381811384246</v>
      </c>
      <c r="H113">
        <f t="shared" si="4"/>
        <v>0.82937279999999991</v>
      </c>
    </row>
    <row r="114" spans="1:8">
      <c r="A114">
        <v>60</v>
      </c>
      <c r="B114">
        <v>100</v>
      </c>
      <c r="C114">
        <v>0.5</v>
      </c>
      <c r="D114">
        <v>33</v>
      </c>
      <c r="E114">
        <v>0</v>
      </c>
      <c r="F114">
        <v>0</v>
      </c>
      <c r="G114">
        <f t="shared" si="3"/>
        <v>194.57771754369574</v>
      </c>
      <c r="H114">
        <f t="shared" si="4"/>
        <v>0.60118870000000002</v>
      </c>
    </row>
    <row r="115" spans="1:8">
      <c r="A115">
        <v>40</v>
      </c>
      <c r="B115">
        <v>80</v>
      </c>
      <c r="C115">
        <v>0.5</v>
      </c>
      <c r="D115">
        <v>43</v>
      </c>
      <c r="E115">
        <v>4.7505000000000004E-3</v>
      </c>
      <c r="F115">
        <v>0</v>
      </c>
      <c r="G115">
        <f t="shared" si="3"/>
        <v>347.29245723899436</v>
      </c>
      <c r="H115">
        <f t="shared" si="4"/>
        <v>0.78597620000000001</v>
      </c>
    </row>
    <row r="116" spans="1:8">
      <c r="A116">
        <v>80</v>
      </c>
      <c r="B116">
        <v>80</v>
      </c>
      <c r="C116">
        <v>0.5</v>
      </c>
      <c r="D116">
        <v>35</v>
      </c>
      <c r="E116">
        <v>4.7505000000000004E-3</v>
      </c>
      <c r="F116">
        <v>-1.0458500000000001E-2</v>
      </c>
      <c r="G116">
        <f t="shared" si="3"/>
        <v>218.89756051967478</v>
      </c>
      <c r="H116">
        <f t="shared" si="4"/>
        <v>0.64860649999999997</v>
      </c>
    </row>
    <row r="117" spans="1:8">
      <c r="A117">
        <v>60</v>
      </c>
      <c r="B117">
        <v>80</v>
      </c>
      <c r="C117">
        <v>0.5</v>
      </c>
      <c r="D117">
        <v>38</v>
      </c>
      <c r="E117">
        <v>-2.7385999999999999E-3</v>
      </c>
      <c r="F117">
        <v>0</v>
      </c>
      <c r="G117">
        <f t="shared" si="3"/>
        <v>266.15534162071231</v>
      </c>
      <c r="H117">
        <f t="shared" si="4"/>
        <v>0.69916760000000011</v>
      </c>
    </row>
    <row r="118" spans="1:8">
      <c r="A118">
        <v>60</v>
      </c>
      <c r="B118">
        <v>100</v>
      </c>
      <c r="C118">
        <v>0.5</v>
      </c>
      <c r="D118">
        <v>40</v>
      </c>
      <c r="E118">
        <v>6.0895000000000003E-3</v>
      </c>
      <c r="F118">
        <v>-1.0458500000000001E-2</v>
      </c>
      <c r="G118">
        <f t="shared" si="3"/>
        <v>294.286381904851</v>
      </c>
      <c r="H118">
        <f t="shared" si="4"/>
        <v>0.70786699999999991</v>
      </c>
    </row>
    <row r="119" spans="1:8">
      <c r="A119">
        <v>80</v>
      </c>
      <c r="B119">
        <v>60</v>
      </c>
      <c r="C119">
        <v>0.5</v>
      </c>
      <c r="D119">
        <v>32</v>
      </c>
      <c r="E119">
        <v>6.0895000000000003E-3</v>
      </c>
      <c r="F119">
        <v>-3.6666200000000003E-2</v>
      </c>
      <c r="G119">
        <f t="shared" si="3"/>
        <v>151.17123095616418</v>
      </c>
      <c r="H119">
        <f t="shared" si="4"/>
        <v>0.59754410000000002</v>
      </c>
    </row>
    <row r="120" spans="1:8">
      <c r="A120">
        <v>20</v>
      </c>
      <c r="B120">
        <v>20</v>
      </c>
      <c r="C120">
        <v>0.5</v>
      </c>
      <c r="D120">
        <v>40</v>
      </c>
      <c r="E120">
        <v>6.0895000000000003E-3</v>
      </c>
      <c r="F120">
        <v>-3.6666200000000003E-2</v>
      </c>
      <c r="G120">
        <f t="shared" si="3"/>
        <v>269.79091503878874</v>
      </c>
      <c r="H120">
        <f t="shared" si="4"/>
        <v>0.76725129999999997</v>
      </c>
    </row>
    <row r="121" spans="1:8">
      <c r="A121">
        <v>60</v>
      </c>
      <c r="B121">
        <v>60</v>
      </c>
      <c r="C121">
        <v>0.5</v>
      </c>
      <c r="D121">
        <v>22</v>
      </c>
      <c r="E121">
        <v>6.0895000000000003E-3</v>
      </c>
      <c r="F121">
        <v>-1.0458500000000001E-2</v>
      </c>
      <c r="G121">
        <f t="shared" si="3"/>
        <v>27.392092718945783</v>
      </c>
      <c r="H121">
        <f t="shared" si="4"/>
        <v>0.4651128000000001</v>
      </c>
    </row>
    <row r="122" spans="1:8">
      <c r="A122">
        <v>20</v>
      </c>
      <c r="B122">
        <v>100</v>
      </c>
      <c r="C122">
        <v>0.5</v>
      </c>
      <c r="D122">
        <v>40</v>
      </c>
      <c r="E122">
        <v>-2.7385999999999999E-3</v>
      </c>
      <c r="F122">
        <v>0</v>
      </c>
      <c r="G122">
        <f t="shared" si="3"/>
        <v>295.81026264136841</v>
      </c>
      <c r="H122">
        <f t="shared" si="4"/>
        <v>0.70949739999999994</v>
      </c>
    </row>
    <row r="123" spans="1:8">
      <c r="A123">
        <v>20</v>
      </c>
      <c r="B123">
        <v>40</v>
      </c>
      <c r="C123">
        <v>0.5</v>
      </c>
      <c r="D123">
        <v>37</v>
      </c>
      <c r="E123">
        <v>6.0895000000000003E-3</v>
      </c>
      <c r="F123">
        <v>4.0559100000000001E-2</v>
      </c>
      <c r="G123">
        <f t="shared" si="3"/>
        <v>297.48845686512766</v>
      </c>
      <c r="H123">
        <f t="shared" si="4"/>
        <v>0.77548689999999998</v>
      </c>
    </row>
    <row r="124" spans="1:8">
      <c r="A124">
        <v>20</v>
      </c>
      <c r="B124">
        <v>40</v>
      </c>
      <c r="C124">
        <v>0.5</v>
      </c>
      <c r="D124">
        <v>32</v>
      </c>
      <c r="E124">
        <v>0</v>
      </c>
      <c r="F124">
        <v>0</v>
      </c>
      <c r="G124">
        <f t="shared" si="3"/>
        <v>179.75025703336763</v>
      </c>
      <c r="H124">
        <f t="shared" si="4"/>
        <v>0.64951880000000006</v>
      </c>
    </row>
    <row r="125" spans="1:8">
      <c r="A125">
        <v>40</v>
      </c>
      <c r="B125">
        <v>60</v>
      </c>
      <c r="C125">
        <v>0.5</v>
      </c>
      <c r="D125">
        <v>40</v>
      </c>
      <c r="E125">
        <v>6.0895000000000003E-3</v>
      </c>
      <c r="F125">
        <v>-3.6666200000000003E-2</v>
      </c>
      <c r="G125">
        <f t="shared" si="3"/>
        <v>269.79091503878874</v>
      </c>
      <c r="H125">
        <f t="shared" si="4"/>
        <v>0.72445530000000002</v>
      </c>
    </row>
    <row r="126" spans="1:8">
      <c r="A126">
        <v>80</v>
      </c>
      <c r="B126">
        <v>80</v>
      </c>
      <c r="C126">
        <v>0.5</v>
      </c>
      <c r="D126">
        <v>36</v>
      </c>
      <c r="E126">
        <v>4.7505000000000004E-3</v>
      </c>
      <c r="F126">
        <v>0</v>
      </c>
      <c r="G126">
        <f t="shared" si="3"/>
        <v>243.5002336666978</v>
      </c>
      <c r="H126">
        <f t="shared" si="4"/>
        <v>0.67492889999999994</v>
      </c>
    </row>
    <row r="127" spans="1:8">
      <c r="A127">
        <v>40</v>
      </c>
      <c r="B127">
        <v>80</v>
      </c>
      <c r="C127">
        <v>0.5</v>
      </c>
      <c r="D127">
        <v>32</v>
      </c>
      <c r="E127">
        <v>4.7505000000000004E-3</v>
      </c>
      <c r="F127">
        <v>-1.0458500000000001E-2</v>
      </c>
      <c r="G127">
        <f t="shared" si="3"/>
        <v>174.41517898869057</v>
      </c>
      <c r="H127">
        <f t="shared" si="4"/>
        <v>0.60101480000000007</v>
      </c>
    </row>
    <row r="128" spans="1:8">
      <c r="A128">
        <v>20</v>
      </c>
      <c r="B128">
        <v>100</v>
      </c>
      <c r="C128">
        <v>0.5</v>
      </c>
      <c r="D128">
        <v>30</v>
      </c>
      <c r="E128">
        <v>4.7505000000000004E-3</v>
      </c>
      <c r="F128">
        <v>-3.6666200000000003E-2</v>
      </c>
      <c r="G128">
        <f t="shared" si="3"/>
        <v>120.26479110197219</v>
      </c>
      <c r="H128">
        <f t="shared" si="4"/>
        <v>0.52168130000000001</v>
      </c>
    </row>
    <row r="129" spans="1:8">
      <c r="A129">
        <v>60</v>
      </c>
      <c r="B129">
        <v>20</v>
      </c>
      <c r="C129">
        <v>0.5</v>
      </c>
      <c r="D129">
        <v>36</v>
      </c>
      <c r="E129">
        <v>4.4053500000000002E-2</v>
      </c>
      <c r="F129">
        <v>-3.6666200000000003E-2</v>
      </c>
      <c r="G129">
        <f t="shared" si="3"/>
        <v>245.96476306196843</v>
      </c>
      <c r="H129">
        <f t="shared" si="4"/>
        <v>0.74175969999999991</v>
      </c>
    </row>
    <row r="130" spans="1:8">
      <c r="A130">
        <v>20</v>
      </c>
      <c r="B130">
        <v>80</v>
      </c>
      <c r="C130">
        <v>0.5</v>
      </c>
      <c r="D130">
        <v>33</v>
      </c>
      <c r="E130">
        <v>-2.7385999999999999E-3</v>
      </c>
      <c r="F130">
        <v>0</v>
      </c>
      <c r="G130">
        <f t="shared" si="3"/>
        <v>192.01803906907196</v>
      </c>
      <c r="H130">
        <f t="shared" si="4"/>
        <v>0.61984810000000012</v>
      </c>
    </row>
    <row r="131" spans="1:8">
      <c r="A131">
        <v>60</v>
      </c>
      <c r="B131">
        <v>80</v>
      </c>
      <c r="C131">
        <v>0.5</v>
      </c>
      <c r="D131">
        <v>32</v>
      </c>
      <c r="E131">
        <v>6.0895000000000003E-3</v>
      </c>
      <c r="F131">
        <v>-3.6666200000000003E-2</v>
      </c>
      <c r="G131">
        <f t="shared" si="3"/>
        <v>151.17123095616418</v>
      </c>
      <c r="H131">
        <f t="shared" si="4"/>
        <v>0.57614609999999999</v>
      </c>
    </row>
    <row r="132" spans="1:8">
      <c r="A132">
        <v>60</v>
      </c>
      <c r="B132">
        <v>80</v>
      </c>
      <c r="C132">
        <v>0.5</v>
      </c>
      <c r="D132">
        <v>42</v>
      </c>
      <c r="E132">
        <v>-2.7385999999999999E-3</v>
      </c>
      <c r="F132">
        <v>4.0559100000000001E-2</v>
      </c>
      <c r="G132">
        <f t="shared" si="3"/>
        <v>363.3744275165904</v>
      </c>
      <c r="H132">
        <f t="shared" si="4"/>
        <v>0.8031822999999999</v>
      </c>
    </row>
    <row r="133" spans="1:8">
      <c r="A133">
        <v>20</v>
      </c>
      <c r="B133">
        <v>80</v>
      </c>
      <c r="C133">
        <v>0.5</v>
      </c>
      <c r="D133">
        <v>39</v>
      </c>
      <c r="E133">
        <v>4.7505000000000004E-3</v>
      </c>
      <c r="F133">
        <v>4.0559100000000001E-2</v>
      </c>
      <c r="G133">
        <f t="shared" si="3"/>
        <v>325.89185905224787</v>
      </c>
      <c r="H133">
        <f t="shared" si="4"/>
        <v>0.76307969999999992</v>
      </c>
    </row>
    <row r="134" spans="1:8">
      <c r="A134">
        <v>80</v>
      </c>
      <c r="B134">
        <v>40</v>
      </c>
      <c r="C134">
        <v>0.5</v>
      </c>
      <c r="D134">
        <v>34</v>
      </c>
      <c r="E134">
        <v>4.4053500000000002E-2</v>
      </c>
      <c r="F134">
        <v>-3.6666200000000003E-2</v>
      </c>
      <c r="G134">
        <f t="shared" si="3"/>
        <v>216.30984204131229</v>
      </c>
      <c r="H134">
        <f t="shared" si="4"/>
        <v>0.68863389999999991</v>
      </c>
    </row>
    <row r="135" spans="1:8">
      <c r="A135">
        <v>80</v>
      </c>
      <c r="B135">
        <v>100</v>
      </c>
      <c r="C135">
        <v>0.5</v>
      </c>
      <c r="D135">
        <v>31</v>
      </c>
      <c r="E135">
        <v>6.0895000000000003E-3</v>
      </c>
      <c r="F135">
        <v>0</v>
      </c>
      <c r="G135">
        <f t="shared" si="3"/>
        <v>170.61444994859337</v>
      </c>
      <c r="H135">
        <f t="shared" si="4"/>
        <v>0.57555040000000002</v>
      </c>
    </row>
    <row r="136" spans="1:8">
      <c r="A136">
        <v>60</v>
      </c>
      <c r="B136">
        <v>80</v>
      </c>
      <c r="C136">
        <v>0.5</v>
      </c>
      <c r="D136">
        <v>44</v>
      </c>
      <c r="E136">
        <v>4.4053500000000002E-2</v>
      </c>
      <c r="F136">
        <v>4.0559100000000001E-2</v>
      </c>
      <c r="G136">
        <f t="shared" si="3"/>
        <v>436.76437050191618</v>
      </c>
      <c r="H136">
        <f t="shared" si="4"/>
        <v>0.88170219999999999</v>
      </c>
    </row>
    <row r="137" spans="1:8">
      <c r="A137">
        <v>80</v>
      </c>
      <c r="B137">
        <v>20</v>
      </c>
      <c r="C137">
        <v>0.5</v>
      </c>
      <c r="D137">
        <v>30</v>
      </c>
      <c r="E137">
        <v>0</v>
      </c>
      <c r="F137">
        <v>0</v>
      </c>
      <c r="G137">
        <f t="shared" si="3"/>
        <v>150.0953360127115</v>
      </c>
      <c r="H137">
        <f t="shared" si="4"/>
        <v>0.63918900000000001</v>
      </c>
    </row>
    <row r="138" spans="1:8">
      <c r="A138">
        <v>20</v>
      </c>
      <c r="B138">
        <v>20</v>
      </c>
      <c r="C138">
        <v>0.5</v>
      </c>
      <c r="D138">
        <v>41</v>
      </c>
      <c r="E138">
        <v>6.0895000000000003E-3</v>
      </c>
      <c r="F138">
        <v>4.0559100000000001E-2</v>
      </c>
      <c r="G138">
        <f t="shared" si="3"/>
        <v>356.79829890643998</v>
      </c>
      <c r="H138">
        <f t="shared" si="4"/>
        <v>0.86034049999999995</v>
      </c>
    </row>
    <row r="139" spans="1:8">
      <c r="A139">
        <v>80</v>
      </c>
      <c r="B139">
        <v>40</v>
      </c>
      <c r="C139">
        <v>0.5</v>
      </c>
      <c r="D139">
        <v>35</v>
      </c>
      <c r="E139">
        <v>6.0895000000000003E-3</v>
      </c>
      <c r="F139">
        <v>-2.0440099999999999E-2</v>
      </c>
      <c r="G139">
        <f t="shared" si="3"/>
        <v>210.81960930928128</v>
      </c>
      <c r="H139">
        <f t="shared" si="4"/>
        <v>0.68275989999999998</v>
      </c>
    </row>
    <row r="140" spans="1:8">
      <c r="A140">
        <v>80</v>
      </c>
      <c r="B140">
        <v>80</v>
      </c>
      <c r="C140">
        <v>0.5</v>
      </c>
      <c r="D140">
        <v>43</v>
      </c>
      <c r="E140">
        <v>6.0895000000000003E-3</v>
      </c>
      <c r="F140">
        <v>0</v>
      </c>
      <c r="G140">
        <f t="shared" si="3"/>
        <v>348.5439760725302</v>
      </c>
      <c r="H140">
        <f t="shared" si="4"/>
        <v>0.78731519999999999</v>
      </c>
    </row>
    <row r="141" spans="1:8">
      <c r="A141">
        <v>80</v>
      </c>
      <c r="B141">
        <v>40</v>
      </c>
      <c r="C141">
        <v>0.5</v>
      </c>
      <c r="D141">
        <v>42</v>
      </c>
      <c r="E141">
        <v>4.7505000000000004E-3</v>
      </c>
      <c r="F141">
        <v>4.0559100000000001E-2</v>
      </c>
      <c r="G141">
        <f t="shared" si="3"/>
        <v>370.37424058323211</v>
      </c>
      <c r="H141">
        <f t="shared" si="4"/>
        <v>0.85346739999999999</v>
      </c>
    </row>
    <row r="142" spans="1:8">
      <c r="A142">
        <v>80</v>
      </c>
      <c r="B142">
        <v>40</v>
      </c>
      <c r="C142">
        <v>0.5</v>
      </c>
      <c r="D142">
        <v>41</v>
      </c>
      <c r="E142">
        <v>4.4053500000000002E-2</v>
      </c>
      <c r="F142">
        <v>-1.0458500000000001E-2</v>
      </c>
      <c r="G142">
        <f t="shared" si="3"/>
        <v>344.59753247967109</v>
      </c>
      <c r="H142">
        <f t="shared" si="4"/>
        <v>0.82588890000000004</v>
      </c>
    </row>
    <row r="143" spans="1:8">
      <c r="A143">
        <v>20</v>
      </c>
      <c r="B143">
        <v>80</v>
      </c>
      <c r="C143">
        <v>0.5</v>
      </c>
      <c r="D143">
        <v>28</v>
      </c>
      <c r="E143">
        <v>0</v>
      </c>
      <c r="F143">
        <v>0</v>
      </c>
      <c r="G143">
        <f t="shared" si="3"/>
        <v>120.44041499205535</v>
      </c>
      <c r="H143">
        <f t="shared" si="4"/>
        <v>0.54326719999999995</v>
      </c>
    </row>
    <row r="144" spans="1:8">
      <c r="A144">
        <v>80</v>
      </c>
      <c r="B144">
        <v>20</v>
      </c>
      <c r="C144">
        <v>0.5</v>
      </c>
      <c r="D144">
        <v>36</v>
      </c>
      <c r="E144">
        <v>-2.7385999999999999E-3</v>
      </c>
      <c r="F144">
        <v>4.0559100000000001E-2</v>
      </c>
      <c r="G144">
        <f t="shared" si="3"/>
        <v>274.40966445462192</v>
      </c>
      <c r="H144">
        <f t="shared" si="4"/>
        <v>0.77219289999999985</v>
      </c>
    </row>
    <row r="145" spans="1:8">
      <c r="A145">
        <v>20</v>
      </c>
      <c r="B145">
        <v>60</v>
      </c>
      <c r="C145">
        <v>0.5</v>
      </c>
      <c r="D145">
        <v>33</v>
      </c>
      <c r="E145">
        <v>4.7505000000000004E-3</v>
      </c>
      <c r="F145">
        <v>0</v>
      </c>
      <c r="G145">
        <f t="shared" si="3"/>
        <v>199.01785213571367</v>
      </c>
      <c r="H145">
        <f t="shared" si="4"/>
        <v>0.64873520000000007</v>
      </c>
    </row>
    <row r="146" spans="1:8">
      <c r="A146">
        <v>20</v>
      </c>
      <c r="B146">
        <v>100</v>
      </c>
      <c r="C146">
        <v>0.5</v>
      </c>
      <c r="D146">
        <v>44</v>
      </c>
      <c r="E146">
        <v>0</v>
      </c>
      <c r="F146">
        <v>0</v>
      </c>
      <c r="G146">
        <f t="shared" ref="G146:G209" si="6">($C$14-$B$2-E146-F146-(D146*$B$12)-($B$11*60))/$B$13</f>
        <v>357.67978315730448</v>
      </c>
      <c r="H146">
        <f t="shared" ref="H146:H209" si="7">$B$2+E146+F146+($E$10*$B$11)+(D146*$B$12)+(B146*$B$13)</f>
        <v>0.77569160000000004</v>
      </c>
    </row>
    <row r="147" spans="1:8">
      <c r="A147">
        <v>20</v>
      </c>
      <c r="B147">
        <v>20</v>
      </c>
      <c r="C147">
        <v>0.5</v>
      </c>
      <c r="D147">
        <v>34</v>
      </c>
      <c r="E147">
        <v>6.0895000000000003E-3</v>
      </c>
      <c r="F147">
        <v>-3.6666200000000003E-2</v>
      </c>
      <c r="G147">
        <f t="shared" si="6"/>
        <v>180.82615197682028</v>
      </c>
      <c r="H147">
        <f t="shared" si="7"/>
        <v>0.67206789999999994</v>
      </c>
    </row>
    <row r="148" spans="1:8">
      <c r="A148">
        <v>80</v>
      </c>
      <c r="B148">
        <v>20</v>
      </c>
      <c r="C148">
        <v>0.5</v>
      </c>
      <c r="D148">
        <v>38</v>
      </c>
      <c r="E148">
        <v>4.7505000000000004E-3</v>
      </c>
      <c r="F148">
        <v>-3.6666200000000003E-2</v>
      </c>
      <c r="G148">
        <f t="shared" si="6"/>
        <v>238.88447518459674</v>
      </c>
      <c r="H148">
        <f t="shared" si="7"/>
        <v>0.73418450000000002</v>
      </c>
    </row>
    <row r="149" spans="1:8">
      <c r="A149">
        <v>40</v>
      </c>
      <c r="B149">
        <v>80</v>
      </c>
      <c r="C149">
        <v>0.5</v>
      </c>
      <c r="D149">
        <v>45</v>
      </c>
      <c r="E149">
        <v>6.0895000000000003E-3</v>
      </c>
      <c r="F149">
        <v>-1.0458500000000001E-2</v>
      </c>
      <c r="G149">
        <f t="shared" si="6"/>
        <v>368.42368445649134</v>
      </c>
      <c r="H149">
        <f t="shared" si="7"/>
        <v>0.80858449999999993</v>
      </c>
    </row>
    <row r="150" spans="1:8">
      <c r="A150">
        <v>40</v>
      </c>
      <c r="B150">
        <v>40</v>
      </c>
      <c r="C150">
        <v>0.5</v>
      </c>
      <c r="D150">
        <v>48</v>
      </c>
      <c r="E150">
        <v>-2.7385999999999999E-3</v>
      </c>
      <c r="F150">
        <v>4.0559100000000001E-2</v>
      </c>
      <c r="G150">
        <f t="shared" si="6"/>
        <v>452.33919057855883</v>
      </c>
      <c r="H150">
        <f t="shared" si="7"/>
        <v>0.94116169999999988</v>
      </c>
    </row>
    <row r="151" spans="1:8">
      <c r="A151">
        <v>40</v>
      </c>
      <c r="B151">
        <v>40</v>
      </c>
      <c r="C151">
        <v>0.5</v>
      </c>
      <c r="D151">
        <v>50</v>
      </c>
      <c r="E151">
        <v>6.0895000000000003E-3</v>
      </c>
      <c r="F151">
        <v>-2.0440099999999999E-2</v>
      </c>
      <c r="G151">
        <f t="shared" si="6"/>
        <v>433.23151696420229</v>
      </c>
      <c r="H151">
        <f t="shared" si="7"/>
        <v>0.92071839999999994</v>
      </c>
    </row>
    <row r="152" spans="1:8">
      <c r="A152">
        <v>40</v>
      </c>
      <c r="B152">
        <v>20</v>
      </c>
      <c r="C152">
        <v>0.5</v>
      </c>
      <c r="D152">
        <v>44</v>
      </c>
      <c r="E152">
        <v>6.0895000000000003E-3</v>
      </c>
      <c r="F152">
        <v>-3.6666200000000003E-2</v>
      </c>
      <c r="G152">
        <f t="shared" si="6"/>
        <v>329.10075708010106</v>
      </c>
      <c r="H152">
        <f t="shared" si="7"/>
        <v>0.83070690000000003</v>
      </c>
    </row>
    <row r="153" spans="1:8">
      <c r="A153">
        <v>60</v>
      </c>
      <c r="B153">
        <v>40</v>
      </c>
      <c r="C153">
        <v>0.5</v>
      </c>
      <c r="D153">
        <v>34</v>
      </c>
      <c r="E153">
        <v>6.0895000000000003E-3</v>
      </c>
      <c r="F153">
        <v>4.0559100000000001E-2</v>
      </c>
      <c r="G153">
        <f t="shared" si="6"/>
        <v>253.00607533414342</v>
      </c>
      <c r="H153">
        <f t="shared" si="7"/>
        <v>0.72789519999999985</v>
      </c>
    </row>
    <row r="154" spans="1:8">
      <c r="A154">
        <v>80</v>
      </c>
      <c r="B154">
        <v>40</v>
      </c>
      <c r="C154">
        <v>0.5</v>
      </c>
      <c r="D154">
        <v>27</v>
      </c>
      <c r="E154">
        <v>4.4053500000000002E-2</v>
      </c>
      <c r="F154">
        <v>4.0559100000000001E-2</v>
      </c>
      <c r="G154">
        <f t="shared" si="6"/>
        <v>184.69754182633898</v>
      </c>
      <c r="H154">
        <f t="shared" si="7"/>
        <v>0.65481189999999989</v>
      </c>
    </row>
    <row r="155" spans="1:8">
      <c r="A155">
        <v>40</v>
      </c>
      <c r="B155">
        <v>80</v>
      </c>
      <c r="C155">
        <v>0.5</v>
      </c>
      <c r="D155">
        <v>39</v>
      </c>
      <c r="E155">
        <v>4.7505000000000004E-3</v>
      </c>
      <c r="F155">
        <v>-3.6666200000000003E-2</v>
      </c>
      <c r="G155">
        <f t="shared" si="6"/>
        <v>253.71193569492476</v>
      </c>
      <c r="H155">
        <f t="shared" si="7"/>
        <v>0.68585439999999998</v>
      </c>
    </row>
    <row r="156" spans="1:8">
      <c r="A156">
        <v>40</v>
      </c>
      <c r="B156">
        <v>20</v>
      </c>
      <c r="C156">
        <v>0.5</v>
      </c>
      <c r="D156">
        <v>46</v>
      </c>
      <c r="E156">
        <v>4.7505000000000004E-3</v>
      </c>
      <c r="F156">
        <v>-1.0458500000000001E-2</v>
      </c>
      <c r="G156">
        <f t="shared" si="6"/>
        <v>381.99962613328353</v>
      </c>
      <c r="H156">
        <f t="shared" si="7"/>
        <v>0.88730339999999996</v>
      </c>
    </row>
    <row r="157" spans="1:8">
      <c r="A157">
        <v>80</v>
      </c>
      <c r="B157">
        <v>80</v>
      </c>
      <c r="C157">
        <v>0.5</v>
      </c>
      <c r="D157">
        <v>50</v>
      </c>
      <c r="E157">
        <v>6.0895000000000003E-3</v>
      </c>
      <c r="F157">
        <v>4.0559100000000001E-2</v>
      </c>
      <c r="G157">
        <f t="shared" si="6"/>
        <v>490.24544349939254</v>
      </c>
      <c r="H157">
        <f t="shared" si="7"/>
        <v>0.93892159999999991</v>
      </c>
    </row>
    <row r="158" spans="1:8">
      <c r="A158">
        <v>40</v>
      </c>
      <c r="B158">
        <v>60</v>
      </c>
      <c r="C158">
        <v>0.5</v>
      </c>
      <c r="D158">
        <v>28</v>
      </c>
      <c r="E158">
        <v>6.0895000000000003E-3</v>
      </c>
      <c r="F158">
        <v>-3.6666200000000003E-2</v>
      </c>
      <c r="G158">
        <f t="shared" si="6"/>
        <v>91.861388914851915</v>
      </c>
      <c r="H158">
        <f t="shared" si="7"/>
        <v>0.53408850000000008</v>
      </c>
    </row>
    <row r="159" spans="1:8">
      <c r="A159">
        <v>20</v>
      </c>
      <c r="B159">
        <v>20</v>
      </c>
      <c r="C159">
        <v>0.5</v>
      </c>
      <c r="D159">
        <v>30</v>
      </c>
      <c r="E159">
        <v>-2.7385999999999999E-3</v>
      </c>
      <c r="F159">
        <v>0</v>
      </c>
      <c r="G159">
        <f t="shared" si="6"/>
        <v>147.53565753808772</v>
      </c>
      <c r="H159">
        <f t="shared" si="7"/>
        <v>0.63645039999999997</v>
      </c>
    </row>
    <row r="160" spans="1:8">
      <c r="A160">
        <v>40</v>
      </c>
      <c r="B160">
        <v>20</v>
      </c>
      <c r="C160">
        <v>0.5</v>
      </c>
      <c r="D160">
        <v>46</v>
      </c>
      <c r="E160">
        <v>4.7505000000000004E-3</v>
      </c>
      <c r="F160">
        <v>-1.0458500000000001E-2</v>
      </c>
      <c r="G160">
        <f t="shared" si="6"/>
        <v>381.99962613328353</v>
      </c>
      <c r="H160">
        <f t="shared" si="7"/>
        <v>0.88730339999999996</v>
      </c>
    </row>
    <row r="161" spans="1:8">
      <c r="A161">
        <v>20</v>
      </c>
      <c r="B161">
        <v>20</v>
      </c>
      <c r="C161">
        <v>0.5</v>
      </c>
      <c r="D161">
        <v>38</v>
      </c>
      <c r="E161">
        <v>6.0895000000000003E-3</v>
      </c>
      <c r="F161">
        <v>-1.0458500000000001E-2</v>
      </c>
      <c r="G161">
        <f t="shared" si="6"/>
        <v>264.63146088419489</v>
      </c>
      <c r="H161">
        <f t="shared" si="7"/>
        <v>0.76173120000000005</v>
      </c>
    </row>
    <row r="162" spans="1:8">
      <c r="A162">
        <v>20</v>
      </c>
      <c r="B162">
        <v>60</v>
      </c>
      <c r="C162">
        <v>0.5</v>
      </c>
      <c r="D162">
        <v>39</v>
      </c>
      <c r="E162">
        <v>4.7505000000000004E-3</v>
      </c>
      <c r="F162">
        <v>4.0559100000000001E-2</v>
      </c>
      <c r="G162">
        <f t="shared" si="6"/>
        <v>325.89185905224787</v>
      </c>
      <c r="H162">
        <f t="shared" si="7"/>
        <v>0.78447769999999994</v>
      </c>
    </row>
    <row r="163" spans="1:8">
      <c r="A163">
        <v>80</v>
      </c>
      <c r="B163">
        <v>20</v>
      </c>
      <c r="C163">
        <v>0.5</v>
      </c>
      <c r="D163">
        <v>35</v>
      </c>
      <c r="E163">
        <v>0</v>
      </c>
      <c r="F163">
        <v>0</v>
      </c>
      <c r="G163">
        <f t="shared" si="6"/>
        <v>224.23263856435184</v>
      </c>
      <c r="H163">
        <f t="shared" si="7"/>
        <v>0.71850849999999999</v>
      </c>
    </row>
    <row r="164" spans="1:8">
      <c r="A164">
        <v>20</v>
      </c>
      <c r="B164">
        <v>80</v>
      </c>
      <c r="C164">
        <v>0.5</v>
      </c>
      <c r="D164">
        <v>25</v>
      </c>
      <c r="E164">
        <v>4.7505000000000004E-3</v>
      </c>
      <c r="F164">
        <v>4.0559100000000001E-2</v>
      </c>
      <c r="G164">
        <f t="shared" si="6"/>
        <v>118.30741190765492</v>
      </c>
      <c r="H164">
        <f t="shared" si="7"/>
        <v>0.5409851</v>
      </c>
    </row>
    <row r="165" spans="1:8">
      <c r="A165">
        <v>60</v>
      </c>
      <c r="B165">
        <v>20</v>
      </c>
      <c r="C165">
        <v>0.5</v>
      </c>
      <c r="D165">
        <v>40</v>
      </c>
      <c r="E165">
        <v>6.0895000000000003E-3</v>
      </c>
      <c r="F165">
        <v>4.0559100000000001E-2</v>
      </c>
      <c r="G165">
        <f t="shared" si="6"/>
        <v>341.97083839611184</v>
      </c>
      <c r="H165">
        <f t="shared" si="7"/>
        <v>0.84447659999999991</v>
      </c>
    </row>
    <row r="166" spans="1:8">
      <c r="A166">
        <v>60</v>
      </c>
      <c r="B166">
        <v>100</v>
      </c>
      <c r="C166">
        <v>0.5</v>
      </c>
      <c r="D166">
        <v>8</v>
      </c>
      <c r="E166">
        <v>0</v>
      </c>
      <c r="F166">
        <v>0</v>
      </c>
      <c r="G166">
        <f t="shared" si="6"/>
        <v>-176.10879521450605</v>
      </c>
      <c r="H166">
        <f t="shared" si="7"/>
        <v>0.20459120000000003</v>
      </c>
    </row>
    <row r="167" spans="1:8">
      <c r="A167">
        <v>80</v>
      </c>
      <c r="B167">
        <v>80</v>
      </c>
      <c r="C167">
        <v>0.5</v>
      </c>
      <c r="D167">
        <v>30</v>
      </c>
      <c r="E167">
        <v>0</v>
      </c>
      <c r="F167">
        <v>0</v>
      </c>
      <c r="G167">
        <f t="shared" si="6"/>
        <v>150.0953360127115</v>
      </c>
      <c r="H167">
        <f t="shared" si="7"/>
        <v>0.57499500000000003</v>
      </c>
    </row>
    <row r="168" spans="1:8">
      <c r="A168">
        <v>40</v>
      </c>
      <c r="B168">
        <v>40</v>
      </c>
      <c r="C168">
        <v>0.5</v>
      </c>
      <c r="D168">
        <v>30</v>
      </c>
      <c r="E168">
        <v>0</v>
      </c>
      <c r="F168">
        <v>-3.6666200000000003E-2</v>
      </c>
      <c r="G168">
        <f t="shared" si="6"/>
        <v>115.82465650995427</v>
      </c>
      <c r="H168">
        <f t="shared" si="7"/>
        <v>0.5811248</v>
      </c>
    </row>
    <row r="169" spans="1:8">
      <c r="A169">
        <v>20</v>
      </c>
      <c r="B169">
        <v>80</v>
      </c>
      <c r="C169">
        <v>0.5</v>
      </c>
      <c r="D169">
        <v>49</v>
      </c>
      <c r="E169">
        <v>4.7505000000000004E-3</v>
      </c>
      <c r="F169">
        <v>0</v>
      </c>
      <c r="G169">
        <f t="shared" si="6"/>
        <v>436.25722030096279</v>
      </c>
      <c r="H169">
        <f t="shared" si="7"/>
        <v>0.88115960000000004</v>
      </c>
    </row>
    <row r="170" spans="1:8">
      <c r="A170">
        <v>20</v>
      </c>
      <c r="B170">
        <v>20</v>
      </c>
      <c r="C170">
        <v>0.5</v>
      </c>
      <c r="D170">
        <v>43</v>
      </c>
      <c r="E170">
        <v>-2.7385999999999999E-3</v>
      </c>
      <c r="F170">
        <v>-3.6666200000000003E-2</v>
      </c>
      <c r="G170">
        <f t="shared" si="6"/>
        <v>306.02196466959538</v>
      </c>
      <c r="H170">
        <f t="shared" si="7"/>
        <v>0.80601489999999998</v>
      </c>
    </row>
    <row r="171" spans="1:8">
      <c r="A171">
        <v>80</v>
      </c>
      <c r="B171">
        <v>80</v>
      </c>
      <c r="C171">
        <v>0.5</v>
      </c>
      <c r="D171">
        <v>43</v>
      </c>
      <c r="E171">
        <v>6.0895000000000003E-3</v>
      </c>
      <c r="F171">
        <v>-3.6666200000000003E-2</v>
      </c>
      <c r="G171">
        <f t="shared" si="6"/>
        <v>314.27329656977298</v>
      </c>
      <c r="H171">
        <f t="shared" si="7"/>
        <v>0.75064900000000001</v>
      </c>
    </row>
    <row r="172" spans="1:8">
      <c r="A172">
        <v>20</v>
      </c>
      <c r="B172">
        <v>60</v>
      </c>
      <c r="C172">
        <v>0.5</v>
      </c>
      <c r="D172">
        <v>37</v>
      </c>
      <c r="E172">
        <v>4.7505000000000004E-3</v>
      </c>
      <c r="F172">
        <v>4.0559100000000001E-2</v>
      </c>
      <c r="G172">
        <f t="shared" si="6"/>
        <v>296.23693803159176</v>
      </c>
      <c r="H172">
        <f t="shared" si="7"/>
        <v>0.75274990000000008</v>
      </c>
    </row>
    <row r="173" spans="1:8">
      <c r="A173">
        <v>60</v>
      </c>
      <c r="B173">
        <v>100</v>
      </c>
      <c r="C173">
        <v>0.5</v>
      </c>
      <c r="D173">
        <v>32</v>
      </c>
      <c r="E173">
        <v>4.4053500000000002E-2</v>
      </c>
      <c r="F173">
        <v>4.0559100000000001E-2</v>
      </c>
      <c r="G173">
        <f t="shared" si="6"/>
        <v>258.83484437797932</v>
      </c>
      <c r="H173">
        <f t="shared" si="7"/>
        <v>0.66993739999999991</v>
      </c>
    </row>
    <row r="174" spans="1:8">
      <c r="A174">
        <v>60</v>
      </c>
      <c r="B174">
        <v>80</v>
      </c>
      <c r="C174">
        <v>0.5</v>
      </c>
      <c r="D174">
        <v>30</v>
      </c>
      <c r="E174">
        <v>6.0895000000000003E-3</v>
      </c>
      <c r="F174">
        <v>4.0559100000000001E-2</v>
      </c>
      <c r="G174">
        <f t="shared" si="6"/>
        <v>193.69623329283118</v>
      </c>
      <c r="H174">
        <f t="shared" si="7"/>
        <v>0.62164359999999996</v>
      </c>
    </row>
    <row r="175" spans="1:8">
      <c r="A175">
        <v>40</v>
      </c>
      <c r="B175">
        <v>40</v>
      </c>
      <c r="C175">
        <v>0.5</v>
      </c>
      <c r="D175">
        <v>46</v>
      </c>
      <c r="E175">
        <v>0</v>
      </c>
      <c r="F175">
        <v>0</v>
      </c>
      <c r="G175">
        <f t="shared" si="6"/>
        <v>387.33470417796065</v>
      </c>
      <c r="H175">
        <f t="shared" si="7"/>
        <v>0.87161339999999998</v>
      </c>
    </row>
    <row r="176" spans="1:8">
      <c r="A176">
        <v>60</v>
      </c>
      <c r="B176">
        <v>60</v>
      </c>
      <c r="C176">
        <v>0.5</v>
      </c>
      <c r="D176">
        <v>53</v>
      </c>
      <c r="E176">
        <v>6.0895000000000003E-3</v>
      </c>
      <c r="F176">
        <v>-1.0458500000000001E-2</v>
      </c>
      <c r="G176">
        <f t="shared" si="6"/>
        <v>487.04336853911587</v>
      </c>
      <c r="H176">
        <f t="shared" si="7"/>
        <v>0.95689370000000007</v>
      </c>
    </row>
    <row r="177" spans="1:8">
      <c r="A177">
        <v>60</v>
      </c>
      <c r="B177">
        <v>20</v>
      </c>
      <c r="C177">
        <v>0.5</v>
      </c>
      <c r="D177">
        <v>40</v>
      </c>
      <c r="E177">
        <v>-2.7385999999999999E-3</v>
      </c>
      <c r="F177">
        <v>0</v>
      </c>
      <c r="G177">
        <f t="shared" si="6"/>
        <v>295.81026264136841</v>
      </c>
      <c r="H177">
        <f t="shared" si="7"/>
        <v>0.79508939999999995</v>
      </c>
    </row>
    <row r="178" spans="1:8">
      <c r="A178">
        <v>80</v>
      </c>
      <c r="B178">
        <v>40</v>
      </c>
      <c r="C178">
        <v>0.5</v>
      </c>
      <c r="D178">
        <v>38</v>
      </c>
      <c r="E178">
        <v>0</v>
      </c>
      <c r="F178">
        <v>-3.6666200000000003E-2</v>
      </c>
      <c r="G178">
        <f t="shared" si="6"/>
        <v>234.44434059257881</v>
      </c>
      <c r="H178">
        <f t="shared" si="7"/>
        <v>0.70803600000000011</v>
      </c>
    </row>
    <row r="179" spans="1:8">
      <c r="A179">
        <v>40</v>
      </c>
      <c r="B179">
        <v>60</v>
      </c>
      <c r="C179">
        <v>0.5</v>
      </c>
      <c r="D179">
        <v>33</v>
      </c>
      <c r="E179">
        <v>-2.7385999999999999E-3</v>
      </c>
      <c r="F179">
        <v>0</v>
      </c>
      <c r="G179">
        <f t="shared" si="6"/>
        <v>192.01803906907196</v>
      </c>
      <c r="H179">
        <f t="shared" si="7"/>
        <v>0.64124610000000015</v>
      </c>
    </row>
    <row r="180" spans="1:8">
      <c r="A180">
        <v>60</v>
      </c>
      <c r="B180">
        <v>100</v>
      </c>
      <c r="C180">
        <v>0.5</v>
      </c>
      <c r="D180">
        <v>32</v>
      </c>
      <c r="E180">
        <v>4.7505000000000004E-3</v>
      </c>
      <c r="F180">
        <v>0</v>
      </c>
      <c r="G180">
        <f t="shared" si="6"/>
        <v>184.19039162538556</v>
      </c>
      <c r="H180">
        <f t="shared" si="7"/>
        <v>0.59007529999999997</v>
      </c>
    </row>
    <row r="181" spans="1:8">
      <c r="A181">
        <v>60</v>
      </c>
      <c r="B181">
        <v>60</v>
      </c>
      <c r="C181">
        <v>0.5</v>
      </c>
      <c r="D181">
        <v>31</v>
      </c>
      <c r="E181">
        <v>4.4053500000000002E-2</v>
      </c>
      <c r="F181">
        <v>4.0559100000000001E-2</v>
      </c>
      <c r="G181">
        <f t="shared" si="6"/>
        <v>244.00738386765124</v>
      </c>
      <c r="H181">
        <f t="shared" si="7"/>
        <v>0.69686950000000003</v>
      </c>
    </row>
    <row r="182" spans="1:8">
      <c r="A182">
        <v>40</v>
      </c>
      <c r="B182">
        <v>60</v>
      </c>
      <c r="C182">
        <v>0.5</v>
      </c>
      <c r="D182">
        <v>41</v>
      </c>
      <c r="E182">
        <v>4.7505000000000004E-3</v>
      </c>
      <c r="F182">
        <v>0</v>
      </c>
      <c r="G182">
        <f t="shared" si="6"/>
        <v>317.6375362183382</v>
      </c>
      <c r="H182">
        <f t="shared" si="7"/>
        <v>0.77564640000000007</v>
      </c>
    </row>
    <row r="183" spans="1:8">
      <c r="A183">
        <v>20</v>
      </c>
      <c r="B183">
        <v>100</v>
      </c>
      <c r="C183">
        <v>0.5</v>
      </c>
      <c r="D183">
        <v>19</v>
      </c>
      <c r="E183">
        <v>6.0895000000000003E-3</v>
      </c>
      <c r="F183">
        <v>0</v>
      </c>
      <c r="G183">
        <f t="shared" si="6"/>
        <v>-7.3150761753434361</v>
      </c>
      <c r="H183">
        <f t="shared" si="7"/>
        <v>0.38518360000000007</v>
      </c>
    </row>
    <row r="184" spans="1:8">
      <c r="A184">
        <v>80</v>
      </c>
      <c r="B184">
        <v>100</v>
      </c>
      <c r="C184">
        <v>0.5</v>
      </c>
      <c r="D184">
        <v>47</v>
      </c>
      <c r="E184">
        <v>0</v>
      </c>
      <c r="F184">
        <v>-3.6666200000000003E-2</v>
      </c>
      <c r="G184">
        <f t="shared" si="6"/>
        <v>367.89148518553139</v>
      </c>
      <c r="H184">
        <f t="shared" si="7"/>
        <v>0.78661709999999996</v>
      </c>
    </row>
    <row r="185" spans="1:8">
      <c r="A185">
        <v>40</v>
      </c>
      <c r="B185">
        <v>20</v>
      </c>
      <c r="C185">
        <v>0.5</v>
      </c>
      <c r="D185">
        <v>32</v>
      </c>
      <c r="E185">
        <v>-2.7385999999999999E-3</v>
      </c>
      <c r="F185">
        <v>0</v>
      </c>
      <c r="G185">
        <f t="shared" si="6"/>
        <v>177.19057855874385</v>
      </c>
      <c r="H185">
        <f t="shared" si="7"/>
        <v>0.66817820000000006</v>
      </c>
    </row>
    <row r="186" spans="1:8">
      <c r="A186">
        <v>20</v>
      </c>
      <c r="B186">
        <v>80</v>
      </c>
      <c r="C186">
        <v>0.5</v>
      </c>
      <c r="D186">
        <v>45</v>
      </c>
      <c r="E186">
        <v>0</v>
      </c>
      <c r="F186">
        <v>0</v>
      </c>
      <c r="G186">
        <f t="shared" si="6"/>
        <v>372.50724366763251</v>
      </c>
      <c r="H186">
        <f t="shared" si="7"/>
        <v>0.8129535</v>
      </c>
    </row>
    <row r="187" spans="1:8">
      <c r="A187">
        <v>80</v>
      </c>
      <c r="B187">
        <v>20</v>
      </c>
      <c r="C187">
        <v>0.5</v>
      </c>
      <c r="D187">
        <v>42</v>
      </c>
      <c r="E187">
        <v>6.0895000000000003E-3</v>
      </c>
      <c r="F187">
        <v>-1.0458500000000001E-2</v>
      </c>
      <c r="G187">
        <f t="shared" si="6"/>
        <v>323.9413029255071</v>
      </c>
      <c r="H187">
        <f t="shared" si="7"/>
        <v>0.8251868</v>
      </c>
    </row>
    <row r="188" spans="1:8">
      <c r="A188">
        <v>80</v>
      </c>
      <c r="B188">
        <v>40</v>
      </c>
      <c r="C188">
        <v>0.5</v>
      </c>
      <c r="D188">
        <v>35</v>
      </c>
      <c r="E188">
        <v>-2.7385999999999999E-3</v>
      </c>
      <c r="F188">
        <v>-1.0458500000000001E-2</v>
      </c>
      <c r="G188">
        <f t="shared" si="6"/>
        <v>211.89774745303308</v>
      </c>
      <c r="H188">
        <f t="shared" si="7"/>
        <v>0.6839134</v>
      </c>
    </row>
    <row r="189" spans="1:8">
      <c r="A189">
        <v>80</v>
      </c>
      <c r="B189">
        <v>100</v>
      </c>
      <c r="C189">
        <v>0.5</v>
      </c>
      <c r="D189">
        <v>46</v>
      </c>
      <c r="E189">
        <v>0</v>
      </c>
      <c r="F189">
        <v>0</v>
      </c>
      <c r="G189">
        <f t="shared" si="6"/>
        <v>387.33470417796065</v>
      </c>
      <c r="H189">
        <f t="shared" si="7"/>
        <v>0.80741940000000001</v>
      </c>
    </row>
    <row r="190" spans="1:8">
      <c r="A190">
        <v>20</v>
      </c>
      <c r="B190">
        <v>60</v>
      </c>
      <c r="C190">
        <v>0.5</v>
      </c>
      <c r="D190">
        <v>47</v>
      </c>
      <c r="E190">
        <v>0</v>
      </c>
      <c r="F190">
        <v>0</v>
      </c>
      <c r="G190">
        <f t="shared" si="6"/>
        <v>402.16216468828861</v>
      </c>
      <c r="H190">
        <f t="shared" si="7"/>
        <v>0.8660793</v>
      </c>
    </row>
    <row r="191" spans="1:8">
      <c r="A191">
        <v>40</v>
      </c>
      <c r="B191">
        <v>100</v>
      </c>
      <c r="C191">
        <v>0.5</v>
      </c>
      <c r="D191">
        <v>44</v>
      </c>
      <c r="E191">
        <v>-2.7385999999999999E-3</v>
      </c>
      <c r="F191">
        <v>0</v>
      </c>
      <c r="G191">
        <f t="shared" si="6"/>
        <v>355.12010468268073</v>
      </c>
      <c r="H191">
        <f t="shared" si="7"/>
        <v>0.77295300000000011</v>
      </c>
    </row>
    <row r="192" spans="1:8">
      <c r="A192">
        <v>60</v>
      </c>
      <c r="B192">
        <v>100</v>
      </c>
      <c r="C192">
        <v>0.5</v>
      </c>
      <c r="D192">
        <v>46</v>
      </c>
      <c r="E192">
        <v>-2.7385999999999999E-3</v>
      </c>
      <c r="F192">
        <v>4.0559100000000001E-2</v>
      </c>
      <c r="G192">
        <f t="shared" si="6"/>
        <v>422.68426955790272</v>
      </c>
      <c r="H192">
        <f t="shared" si="7"/>
        <v>0.84523990000000004</v>
      </c>
    </row>
    <row r="193" spans="1:8">
      <c r="A193">
        <v>40</v>
      </c>
      <c r="B193">
        <v>20</v>
      </c>
      <c r="C193">
        <v>0.5</v>
      </c>
      <c r="D193">
        <v>33</v>
      </c>
      <c r="E193">
        <v>6.0895000000000003E-3</v>
      </c>
      <c r="F193">
        <v>0</v>
      </c>
      <c r="G193">
        <f t="shared" si="6"/>
        <v>200.26937096924954</v>
      </c>
      <c r="H193">
        <f t="shared" si="7"/>
        <v>0.69287019999999999</v>
      </c>
    </row>
    <row r="194" spans="1:8">
      <c r="A194">
        <v>80</v>
      </c>
      <c r="B194">
        <v>100</v>
      </c>
      <c r="C194">
        <v>0.5</v>
      </c>
      <c r="D194">
        <v>43</v>
      </c>
      <c r="E194">
        <v>-2.7385999999999999E-3</v>
      </c>
      <c r="F194">
        <v>0</v>
      </c>
      <c r="G194">
        <f t="shared" si="6"/>
        <v>340.2926441723526</v>
      </c>
      <c r="H194">
        <f t="shared" si="7"/>
        <v>0.75708910000000007</v>
      </c>
    </row>
    <row r="195" spans="1:8">
      <c r="A195">
        <v>20</v>
      </c>
      <c r="B195">
        <v>60</v>
      </c>
      <c r="C195">
        <v>0.5</v>
      </c>
      <c r="D195">
        <v>46</v>
      </c>
      <c r="E195">
        <v>6.0895000000000003E-3</v>
      </c>
      <c r="F195">
        <v>0</v>
      </c>
      <c r="G195">
        <f t="shared" si="6"/>
        <v>393.02635760351444</v>
      </c>
      <c r="H195">
        <f t="shared" si="7"/>
        <v>0.85630490000000015</v>
      </c>
    </row>
    <row r="196" spans="1:8">
      <c r="A196">
        <v>80</v>
      </c>
      <c r="B196">
        <v>80</v>
      </c>
      <c r="C196">
        <v>0.5</v>
      </c>
      <c r="D196">
        <v>30</v>
      </c>
      <c r="E196">
        <v>6.0895000000000003E-3</v>
      </c>
      <c r="F196">
        <v>0</v>
      </c>
      <c r="G196">
        <f t="shared" si="6"/>
        <v>155.78698943826532</v>
      </c>
      <c r="H196">
        <f t="shared" si="7"/>
        <v>0.58108450000000011</v>
      </c>
    </row>
    <row r="197" spans="1:8">
      <c r="A197">
        <v>40</v>
      </c>
      <c r="B197">
        <v>100</v>
      </c>
      <c r="C197">
        <v>0.5</v>
      </c>
      <c r="D197">
        <v>31</v>
      </c>
      <c r="E197">
        <v>6.0895000000000003E-3</v>
      </c>
      <c r="F197">
        <v>0</v>
      </c>
      <c r="G197">
        <f t="shared" si="6"/>
        <v>170.61444994859337</v>
      </c>
      <c r="H197">
        <f t="shared" si="7"/>
        <v>0.57555040000000002</v>
      </c>
    </row>
    <row r="198" spans="1:8">
      <c r="A198">
        <v>80</v>
      </c>
      <c r="B198">
        <v>100</v>
      </c>
      <c r="C198">
        <v>0.5</v>
      </c>
      <c r="D198">
        <v>38</v>
      </c>
      <c r="E198">
        <v>4.4053500000000002E-2</v>
      </c>
      <c r="F198">
        <v>0</v>
      </c>
      <c r="G198">
        <f t="shared" si="6"/>
        <v>309.89036358538186</v>
      </c>
      <c r="H198">
        <f t="shared" si="7"/>
        <v>0.72456170000000009</v>
      </c>
    </row>
    <row r="199" spans="1:8">
      <c r="A199">
        <v>80</v>
      </c>
      <c r="B199">
        <v>60</v>
      </c>
      <c r="C199">
        <v>0.5</v>
      </c>
      <c r="D199">
        <v>41</v>
      </c>
      <c r="E199">
        <v>0</v>
      </c>
      <c r="F199">
        <v>0</v>
      </c>
      <c r="G199">
        <f t="shared" si="6"/>
        <v>313.1974016263203</v>
      </c>
      <c r="H199">
        <f t="shared" si="7"/>
        <v>0.77089590000000008</v>
      </c>
    </row>
    <row r="200" spans="1:8">
      <c r="A200">
        <v>40</v>
      </c>
      <c r="B200">
        <v>80</v>
      </c>
      <c r="C200">
        <v>0.5</v>
      </c>
      <c r="D200">
        <v>40</v>
      </c>
      <c r="E200">
        <v>0</v>
      </c>
      <c r="F200">
        <v>-1.0458500000000001E-2</v>
      </c>
      <c r="G200">
        <f t="shared" si="6"/>
        <v>288.5947284792972</v>
      </c>
      <c r="H200">
        <f t="shared" si="7"/>
        <v>0.72317550000000008</v>
      </c>
    </row>
    <row r="201" spans="1:8">
      <c r="A201">
        <v>80</v>
      </c>
      <c r="B201">
        <v>60</v>
      </c>
      <c r="C201">
        <v>0.5</v>
      </c>
      <c r="D201">
        <v>49</v>
      </c>
      <c r="E201">
        <v>6.0895000000000003E-3</v>
      </c>
      <c r="F201">
        <v>0</v>
      </c>
      <c r="G201">
        <f t="shared" si="6"/>
        <v>437.50873913449863</v>
      </c>
      <c r="H201">
        <f t="shared" si="7"/>
        <v>0.90389660000000005</v>
      </c>
    </row>
    <row r="202" spans="1:8">
      <c r="A202">
        <v>60</v>
      </c>
      <c r="B202">
        <v>40</v>
      </c>
      <c r="C202">
        <v>0.5</v>
      </c>
      <c r="D202">
        <v>50</v>
      </c>
      <c r="E202">
        <v>-2.7385999999999999E-3</v>
      </c>
      <c r="F202">
        <v>0</v>
      </c>
      <c r="G202">
        <f t="shared" si="6"/>
        <v>444.08486774464905</v>
      </c>
      <c r="H202">
        <f t="shared" si="7"/>
        <v>0.93233039999999989</v>
      </c>
    </row>
    <row r="203" spans="1:8">
      <c r="A203">
        <v>60</v>
      </c>
      <c r="B203">
        <v>100</v>
      </c>
      <c r="C203">
        <v>0.5</v>
      </c>
      <c r="D203">
        <v>36</v>
      </c>
      <c r="E203">
        <v>-2.7385999999999999E-3</v>
      </c>
      <c r="F203">
        <v>4.0559100000000001E-2</v>
      </c>
      <c r="G203">
        <f t="shared" si="6"/>
        <v>274.40966445462192</v>
      </c>
      <c r="H203">
        <f t="shared" si="7"/>
        <v>0.68660089999999985</v>
      </c>
    </row>
    <row r="204" spans="1:8">
      <c r="A204">
        <v>80</v>
      </c>
      <c r="B204">
        <v>20</v>
      </c>
      <c r="C204">
        <v>0.5</v>
      </c>
      <c r="D204">
        <v>22</v>
      </c>
      <c r="E204">
        <v>6.0895000000000003E-3</v>
      </c>
      <c r="F204">
        <v>0</v>
      </c>
      <c r="G204">
        <f t="shared" si="6"/>
        <v>37.167305355640785</v>
      </c>
      <c r="H204">
        <f t="shared" si="7"/>
        <v>0.51836729999999998</v>
      </c>
    </row>
    <row r="205" spans="1:8">
      <c r="A205">
        <v>40</v>
      </c>
      <c r="B205">
        <v>40</v>
      </c>
      <c r="C205">
        <v>0.5</v>
      </c>
      <c r="D205">
        <v>50</v>
      </c>
      <c r="E205">
        <v>4.4053500000000002E-2</v>
      </c>
      <c r="F205">
        <v>-3.6666200000000003E-2</v>
      </c>
      <c r="G205">
        <f t="shared" si="6"/>
        <v>453.54921020656144</v>
      </c>
      <c r="H205">
        <f t="shared" si="7"/>
        <v>0.94245629999999991</v>
      </c>
    </row>
    <row r="206" spans="1:8">
      <c r="A206">
        <v>60</v>
      </c>
      <c r="B206">
        <v>40</v>
      </c>
      <c r="C206">
        <v>0.5</v>
      </c>
      <c r="D206">
        <v>40</v>
      </c>
      <c r="E206">
        <v>-2.7385999999999999E-3</v>
      </c>
      <c r="F206">
        <v>4.0559100000000001E-2</v>
      </c>
      <c r="G206">
        <f t="shared" si="6"/>
        <v>333.71950649593424</v>
      </c>
      <c r="H206">
        <f t="shared" si="7"/>
        <v>0.81425049999999999</v>
      </c>
    </row>
    <row r="207" spans="1:8">
      <c r="A207">
        <v>20</v>
      </c>
      <c r="B207">
        <v>20</v>
      </c>
      <c r="C207">
        <v>0.5</v>
      </c>
      <c r="D207">
        <v>36</v>
      </c>
      <c r="E207">
        <v>4.4053500000000002E-2</v>
      </c>
      <c r="F207">
        <v>-1.0458500000000001E-2</v>
      </c>
      <c r="G207">
        <f t="shared" si="6"/>
        <v>270.46022992803069</v>
      </c>
      <c r="H207">
        <f t="shared" si="7"/>
        <v>0.76796739999999986</v>
      </c>
    </row>
    <row r="208" spans="1:8">
      <c r="A208">
        <v>20</v>
      </c>
      <c r="B208">
        <v>100</v>
      </c>
      <c r="C208">
        <v>0.5</v>
      </c>
      <c r="D208">
        <v>34</v>
      </c>
      <c r="E208">
        <v>0</v>
      </c>
      <c r="F208">
        <v>4.0559100000000001E-2</v>
      </c>
      <c r="G208">
        <f t="shared" si="6"/>
        <v>247.31442190858959</v>
      </c>
      <c r="H208">
        <f t="shared" si="7"/>
        <v>0.65761170000000002</v>
      </c>
    </row>
    <row r="209" spans="1:8">
      <c r="A209">
        <v>20</v>
      </c>
      <c r="B209">
        <v>80</v>
      </c>
      <c r="C209">
        <v>0.5</v>
      </c>
      <c r="D209">
        <v>41</v>
      </c>
      <c r="E209">
        <v>0</v>
      </c>
      <c r="F209">
        <v>0</v>
      </c>
      <c r="G209">
        <f t="shared" si="6"/>
        <v>313.1974016263203</v>
      </c>
      <c r="H209">
        <f t="shared" si="7"/>
        <v>0.74949790000000005</v>
      </c>
    </row>
    <row r="210" spans="1:8">
      <c r="A210">
        <v>20</v>
      </c>
      <c r="B210">
        <v>100</v>
      </c>
      <c r="C210">
        <v>0.5</v>
      </c>
      <c r="D210">
        <v>16</v>
      </c>
      <c r="E210">
        <v>0</v>
      </c>
      <c r="F210">
        <v>4.0559100000000001E-2</v>
      </c>
      <c r="G210">
        <f t="shared" ref="G210:G273" si="8">($C$14-$B$2-E210-F210-(D210*$B$12)-($B$11*60))/$B$13</f>
        <v>-19.579867277315607</v>
      </c>
      <c r="H210">
        <f t="shared" ref="H210:H273" si="9">$B$2+E210+F210+($E$10*$B$11)+(D210*$B$12)+(B210*$B$13)</f>
        <v>0.37206150000000004</v>
      </c>
    </row>
    <row r="211" spans="1:8">
      <c r="A211">
        <v>40</v>
      </c>
      <c r="B211">
        <v>100</v>
      </c>
      <c r="C211">
        <v>0.5</v>
      </c>
      <c r="D211">
        <v>45</v>
      </c>
      <c r="E211">
        <v>6.0895000000000003E-3</v>
      </c>
      <c r="F211">
        <v>-1.0458500000000001E-2</v>
      </c>
      <c r="G211">
        <f t="shared" si="8"/>
        <v>368.42368445649134</v>
      </c>
      <c r="H211">
        <f t="shared" si="9"/>
        <v>0.7871864999999999</v>
      </c>
    </row>
    <row r="212" spans="1:8">
      <c r="A212">
        <v>60</v>
      </c>
      <c r="B212">
        <v>20</v>
      </c>
      <c r="C212">
        <v>0.5</v>
      </c>
      <c r="D212">
        <v>51</v>
      </c>
      <c r="E212">
        <v>0</v>
      </c>
      <c r="F212">
        <v>4.0559100000000001E-2</v>
      </c>
      <c r="G212">
        <f t="shared" si="8"/>
        <v>499.38125058416688</v>
      </c>
      <c r="H212">
        <f t="shared" si="9"/>
        <v>1.0128900000000001</v>
      </c>
    </row>
    <row r="213" spans="1:8">
      <c r="A213">
        <v>20</v>
      </c>
      <c r="B213">
        <v>80</v>
      </c>
      <c r="C213">
        <v>0.5</v>
      </c>
      <c r="D213">
        <v>42</v>
      </c>
      <c r="E213">
        <v>4.7505000000000004E-3</v>
      </c>
      <c r="F213">
        <v>4.0559100000000001E-2</v>
      </c>
      <c r="G213">
        <f t="shared" si="8"/>
        <v>370.37424058323211</v>
      </c>
      <c r="H213">
        <f t="shared" si="9"/>
        <v>0.81067140000000004</v>
      </c>
    </row>
    <row r="214" spans="1:8">
      <c r="A214">
        <v>60</v>
      </c>
      <c r="B214">
        <v>20</v>
      </c>
      <c r="C214">
        <v>0.5</v>
      </c>
      <c r="D214">
        <v>42</v>
      </c>
      <c r="E214">
        <v>0</v>
      </c>
      <c r="F214">
        <v>4.0559100000000001E-2</v>
      </c>
      <c r="G214">
        <f t="shared" si="8"/>
        <v>365.93410599121415</v>
      </c>
      <c r="H214">
        <f t="shared" si="9"/>
        <v>0.87011489999999991</v>
      </c>
    </row>
    <row r="215" spans="1:8">
      <c r="A215">
        <v>80</v>
      </c>
      <c r="B215">
        <v>20</v>
      </c>
      <c r="C215">
        <v>0.5</v>
      </c>
      <c r="D215">
        <v>37</v>
      </c>
      <c r="E215">
        <v>-2.7385999999999999E-3</v>
      </c>
      <c r="F215">
        <v>0</v>
      </c>
      <c r="G215">
        <f t="shared" si="8"/>
        <v>251.32788111038417</v>
      </c>
      <c r="H215">
        <f t="shared" si="9"/>
        <v>0.74749770000000004</v>
      </c>
    </row>
    <row r="216" spans="1:8">
      <c r="A216">
        <v>80</v>
      </c>
      <c r="B216">
        <v>40</v>
      </c>
      <c r="C216">
        <v>0.5</v>
      </c>
      <c r="D216">
        <v>47</v>
      </c>
      <c r="E216">
        <v>-2.7385999999999999E-3</v>
      </c>
      <c r="F216">
        <v>4.0559100000000001E-2</v>
      </c>
      <c r="G216">
        <f t="shared" si="8"/>
        <v>437.51173006823069</v>
      </c>
      <c r="H216">
        <f t="shared" si="9"/>
        <v>0.92529779999999984</v>
      </c>
    </row>
    <row r="217" spans="1:8">
      <c r="A217">
        <v>80</v>
      </c>
      <c r="B217">
        <v>60</v>
      </c>
      <c r="C217">
        <v>0.5</v>
      </c>
      <c r="D217">
        <v>48</v>
      </c>
      <c r="E217">
        <v>0</v>
      </c>
      <c r="F217">
        <v>0</v>
      </c>
      <c r="G217">
        <f t="shared" si="8"/>
        <v>416.98962519861675</v>
      </c>
      <c r="H217">
        <f t="shared" si="9"/>
        <v>0.88194320000000004</v>
      </c>
    </row>
    <row r="218" spans="1:8">
      <c r="A218">
        <v>80</v>
      </c>
      <c r="B218">
        <v>80</v>
      </c>
      <c r="C218">
        <v>0.5</v>
      </c>
      <c r="D218">
        <v>47</v>
      </c>
      <c r="E218">
        <v>4.4053500000000002E-2</v>
      </c>
      <c r="F218">
        <v>0</v>
      </c>
      <c r="G218">
        <f t="shared" si="8"/>
        <v>443.33750817833447</v>
      </c>
      <c r="H218">
        <f t="shared" si="9"/>
        <v>0.88873480000000005</v>
      </c>
    </row>
    <row r="219" spans="1:8">
      <c r="A219">
        <v>80</v>
      </c>
      <c r="B219">
        <v>20</v>
      </c>
      <c r="C219">
        <v>0.5</v>
      </c>
      <c r="D219">
        <v>32</v>
      </c>
      <c r="E219">
        <v>6.0895000000000003E-3</v>
      </c>
      <c r="F219">
        <v>0</v>
      </c>
      <c r="G219">
        <f t="shared" si="8"/>
        <v>185.44191045892143</v>
      </c>
      <c r="H219">
        <f t="shared" si="9"/>
        <v>0.67700629999999995</v>
      </c>
    </row>
    <row r="220" spans="1:8">
      <c r="A220">
        <v>80</v>
      </c>
      <c r="B220">
        <v>100</v>
      </c>
      <c r="C220">
        <v>0.5</v>
      </c>
      <c r="D220">
        <v>40</v>
      </c>
      <c r="E220">
        <v>4.7505000000000004E-3</v>
      </c>
      <c r="F220">
        <v>0</v>
      </c>
      <c r="G220">
        <f t="shared" si="8"/>
        <v>302.81007570801012</v>
      </c>
      <c r="H220">
        <f t="shared" si="9"/>
        <v>0.71698649999999997</v>
      </c>
    </row>
    <row r="221" spans="1:8">
      <c r="A221">
        <v>20</v>
      </c>
      <c r="B221">
        <v>100</v>
      </c>
      <c r="C221">
        <v>0.5</v>
      </c>
      <c r="D221">
        <v>41</v>
      </c>
      <c r="E221">
        <v>-2.7385999999999999E-3</v>
      </c>
      <c r="F221">
        <v>0</v>
      </c>
      <c r="G221">
        <f t="shared" si="8"/>
        <v>310.63772315169649</v>
      </c>
      <c r="H221">
        <f t="shared" si="9"/>
        <v>0.72536129999999999</v>
      </c>
    </row>
    <row r="222" spans="1:8">
      <c r="A222">
        <v>80</v>
      </c>
      <c r="B222">
        <v>40</v>
      </c>
      <c r="C222">
        <v>0.5</v>
      </c>
      <c r="D222">
        <v>39</v>
      </c>
      <c r="E222">
        <v>6.0895000000000003E-3</v>
      </c>
      <c r="F222">
        <v>-1.0458500000000001E-2</v>
      </c>
      <c r="G222">
        <f t="shared" si="8"/>
        <v>279.45892139452286</v>
      </c>
      <c r="H222">
        <f t="shared" si="9"/>
        <v>0.75619709999999984</v>
      </c>
    </row>
    <row r="223" spans="1:8">
      <c r="A223">
        <v>20</v>
      </c>
      <c r="B223">
        <v>100</v>
      </c>
      <c r="C223">
        <v>0.5</v>
      </c>
      <c r="D223">
        <v>33</v>
      </c>
      <c r="E223">
        <v>0</v>
      </c>
      <c r="F223">
        <v>4.0559100000000001E-2</v>
      </c>
      <c r="G223">
        <f t="shared" si="8"/>
        <v>232.4869613982616</v>
      </c>
      <c r="H223">
        <f t="shared" si="9"/>
        <v>0.64174779999999998</v>
      </c>
    </row>
    <row r="224" spans="1:8">
      <c r="A224">
        <v>80</v>
      </c>
      <c r="B224">
        <v>40</v>
      </c>
      <c r="C224">
        <v>0.5</v>
      </c>
      <c r="D224">
        <v>34</v>
      </c>
      <c r="E224">
        <v>6.0895000000000003E-3</v>
      </c>
      <c r="F224">
        <v>-2.0440099999999999E-2</v>
      </c>
      <c r="G224">
        <f t="shared" si="8"/>
        <v>195.99214879895317</v>
      </c>
      <c r="H224">
        <f t="shared" si="9"/>
        <v>0.66689599999999993</v>
      </c>
    </row>
    <row r="225" spans="1:8">
      <c r="A225">
        <v>20</v>
      </c>
      <c r="B225">
        <v>100</v>
      </c>
      <c r="C225">
        <v>0.5</v>
      </c>
      <c r="D225">
        <v>44</v>
      </c>
      <c r="E225">
        <v>4.4053500000000002E-2</v>
      </c>
      <c r="F225">
        <v>-2.0440099999999999E-2</v>
      </c>
      <c r="G225">
        <f t="shared" si="8"/>
        <v>379.75044396672598</v>
      </c>
      <c r="H225">
        <f t="shared" si="9"/>
        <v>0.79930500000000004</v>
      </c>
    </row>
    <row r="226" spans="1:8">
      <c r="A226">
        <v>80</v>
      </c>
      <c r="B226">
        <v>40</v>
      </c>
      <c r="C226">
        <v>0.5</v>
      </c>
      <c r="D226">
        <v>58</v>
      </c>
      <c r="E226">
        <v>-2.7385999999999999E-3</v>
      </c>
      <c r="F226">
        <v>0</v>
      </c>
      <c r="G226">
        <f t="shared" si="8"/>
        <v>562.70455182727369</v>
      </c>
      <c r="H226">
        <f t="shared" si="9"/>
        <v>1.0592416</v>
      </c>
    </row>
    <row r="227" spans="1:8">
      <c r="A227">
        <v>40</v>
      </c>
      <c r="B227">
        <v>40</v>
      </c>
      <c r="C227">
        <v>0.5</v>
      </c>
      <c r="D227">
        <v>30</v>
      </c>
      <c r="E227">
        <v>6.0895000000000003E-3</v>
      </c>
      <c r="F227">
        <v>-2.0440099999999999E-2</v>
      </c>
      <c r="G227">
        <f t="shared" si="8"/>
        <v>136.68230675764096</v>
      </c>
      <c r="H227">
        <f t="shared" si="9"/>
        <v>0.60344039999999999</v>
      </c>
    </row>
    <row r="228" spans="1:8">
      <c r="A228">
        <v>40</v>
      </c>
      <c r="B228">
        <v>40</v>
      </c>
      <c r="C228">
        <v>0.5</v>
      </c>
      <c r="D228">
        <v>45</v>
      </c>
      <c r="E228">
        <v>4.4053500000000002E-2</v>
      </c>
      <c r="F228">
        <v>-2.0440099999999999E-2</v>
      </c>
      <c r="G228">
        <f t="shared" si="8"/>
        <v>394.57790447705395</v>
      </c>
      <c r="H228">
        <f t="shared" si="9"/>
        <v>0.87936290000000006</v>
      </c>
    </row>
    <row r="229" spans="1:8">
      <c r="A229">
        <v>20</v>
      </c>
      <c r="B229">
        <v>40</v>
      </c>
      <c r="C229">
        <v>0.5</v>
      </c>
      <c r="D229">
        <v>45</v>
      </c>
      <c r="E229">
        <v>4.4053500000000002E-2</v>
      </c>
      <c r="F229">
        <v>-3.6666200000000003E-2</v>
      </c>
      <c r="G229">
        <f t="shared" si="8"/>
        <v>379.41190765492109</v>
      </c>
      <c r="H229">
        <f t="shared" si="9"/>
        <v>0.86313679999999993</v>
      </c>
    </row>
    <row r="230" spans="1:8">
      <c r="A230">
        <v>20</v>
      </c>
      <c r="B230">
        <v>20</v>
      </c>
      <c r="C230">
        <v>0.5</v>
      </c>
      <c r="D230">
        <v>52</v>
      </c>
      <c r="E230">
        <v>0</v>
      </c>
      <c r="F230">
        <v>0</v>
      </c>
      <c r="G230">
        <f t="shared" si="8"/>
        <v>476.29946723992896</v>
      </c>
      <c r="H230">
        <f t="shared" si="9"/>
        <v>0.98819480000000004</v>
      </c>
    </row>
    <row r="231" spans="1:8">
      <c r="A231">
        <v>80</v>
      </c>
      <c r="B231">
        <v>20</v>
      </c>
      <c r="C231">
        <v>0.5</v>
      </c>
      <c r="D231">
        <v>22</v>
      </c>
      <c r="E231">
        <v>0</v>
      </c>
      <c r="F231">
        <v>0</v>
      </c>
      <c r="G231">
        <f t="shared" si="8"/>
        <v>31.475651930086972</v>
      </c>
      <c r="H231">
        <f t="shared" si="9"/>
        <v>0.51227780000000001</v>
      </c>
    </row>
    <row r="232" spans="1:8">
      <c r="A232">
        <v>80</v>
      </c>
      <c r="B232">
        <v>100</v>
      </c>
      <c r="C232">
        <v>0.5</v>
      </c>
      <c r="D232">
        <v>45</v>
      </c>
      <c r="E232">
        <v>0</v>
      </c>
      <c r="F232">
        <v>4.0559100000000001E-2</v>
      </c>
      <c r="G232">
        <f t="shared" si="8"/>
        <v>410.41648752219839</v>
      </c>
      <c r="H232">
        <f t="shared" si="9"/>
        <v>0.83211460000000004</v>
      </c>
    </row>
    <row r="233" spans="1:8">
      <c r="A233">
        <v>40</v>
      </c>
      <c r="B233">
        <v>20</v>
      </c>
      <c r="C233">
        <v>0.5</v>
      </c>
      <c r="D233">
        <v>27</v>
      </c>
      <c r="E233">
        <v>6.0895000000000003E-3</v>
      </c>
      <c r="F233">
        <v>-3.6666200000000003E-2</v>
      </c>
      <c r="G233">
        <f t="shared" si="8"/>
        <v>77.033928404523863</v>
      </c>
      <c r="H233">
        <f t="shared" si="9"/>
        <v>0.56102059999999998</v>
      </c>
    </row>
    <row r="234" spans="1:8">
      <c r="A234">
        <v>60</v>
      </c>
      <c r="B234">
        <v>20</v>
      </c>
      <c r="C234">
        <v>0.5</v>
      </c>
      <c r="D234">
        <v>41</v>
      </c>
      <c r="E234">
        <v>-2.7385999999999999E-3</v>
      </c>
      <c r="F234">
        <v>4.0559100000000001E-2</v>
      </c>
      <c r="G234">
        <f t="shared" si="8"/>
        <v>348.54696700626238</v>
      </c>
      <c r="H234">
        <f t="shared" si="9"/>
        <v>0.85151240000000006</v>
      </c>
    </row>
    <row r="235" spans="1:8">
      <c r="A235">
        <v>40</v>
      </c>
      <c r="B235">
        <v>80</v>
      </c>
      <c r="C235">
        <v>0.5</v>
      </c>
      <c r="D235">
        <v>33</v>
      </c>
      <c r="E235">
        <v>-2.7385999999999999E-3</v>
      </c>
      <c r="F235">
        <v>-2.0440099999999999E-2</v>
      </c>
      <c r="G235">
        <f t="shared" si="8"/>
        <v>172.91335638844757</v>
      </c>
      <c r="H235">
        <f t="shared" si="9"/>
        <v>0.59940800000000005</v>
      </c>
    </row>
    <row r="236" spans="1:8">
      <c r="A236">
        <v>40</v>
      </c>
      <c r="B236">
        <v>100</v>
      </c>
      <c r="C236">
        <v>0.5</v>
      </c>
      <c r="D236">
        <v>29</v>
      </c>
      <c r="E236">
        <v>4.4053500000000002E-2</v>
      </c>
      <c r="F236">
        <v>-3.6666200000000003E-2</v>
      </c>
      <c r="G236">
        <f t="shared" si="8"/>
        <v>142.17253948967198</v>
      </c>
      <c r="H236">
        <f t="shared" si="9"/>
        <v>0.54512039999999995</v>
      </c>
    </row>
    <row r="237" spans="1:8">
      <c r="A237">
        <v>80</v>
      </c>
      <c r="B237">
        <v>20</v>
      </c>
      <c r="C237">
        <v>0.5</v>
      </c>
      <c r="D237">
        <v>27</v>
      </c>
      <c r="E237">
        <v>4.4053500000000002E-2</v>
      </c>
      <c r="F237">
        <v>-2.0440099999999999E-2</v>
      </c>
      <c r="G237">
        <f t="shared" si="8"/>
        <v>127.68361529114874</v>
      </c>
      <c r="H237">
        <f t="shared" si="9"/>
        <v>0.6152107</v>
      </c>
    </row>
    <row r="238" spans="1:8">
      <c r="A238">
        <v>40</v>
      </c>
      <c r="B238">
        <v>20</v>
      </c>
      <c r="C238">
        <v>0.5</v>
      </c>
      <c r="D238">
        <v>38</v>
      </c>
      <c r="E238">
        <v>4.4053500000000002E-2</v>
      </c>
      <c r="F238">
        <v>4.0559100000000001E-2</v>
      </c>
      <c r="G238">
        <f t="shared" si="8"/>
        <v>347.79960743994775</v>
      </c>
      <c r="H238">
        <f t="shared" si="9"/>
        <v>0.85071279999999994</v>
      </c>
    </row>
    <row r="239" spans="1:8">
      <c r="A239">
        <v>40</v>
      </c>
      <c r="B239">
        <v>80</v>
      </c>
      <c r="C239">
        <v>0.5</v>
      </c>
      <c r="D239">
        <v>49</v>
      </c>
      <c r="E239">
        <v>-2.7385999999999999E-3</v>
      </c>
      <c r="F239">
        <v>-2.0440099999999999E-2</v>
      </c>
      <c r="G239">
        <f t="shared" si="8"/>
        <v>410.15272455369671</v>
      </c>
      <c r="H239">
        <f t="shared" si="9"/>
        <v>0.85323040000000006</v>
      </c>
    </row>
    <row r="240" spans="1:8">
      <c r="A240">
        <v>40</v>
      </c>
      <c r="B240">
        <v>60</v>
      </c>
      <c r="C240">
        <v>0.5</v>
      </c>
      <c r="D240">
        <v>17</v>
      </c>
      <c r="E240">
        <v>6.0895000000000003E-3</v>
      </c>
      <c r="F240">
        <v>-1.0458500000000001E-2</v>
      </c>
      <c r="G240">
        <f t="shared" si="8"/>
        <v>-46.745209832694606</v>
      </c>
      <c r="H240">
        <f t="shared" si="9"/>
        <v>0.38579330000000001</v>
      </c>
    </row>
    <row r="241" spans="1:8">
      <c r="A241">
        <v>80</v>
      </c>
      <c r="B241">
        <v>100</v>
      </c>
      <c r="C241">
        <v>0.5</v>
      </c>
      <c r="D241">
        <v>28</v>
      </c>
      <c r="E241">
        <v>0</v>
      </c>
      <c r="F241">
        <v>4.0559100000000001E-2</v>
      </c>
      <c r="G241">
        <f t="shared" si="8"/>
        <v>158.3496588466212</v>
      </c>
      <c r="H241">
        <f t="shared" si="9"/>
        <v>0.56242829999999999</v>
      </c>
    </row>
    <row r="242" spans="1:8">
      <c r="A242">
        <v>40</v>
      </c>
      <c r="B242">
        <v>40</v>
      </c>
      <c r="C242">
        <v>0.5</v>
      </c>
      <c r="D242">
        <v>53</v>
      </c>
      <c r="E242">
        <v>-2.7385999999999999E-3</v>
      </c>
      <c r="F242">
        <v>4.0559100000000001E-2</v>
      </c>
      <c r="G242">
        <f t="shared" si="8"/>
        <v>526.47649313019917</v>
      </c>
      <c r="H242">
        <f t="shared" si="9"/>
        <v>1.0204811999999999</v>
      </c>
    </row>
    <row r="243" spans="1:8">
      <c r="A243">
        <v>20</v>
      </c>
      <c r="B243">
        <v>20</v>
      </c>
      <c r="C243">
        <v>0.5</v>
      </c>
      <c r="D243">
        <v>17</v>
      </c>
      <c r="E243">
        <v>4.7505000000000004E-3</v>
      </c>
      <c r="F243">
        <v>-2.0440099999999999E-2</v>
      </c>
      <c r="G243">
        <f t="shared" si="8"/>
        <v>-57.326198710159851</v>
      </c>
      <c r="H243">
        <f t="shared" si="9"/>
        <v>0.41726869999999994</v>
      </c>
    </row>
    <row r="244" spans="1:8">
      <c r="A244">
        <v>40</v>
      </c>
      <c r="B244">
        <v>60</v>
      </c>
      <c r="C244">
        <v>0.5</v>
      </c>
      <c r="D244">
        <v>38</v>
      </c>
      <c r="E244">
        <v>-2.7385999999999999E-3</v>
      </c>
      <c r="F244">
        <v>0</v>
      </c>
      <c r="G244">
        <f t="shared" si="8"/>
        <v>266.15534162071231</v>
      </c>
      <c r="H244">
        <f t="shared" si="9"/>
        <v>0.72056560000000014</v>
      </c>
    </row>
    <row r="245" spans="1:8">
      <c r="A245">
        <v>20</v>
      </c>
      <c r="B245">
        <v>40</v>
      </c>
      <c r="C245">
        <v>0.5</v>
      </c>
      <c r="D245">
        <v>43</v>
      </c>
      <c r="E245">
        <v>4.4053500000000002E-2</v>
      </c>
      <c r="F245">
        <v>-1.0458500000000001E-2</v>
      </c>
      <c r="G245">
        <f t="shared" si="8"/>
        <v>374.25245350032719</v>
      </c>
      <c r="H245">
        <f t="shared" si="9"/>
        <v>0.8576166999999999</v>
      </c>
    </row>
    <row r="246" spans="1:8">
      <c r="A246">
        <v>60</v>
      </c>
      <c r="B246">
        <v>80</v>
      </c>
      <c r="C246">
        <v>0.5</v>
      </c>
      <c r="D246">
        <v>23</v>
      </c>
      <c r="E246">
        <v>6.0895000000000003E-3</v>
      </c>
      <c r="F246">
        <v>-1.0458500000000001E-2</v>
      </c>
      <c r="G246">
        <f t="shared" si="8"/>
        <v>42.219553229273842</v>
      </c>
      <c r="H246">
        <f t="shared" si="9"/>
        <v>0.45957870000000001</v>
      </c>
    </row>
    <row r="247" spans="1:8">
      <c r="A247">
        <v>60</v>
      </c>
      <c r="B247">
        <v>100</v>
      </c>
      <c r="C247">
        <v>0.5</v>
      </c>
      <c r="D247">
        <v>51</v>
      </c>
      <c r="E247">
        <v>6.0895000000000003E-3</v>
      </c>
      <c r="F247">
        <v>-3.6666200000000003E-2</v>
      </c>
      <c r="G247">
        <f t="shared" si="8"/>
        <v>432.89298065239751</v>
      </c>
      <c r="H247">
        <f t="shared" si="9"/>
        <v>0.85616219999999998</v>
      </c>
    </row>
    <row r="248" spans="1:8">
      <c r="A248">
        <v>40</v>
      </c>
      <c r="B248">
        <v>100</v>
      </c>
      <c r="C248">
        <v>0.5</v>
      </c>
      <c r="D248">
        <v>31</v>
      </c>
      <c r="E248">
        <v>-2.7385999999999999E-3</v>
      </c>
      <c r="F248">
        <v>-3.6666200000000003E-2</v>
      </c>
      <c r="G248">
        <f t="shared" si="8"/>
        <v>128.09243854565852</v>
      </c>
      <c r="H248">
        <f t="shared" si="9"/>
        <v>0.53005610000000003</v>
      </c>
    </row>
    <row r="249" spans="1:8">
      <c r="A249">
        <v>60</v>
      </c>
      <c r="B249">
        <v>40</v>
      </c>
      <c r="C249">
        <v>0.5</v>
      </c>
      <c r="D249">
        <v>51</v>
      </c>
      <c r="E249">
        <v>4.7505000000000004E-3</v>
      </c>
      <c r="F249">
        <v>-3.6666200000000003E-2</v>
      </c>
      <c r="G249">
        <f t="shared" si="8"/>
        <v>431.64146181886161</v>
      </c>
      <c r="H249">
        <f t="shared" si="9"/>
        <v>0.91901720000000009</v>
      </c>
    </row>
    <row r="250" spans="1:8">
      <c r="A250">
        <v>40</v>
      </c>
      <c r="B250">
        <v>100</v>
      </c>
      <c r="C250">
        <v>0.5</v>
      </c>
      <c r="D250">
        <v>49</v>
      </c>
      <c r="E250">
        <v>6.0895000000000003E-3</v>
      </c>
      <c r="F250">
        <v>-3.6666200000000003E-2</v>
      </c>
      <c r="G250">
        <f t="shared" si="8"/>
        <v>403.23805963174141</v>
      </c>
      <c r="H250">
        <f t="shared" si="9"/>
        <v>0.82443440000000001</v>
      </c>
    </row>
    <row r="251" spans="1:8">
      <c r="A251">
        <v>60</v>
      </c>
      <c r="B251">
        <v>100</v>
      </c>
      <c r="C251">
        <v>0.5</v>
      </c>
      <c r="D251">
        <v>36</v>
      </c>
      <c r="E251">
        <v>6.0895000000000003E-3</v>
      </c>
      <c r="F251">
        <v>-1.0458500000000001E-2</v>
      </c>
      <c r="G251">
        <f t="shared" si="8"/>
        <v>234.97653986353865</v>
      </c>
      <c r="H251">
        <f t="shared" si="9"/>
        <v>0.64441139999999997</v>
      </c>
    </row>
    <row r="252" spans="1:8">
      <c r="A252">
        <v>40</v>
      </c>
      <c r="B252">
        <v>40</v>
      </c>
      <c r="C252">
        <v>0.5</v>
      </c>
      <c r="D252">
        <v>43</v>
      </c>
      <c r="E252">
        <v>0</v>
      </c>
      <c r="F252">
        <v>-3.6666200000000003E-2</v>
      </c>
      <c r="G252">
        <f t="shared" si="8"/>
        <v>308.58164314421913</v>
      </c>
      <c r="H252">
        <f t="shared" si="9"/>
        <v>0.7873555000000001</v>
      </c>
    </row>
    <row r="253" spans="1:8">
      <c r="A253">
        <v>20</v>
      </c>
      <c r="B253">
        <v>20</v>
      </c>
      <c r="C253">
        <v>0.5</v>
      </c>
      <c r="D253">
        <v>49</v>
      </c>
      <c r="E253">
        <v>4.7505000000000004E-3</v>
      </c>
      <c r="F253">
        <v>-3.6666200000000003E-2</v>
      </c>
      <c r="G253">
        <f t="shared" si="8"/>
        <v>401.98654079820551</v>
      </c>
      <c r="H253">
        <f t="shared" si="9"/>
        <v>0.90868740000000003</v>
      </c>
    </row>
    <row r="254" spans="1:8">
      <c r="A254">
        <v>80</v>
      </c>
      <c r="B254">
        <v>60</v>
      </c>
      <c r="C254">
        <v>0.5</v>
      </c>
      <c r="D254">
        <v>19</v>
      </c>
      <c r="E254">
        <v>4.4053500000000002E-2</v>
      </c>
      <c r="F254">
        <v>-2.0440099999999999E-2</v>
      </c>
      <c r="G254">
        <f t="shared" si="8"/>
        <v>9.063931208524199</v>
      </c>
      <c r="H254">
        <f t="shared" si="9"/>
        <v>0.44550350000000005</v>
      </c>
    </row>
    <row r="255" spans="1:8">
      <c r="A255">
        <v>80</v>
      </c>
      <c r="B255">
        <v>40</v>
      </c>
      <c r="C255">
        <v>0.5</v>
      </c>
      <c r="D255">
        <v>37</v>
      </c>
      <c r="E255">
        <v>6.0895000000000003E-3</v>
      </c>
      <c r="F255">
        <v>4.0559100000000001E-2</v>
      </c>
      <c r="G255">
        <f t="shared" si="8"/>
        <v>297.48845686512766</v>
      </c>
      <c r="H255">
        <f t="shared" si="9"/>
        <v>0.77548689999999998</v>
      </c>
    </row>
    <row r="256" spans="1:8">
      <c r="A256">
        <v>60</v>
      </c>
      <c r="B256">
        <v>20</v>
      </c>
      <c r="C256">
        <v>0.5</v>
      </c>
      <c r="D256">
        <v>50</v>
      </c>
      <c r="E256">
        <v>-2.7385999999999999E-3</v>
      </c>
      <c r="F256">
        <v>0</v>
      </c>
      <c r="G256">
        <f t="shared" si="8"/>
        <v>444.08486774464905</v>
      </c>
      <c r="H256">
        <f t="shared" si="9"/>
        <v>0.95372839999999992</v>
      </c>
    </row>
    <row r="257" spans="1:8">
      <c r="A257">
        <v>60</v>
      </c>
      <c r="B257">
        <v>20</v>
      </c>
      <c r="C257">
        <v>0.5</v>
      </c>
      <c r="D257">
        <v>48</v>
      </c>
      <c r="E257">
        <v>-2.7385999999999999E-3</v>
      </c>
      <c r="F257">
        <v>-1.0458500000000001E-2</v>
      </c>
      <c r="G257">
        <f t="shared" si="8"/>
        <v>404.65473408729792</v>
      </c>
      <c r="H257">
        <f t="shared" si="9"/>
        <v>0.91154209999999991</v>
      </c>
    </row>
    <row r="258" spans="1:8">
      <c r="A258">
        <v>20</v>
      </c>
      <c r="B258">
        <v>80</v>
      </c>
      <c r="C258">
        <v>0.5</v>
      </c>
      <c r="D258">
        <v>37</v>
      </c>
      <c r="E258">
        <v>6.0895000000000003E-3</v>
      </c>
      <c r="F258">
        <v>0</v>
      </c>
      <c r="G258">
        <f t="shared" si="8"/>
        <v>259.57921301056177</v>
      </c>
      <c r="H258">
        <f t="shared" si="9"/>
        <v>0.69213179999999996</v>
      </c>
    </row>
    <row r="259" spans="1:8">
      <c r="A259">
        <v>60</v>
      </c>
      <c r="B259">
        <v>20</v>
      </c>
      <c r="C259">
        <v>0.5</v>
      </c>
      <c r="D259">
        <v>37</v>
      </c>
      <c r="E259">
        <v>0</v>
      </c>
      <c r="F259">
        <v>-1.0458500000000001E-2</v>
      </c>
      <c r="G259">
        <f t="shared" si="8"/>
        <v>244.11234694831296</v>
      </c>
      <c r="H259">
        <f t="shared" si="9"/>
        <v>0.73977779999999993</v>
      </c>
    </row>
    <row r="260" spans="1:8">
      <c r="A260">
        <v>40</v>
      </c>
      <c r="B260">
        <v>20</v>
      </c>
      <c r="C260">
        <v>0.5</v>
      </c>
      <c r="D260">
        <v>42</v>
      </c>
      <c r="E260">
        <v>-2.7385999999999999E-3</v>
      </c>
      <c r="F260">
        <v>-3.6666200000000003E-2</v>
      </c>
      <c r="G260">
        <f t="shared" si="8"/>
        <v>291.19450415926724</v>
      </c>
      <c r="H260">
        <f t="shared" si="9"/>
        <v>0.79015099999999994</v>
      </c>
    </row>
    <row r="261" spans="1:8">
      <c r="A261">
        <v>20</v>
      </c>
      <c r="B261">
        <v>20</v>
      </c>
      <c r="C261">
        <v>0.5</v>
      </c>
      <c r="D261">
        <v>40</v>
      </c>
      <c r="E261">
        <v>6.0895000000000003E-3</v>
      </c>
      <c r="F261">
        <v>-3.6666200000000003E-2</v>
      </c>
      <c r="G261">
        <f t="shared" si="8"/>
        <v>269.79091503878874</v>
      </c>
      <c r="H261">
        <f t="shared" si="9"/>
        <v>0.76725129999999997</v>
      </c>
    </row>
    <row r="262" spans="1:8">
      <c r="A262">
        <v>60</v>
      </c>
      <c r="B262">
        <v>40</v>
      </c>
      <c r="C262">
        <v>0.5</v>
      </c>
      <c r="D262">
        <v>30</v>
      </c>
      <c r="E262">
        <v>0</v>
      </c>
      <c r="F262">
        <v>4.0559100000000001E-2</v>
      </c>
      <c r="G262">
        <f t="shared" si="8"/>
        <v>188.00457986727739</v>
      </c>
      <c r="H262">
        <f t="shared" si="9"/>
        <v>0.65835010000000005</v>
      </c>
    </row>
    <row r="263" spans="1:8">
      <c r="A263">
        <v>20</v>
      </c>
      <c r="B263">
        <v>100</v>
      </c>
      <c r="C263">
        <v>0.5</v>
      </c>
      <c r="D263">
        <v>40</v>
      </c>
      <c r="E263">
        <v>0</v>
      </c>
      <c r="F263">
        <v>-3.6666200000000003E-2</v>
      </c>
      <c r="G263">
        <f t="shared" si="8"/>
        <v>264.09926161323494</v>
      </c>
      <c r="H263">
        <f t="shared" si="9"/>
        <v>0.6755698</v>
      </c>
    </row>
    <row r="264" spans="1:8">
      <c r="A264">
        <v>40</v>
      </c>
      <c r="B264">
        <v>40</v>
      </c>
      <c r="C264">
        <v>0.5</v>
      </c>
      <c r="D264">
        <v>30</v>
      </c>
      <c r="E264">
        <v>6.0895000000000003E-3</v>
      </c>
      <c r="F264">
        <v>-3.6666200000000003E-2</v>
      </c>
      <c r="G264">
        <f t="shared" si="8"/>
        <v>121.51630993550808</v>
      </c>
      <c r="H264">
        <f t="shared" si="9"/>
        <v>0.58721430000000008</v>
      </c>
    </row>
    <row r="265" spans="1:8">
      <c r="A265">
        <v>20</v>
      </c>
      <c r="B265">
        <v>60</v>
      </c>
      <c r="C265">
        <v>0.5</v>
      </c>
      <c r="D265">
        <v>35</v>
      </c>
      <c r="E265">
        <v>4.4053500000000002E-2</v>
      </c>
      <c r="F265">
        <v>-3.6666200000000003E-2</v>
      </c>
      <c r="G265">
        <f t="shared" si="8"/>
        <v>231.1373025516404</v>
      </c>
      <c r="H265">
        <f t="shared" si="9"/>
        <v>0.68309980000000003</v>
      </c>
    </row>
    <row r="266" spans="1:8">
      <c r="A266">
        <v>80</v>
      </c>
      <c r="B266">
        <v>100</v>
      </c>
      <c r="C266">
        <v>0.5</v>
      </c>
      <c r="D266">
        <v>51</v>
      </c>
      <c r="E266">
        <v>0</v>
      </c>
      <c r="F266">
        <v>0</v>
      </c>
      <c r="G266">
        <f t="shared" si="8"/>
        <v>461.47200672960093</v>
      </c>
      <c r="H266">
        <f t="shared" si="9"/>
        <v>0.8867389</v>
      </c>
    </row>
    <row r="267" spans="1:8">
      <c r="A267">
        <v>80</v>
      </c>
      <c r="B267">
        <v>100</v>
      </c>
      <c r="C267">
        <v>0.5</v>
      </c>
      <c r="D267">
        <v>39</v>
      </c>
      <c r="E267">
        <v>4.4053500000000002E-2</v>
      </c>
      <c r="F267">
        <v>-2.0440099999999999E-2</v>
      </c>
      <c r="G267">
        <f t="shared" si="8"/>
        <v>305.61314141508552</v>
      </c>
      <c r="H267">
        <f t="shared" si="9"/>
        <v>0.71998549999999994</v>
      </c>
    </row>
    <row r="268" spans="1:8">
      <c r="A268">
        <v>20</v>
      </c>
      <c r="B268">
        <v>40</v>
      </c>
      <c r="C268">
        <v>0.5</v>
      </c>
      <c r="D268">
        <v>35</v>
      </c>
      <c r="E268">
        <v>6.0895000000000003E-3</v>
      </c>
      <c r="F268">
        <v>0</v>
      </c>
      <c r="G268">
        <f t="shared" si="8"/>
        <v>229.92429198990567</v>
      </c>
      <c r="H268">
        <f t="shared" si="9"/>
        <v>0.70320000000000005</v>
      </c>
    </row>
    <row r="269" spans="1:8">
      <c r="A269">
        <v>60</v>
      </c>
      <c r="B269">
        <v>20</v>
      </c>
      <c r="C269">
        <v>0.5</v>
      </c>
      <c r="D269">
        <v>51</v>
      </c>
      <c r="E269">
        <v>-2.7385999999999999E-3</v>
      </c>
      <c r="F269">
        <v>-3.6666200000000003E-2</v>
      </c>
      <c r="G269">
        <f t="shared" si="8"/>
        <v>424.64164875221991</v>
      </c>
      <c r="H269">
        <f t="shared" si="9"/>
        <v>0.93292609999999998</v>
      </c>
    </row>
    <row r="270" spans="1:8">
      <c r="A270">
        <v>20</v>
      </c>
      <c r="B270">
        <v>100</v>
      </c>
      <c r="C270">
        <v>0.5</v>
      </c>
      <c r="D270">
        <v>38</v>
      </c>
      <c r="E270">
        <v>4.7505000000000004E-3</v>
      </c>
      <c r="F270">
        <v>-1.0458500000000001E-2</v>
      </c>
      <c r="G270">
        <f t="shared" si="8"/>
        <v>263.379942050659</v>
      </c>
      <c r="H270">
        <f t="shared" si="9"/>
        <v>0.67480020000000007</v>
      </c>
    </row>
    <row r="271" spans="1:8">
      <c r="A271">
        <v>20</v>
      </c>
      <c r="B271">
        <v>80</v>
      </c>
      <c r="C271">
        <v>0.5</v>
      </c>
      <c r="D271">
        <v>40</v>
      </c>
      <c r="E271">
        <v>4.7505000000000004E-3</v>
      </c>
      <c r="F271">
        <v>0</v>
      </c>
      <c r="G271">
        <f t="shared" si="8"/>
        <v>302.81007570801012</v>
      </c>
      <c r="H271">
        <f t="shared" si="9"/>
        <v>0.7383845</v>
      </c>
    </row>
    <row r="272" spans="1:8">
      <c r="A272">
        <v>80</v>
      </c>
      <c r="B272">
        <v>80</v>
      </c>
      <c r="C272">
        <v>0.5</v>
      </c>
      <c r="D272">
        <v>50</v>
      </c>
      <c r="E272">
        <v>-2.7385999999999999E-3</v>
      </c>
      <c r="F272">
        <v>0</v>
      </c>
      <c r="G272">
        <f t="shared" si="8"/>
        <v>444.08486774464905</v>
      </c>
      <c r="H272">
        <f t="shared" si="9"/>
        <v>0.88953439999999995</v>
      </c>
    </row>
    <row r="273" spans="1:8">
      <c r="A273">
        <v>40</v>
      </c>
      <c r="B273">
        <v>80</v>
      </c>
      <c r="C273">
        <v>0.5</v>
      </c>
      <c r="D273">
        <v>32</v>
      </c>
      <c r="E273">
        <v>0</v>
      </c>
      <c r="F273">
        <v>-1.0458500000000001E-2</v>
      </c>
      <c r="G273">
        <f t="shared" si="8"/>
        <v>169.97504439667262</v>
      </c>
      <c r="H273">
        <f t="shared" si="9"/>
        <v>0.59626429999999997</v>
      </c>
    </row>
    <row r="274" spans="1:8">
      <c r="A274">
        <v>20</v>
      </c>
      <c r="B274">
        <v>100</v>
      </c>
      <c r="C274">
        <v>0.5</v>
      </c>
      <c r="D274">
        <v>50</v>
      </c>
      <c r="E274">
        <v>6.0895000000000003E-3</v>
      </c>
      <c r="F274">
        <v>-3.6666200000000003E-2</v>
      </c>
      <c r="G274">
        <f t="shared" ref="G274:G337" si="10">($C$14-$B$2-E274-F274-(D274*$B$12)-($B$11*60))/$B$13</f>
        <v>418.06552014206943</v>
      </c>
      <c r="H274">
        <f t="shared" ref="H274:H337" si="11">$B$2+E274+F274+($E$10*$B$11)+(D274*$B$12)+(B274*$B$13)</f>
        <v>0.84029829999999994</v>
      </c>
    </row>
    <row r="275" spans="1:8">
      <c r="A275">
        <v>60</v>
      </c>
      <c r="B275">
        <v>60</v>
      </c>
      <c r="C275">
        <v>0.5</v>
      </c>
      <c r="D275">
        <v>49</v>
      </c>
      <c r="E275">
        <v>4.4053500000000002E-2</v>
      </c>
      <c r="F275">
        <v>-3.6666200000000003E-2</v>
      </c>
      <c r="G275">
        <f t="shared" si="10"/>
        <v>438.72174969623342</v>
      </c>
      <c r="H275">
        <f t="shared" si="11"/>
        <v>0.90519440000000007</v>
      </c>
    </row>
    <row r="276" spans="1:8">
      <c r="A276">
        <v>20</v>
      </c>
      <c r="B276">
        <v>60</v>
      </c>
      <c r="C276">
        <v>0.5</v>
      </c>
      <c r="D276">
        <v>12</v>
      </c>
      <c r="E276">
        <v>6.0895000000000003E-3</v>
      </c>
      <c r="F276">
        <v>-2.0440099999999999E-2</v>
      </c>
      <c r="G276">
        <f t="shared" si="10"/>
        <v>-130.21198242826432</v>
      </c>
      <c r="H276">
        <f t="shared" si="11"/>
        <v>0.29649219999999998</v>
      </c>
    </row>
    <row r="277" spans="1:8">
      <c r="A277">
        <v>20</v>
      </c>
      <c r="B277">
        <v>40</v>
      </c>
      <c r="C277">
        <v>0.5</v>
      </c>
      <c r="D277">
        <v>40</v>
      </c>
      <c r="E277">
        <v>6.0895000000000003E-3</v>
      </c>
      <c r="F277">
        <v>-2.0440099999999999E-2</v>
      </c>
      <c r="G277">
        <f t="shared" si="10"/>
        <v>284.95691186092159</v>
      </c>
      <c r="H277">
        <f t="shared" si="11"/>
        <v>0.76207939999999996</v>
      </c>
    </row>
    <row r="278" spans="1:8">
      <c r="A278">
        <v>20</v>
      </c>
      <c r="B278">
        <v>60</v>
      </c>
      <c r="C278">
        <v>0.5</v>
      </c>
      <c r="D278">
        <v>43</v>
      </c>
      <c r="E278">
        <v>0</v>
      </c>
      <c r="F278">
        <v>0</v>
      </c>
      <c r="G278">
        <f t="shared" si="10"/>
        <v>342.8523226469764</v>
      </c>
      <c r="H278">
        <f t="shared" si="11"/>
        <v>0.80262370000000005</v>
      </c>
    </row>
    <row r="279" spans="1:8">
      <c r="A279">
        <v>20</v>
      </c>
      <c r="B279">
        <v>20</v>
      </c>
      <c r="C279">
        <v>0.5</v>
      </c>
      <c r="D279">
        <v>42</v>
      </c>
      <c r="E279">
        <v>4.7505000000000004E-3</v>
      </c>
      <c r="F279">
        <v>0</v>
      </c>
      <c r="G279">
        <f t="shared" si="10"/>
        <v>332.46499672866622</v>
      </c>
      <c r="H279">
        <f t="shared" si="11"/>
        <v>0.83430629999999995</v>
      </c>
    </row>
    <row r="280" spans="1:8">
      <c r="A280">
        <v>40</v>
      </c>
      <c r="B280">
        <v>100</v>
      </c>
      <c r="C280">
        <v>0.5</v>
      </c>
      <c r="D280">
        <v>50</v>
      </c>
      <c r="E280">
        <v>4.7505000000000004E-3</v>
      </c>
      <c r="F280">
        <v>4.0559100000000001E-2</v>
      </c>
      <c r="G280">
        <f t="shared" si="10"/>
        <v>488.9939246658567</v>
      </c>
      <c r="H280">
        <f t="shared" si="11"/>
        <v>0.9161845999999999</v>
      </c>
    </row>
    <row r="281" spans="1:8">
      <c r="A281">
        <v>60</v>
      </c>
      <c r="B281">
        <v>100</v>
      </c>
      <c r="C281">
        <v>0.5</v>
      </c>
      <c r="D281">
        <v>26</v>
      </c>
      <c r="E281">
        <v>4.7505000000000004E-3</v>
      </c>
      <c r="F281">
        <v>-1.0458500000000001E-2</v>
      </c>
      <c r="G281">
        <f t="shared" si="10"/>
        <v>85.45041592672213</v>
      </c>
      <c r="H281">
        <f t="shared" si="11"/>
        <v>0.48443340000000007</v>
      </c>
    </row>
    <row r="282" spans="1:8">
      <c r="A282">
        <v>20</v>
      </c>
      <c r="B282">
        <v>60</v>
      </c>
      <c r="C282">
        <v>0.5</v>
      </c>
      <c r="D282">
        <v>23</v>
      </c>
      <c r="E282">
        <v>4.4053500000000002E-2</v>
      </c>
      <c r="F282">
        <v>-2.0440099999999999E-2</v>
      </c>
      <c r="G282">
        <f t="shared" si="10"/>
        <v>68.373773249836475</v>
      </c>
      <c r="H282">
        <f t="shared" si="11"/>
        <v>0.50895910000000011</v>
      </c>
    </row>
    <row r="283" spans="1:8">
      <c r="A283">
        <v>40</v>
      </c>
      <c r="B283">
        <v>20</v>
      </c>
      <c r="C283">
        <v>0.5</v>
      </c>
      <c r="D283">
        <v>44</v>
      </c>
      <c r="E283">
        <v>6.0895000000000003E-3</v>
      </c>
      <c r="F283">
        <v>-1.0458500000000001E-2</v>
      </c>
      <c r="G283">
        <f t="shared" si="10"/>
        <v>353.59622394616332</v>
      </c>
      <c r="H283">
        <f t="shared" si="11"/>
        <v>0.85691460000000008</v>
      </c>
    </row>
    <row r="284" spans="1:8">
      <c r="A284">
        <v>60</v>
      </c>
      <c r="B284">
        <v>60</v>
      </c>
      <c r="C284">
        <v>0.5</v>
      </c>
      <c r="D284">
        <v>36</v>
      </c>
      <c r="E284">
        <v>-2.7385999999999999E-3</v>
      </c>
      <c r="F284">
        <v>4.0559100000000001E-2</v>
      </c>
      <c r="G284">
        <f t="shared" si="10"/>
        <v>274.40966445462192</v>
      </c>
      <c r="H284">
        <f t="shared" si="11"/>
        <v>0.7293968999999999</v>
      </c>
    </row>
    <row r="285" spans="1:8">
      <c r="A285">
        <v>80</v>
      </c>
      <c r="B285">
        <v>20</v>
      </c>
      <c r="C285">
        <v>0.5</v>
      </c>
      <c r="D285">
        <v>32</v>
      </c>
      <c r="E285">
        <v>4.4053500000000002E-2</v>
      </c>
      <c r="F285">
        <v>4.0559100000000001E-2</v>
      </c>
      <c r="G285">
        <f t="shared" si="10"/>
        <v>258.83484437797932</v>
      </c>
      <c r="H285">
        <f t="shared" si="11"/>
        <v>0.75552939999999991</v>
      </c>
    </row>
    <row r="286" spans="1:8">
      <c r="A286">
        <v>40</v>
      </c>
      <c r="B286">
        <v>60</v>
      </c>
      <c r="C286">
        <v>0.5</v>
      </c>
      <c r="D286">
        <v>37</v>
      </c>
      <c r="E286">
        <v>-2.7385999999999999E-3</v>
      </c>
      <c r="F286">
        <v>0</v>
      </c>
      <c r="G286">
        <f t="shared" si="10"/>
        <v>251.32788111038417</v>
      </c>
      <c r="H286">
        <f t="shared" si="11"/>
        <v>0.7047017000000001</v>
      </c>
    </row>
    <row r="287" spans="1:8">
      <c r="A287">
        <v>80</v>
      </c>
      <c r="B287">
        <v>40</v>
      </c>
      <c r="C287">
        <v>0.5</v>
      </c>
      <c r="D287">
        <v>44</v>
      </c>
      <c r="E287">
        <v>4.4053500000000002E-2</v>
      </c>
      <c r="F287">
        <v>0</v>
      </c>
      <c r="G287">
        <f t="shared" si="10"/>
        <v>398.85512664735035</v>
      </c>
      <c r="H287">
        <f t="shared" si="11"/>
        <v>0.88393910000000009</v>
      </c>
    </row>
    <row r="288" spans="1:8">
      <c r="A288">
        <v>20</v>
      </c>
      <c r="B288">
        <v>100</v>
      </c>
      <c r="C288">
        <v>0.5</v>
      </c>
      <c r="D288">
        <v>27</v>
      </c>
      <c r="E288">
        <v>4.4053500000000002E-2</v>
      </c>
      <c r="F288">
        <v>-2.0440099999999999E-2</v>
      </c>
      <c r="G288">
        <f t="shared" si="10"/>
        <v>127.68361529114874</v>
      </c>
      <c r="H288">
        <f t="shared" si="11"/>
        <v>0.5296187</v>
      </c>
    </row>
    <row r="289" spans="1:8">
      <c r="A289">
        <v>60</v>
      </c>
      <c r="B289">
        <v>20</v>
      </c>
      <c r="C289">
        <v>0.5</v>
      </c>
      <c r="D289">
        <v>42</v>
      </c>
      <c r="E289">
        <v>-2.7385999999999999E-3</v>
      </c>
      <c r="F289">
        <v>-3.6666200000000003E-2</v>
      </c>
      <c r="G289">
        <f t="shared" si="10"/>
        <v>291.19450415926724</v>
      </c>
      <c r="H289">
        <f t="shared" si="11"/>
        <v>0.79015099999999994</v>
      </c>
    </row>
    <row r="290" spans="1:8">
      <c r="A290">
        <v>80</v>
      </c>
      <c r="B290">
        <v>80</v>
      </c>
      <c r="C290">
        <v>0.5</v>
      </c>
      <c r="D290">
        <v>31</v>
      </c>
      <c r="E290">
        <v>4.7505000000000004E-3</v>
      </c>
      <c r="F290">
        <v>-2.0440099999999999E-2</v>
      </c>
      <c r="G290">
        <f t="shared" si="10"/>
        <v>150.25824843443314</v>
      </c>
      <c r="H290">
        <f t="shared" si="11"/>
        <v>0.57516929999999999</v>
      </c>
    </row>
    <row r="291" spans="1:8">
      <c r="A291">
        <v>40</v>
      </c>
      <c r="B291">
        <v>20</v>
      </c>
      <c r="C291">
        <v>0.5</v>
      </c>
      <c r="D291">
        <v>30</v>
      </c>
      <c r="E291">
        <v>6.0895000000000003E-3</v>
      </c>
      <c r="F291">
        <v>-2.0440099999999999E-2</v>
      </c>
      <c r="G291">
        <f t="shared" si="10"/>
        <v>136.68230675764096</v>
      </c>
      <c r="H291">
        <f t="shared" si="11"/>
        <v>0.62483840000000002</v>
      </c>
    </row>
    <row r="292" spans="1:8">
      <c r="A292">
        <v>60</v>
      </c>
      <c r="B292">
        <v>60</v>
      </c>
      <c r="C292">
        <v>0.5</v>
      </c>
      <c r="D292">
        <v>52</v>
      </c>
      <c r="E292">
        <v>4.7505000000000004E-3</v>
      </c>
      <c r="F292">
        <v>-3.6666200000000003E-2</v>
      </c>
      <c r="G292">
        <f t="shared" si="10"/>
        <v>446.46892232918964</v>
      </c>
      <c r="H292">
        <f t="shared" si="11"/>
        <v>0.91348309999999999</v>
      </c>
    </row>
    <row r="293" spans="1:8">
      <c r="A293">
        <v>60</v>
      </c>
      <c r="B293">
        <v>40</v>
      </c>
      <c r="C293">
        <v>0.5</v>
      </c>
      <c r="D293">
        <v>42</v>
      </c>
      <c r="E293">
        <v>6.0895000000000003E-3</v>
      </c>
      <c r="F293">
        <v>-3.6666200000000003E-2</v>
      </c>
      <c r="G293">
        <f t="shared" si="10"/>
        <v>299.44583605944484</v>
      </c>
      <c r="H293">
        <f t="shared" si="11"/>
        <v>0.77758109999999991</v>
      </c>
    </row>
    <row r="294" spans="1:8">
      <c r="A294">
        <v>20</v>
      </c>
      <c r="B294">
        <v>40</v>
      </c>
      <c r="C294">
        <v>0.5</v>
      </c>
      <c r="D294">
        <v>37</v>
      </c>
      <c r="E294">
        <v>6.0895000000000003E-3</v>
      </c>
      <c r="F294">
        <v>4.0559100000000001E-2</v>
      </c>
      <c r="G294">
        <f t="shared" si="10"/>
        <v>297.48845686512766</v>
      </c>
      <c r="H294">
        <f t="shared" si="11"/>
        <v>0.77548689999999998</v>
      </c>
    </row>
    <row r="295" spans="1:8">
      <c r="A295">
        <v>40</v>
      </c>
      <c r="B295">
        <v>60</v>
      </c>
      <c r="C295">
        <v>0.5</v>
      </c>
      <c r="D295">
        <v>41</v>
      </c>
      <c r="E295">
        <v>6.0895000000000003E-3</v>
      </c>
      <c r="F295">
        <v>-1.0458500000000001E-2</v>
      </c>
      <c r="G295">
        <f t="shared" si="10"/>
        <v>309.11384241517908</v>
      </c>
      <c r="H295">
        <f t="shared" si="11"/>
        <v>0.76652690000000001</v>
      </c>
    </row>
    <row r="296" spans="1:8">
      <c r="A296">
        <v>20</v>
      </c>
      <c r="B296">
        <v>20</v>
      </c>
      <c r="C296">
        <v>0.5</v>
      </c>
      <c r="D296">
        <v>39</v>
      </c>
      <c r="E296">
        <v>6.0895000000000003E-3</v>
      </c>
      <c r="F296">
        <v>-2.0440099999999999E-2</v>
      </c>
      <c r="G296">
        <f t="shared" si="10"/>
        <v>270.12945135059351</v>
      </c>
      <c r="H296">
        <f t="shared" si="11"/>
        <v>0.76761349999999995</v>
      </c>
    </row>
    <row r="297" spans="1:8">
      <c r="A297">
        <v>20</v>
      </c>
      <c r="B297">
        <v>20</v>
      </c>
      <c r="C297">
        <v>0.5</v>
      </c>
      <c r="D297">
        <v>41</v>
      </c>
      <c r="E297">
        <v>6.0895000000000003E-3</v>
      </c>
      <c r="F297">
        <v>-1.0458500000000001E-2</v>
      </c>
      <c r="G297">
        <f t="shared" si="10"/>
        <v>309.11384241517908</v>
      </c>
      <c r="H297">
        <f t="shared" si="11"/>
        <v>0.80932289999999996</v>
      </c>
    </row>
    <row r="298" spans="1:8">
      <c r="A298">
        <v>40</v>
      </c>
      <c r="B298">
        <v>100</v>
      </c>
      <c r="C298">
        <v>0.5</v>
      </c>
      <c r="D298">
        <v>48</v>
      </c>
      <c r="E298">
        <v>4.4053500000000002E-2</v>
      </c>
      <c r="F298">
        <v>-3.6666200000000003E-2</v>
      </c>
      <c r="G298">
        <f t="shared" si="10"/>
        <v>423.89428918590528</v>
      </c>
      <c r="H298">
        <f t="shared" si="11"/>
        <v>0.84653449999999997</v>
      </c>
    </row>
    <row r="299" spans="1:8">
      <c r="A299">
        <v>40</v>
      </c>
      <c r="B299">
        <v>20</v>
      </c>
      <c r="C299">
        <v>0.5</v>
      </c>
      <c r="D299">
        <v>18</v>
      </c>
      <c r="E299">
        <v>6.0895000000000003E-3</v>
      </c>
      <c r="F299">
        <v>-2.0440099999999999E-2</v>
      </c>
      <c r="G299">
        <f t="shared" si="10"/>
        <v>-41.247219366295916</v>
      </c>
      <c r="H299">
        <f t="shared" si="11"/>
        <v>0.43447159999999996</v>
      </c>
    </row>
    <row r="300" spans="1:8">
      <c r="A300">
        <v>60</v>
      </c>
      <c r="B300">
        <v>20</v>
      </c>
      <c r="C300">
        <v>0.5</v>
      </c>
      <c r="D300">
        <v>42</v>
      </c>
      <c r="E300">
        <v>6.0895000000000003E-3</v>
      </c>
      <c r="F300">
        <v>-1.0458500000000001E-2</v>
      </c>
      <c r="G300">
        <f t="shared" si="10"/>
        <v>323.9413029255071</v>
      </c>
      <c r="H300">
        <f t="shared" si="11"/>
        <v>0.8251868</v>
      </c>
    </row>
    <row r="301" spans="1:8">
      <c r="A301">
        <v>80</v>
      </c>
      <c r="B301">
        <v>40</v>
      </c>
      <c r="C301">
        <v>0.5</v>
      </c>
      <c r="D301">
        <v>39</v>
      </c>
      <c r="E301">
        <v>4.4053500000000002E-2</v>
      </c>
      <c r="F301">
        <v>-3.6666200000000003E-2</v>
      </c>
      <c r="G301">
        <f t="shared" si="10"/>
        <v>290.44714459295261</v>
      </c>
      <c r="H301">
        <f t="shared" si="11"/>
        <v>0.7679533999999999</v>
      </c>
    </row>
    <row r="302" spans="1:8">
      <c r="A302">
        <v>60</v>
      </c>
      <c r="B302">
        <v>20</v>
      </c>
      <c r="C302">
        <v>0.5</v>
      </c>
      <c r="D302">
        <v>37</v>
      </c>
      <c r="E302">
        <v>4.7505000000000004E-3</v>
      </c>
      <c r="F302">
        <v>-2.0440099999999999E-2</v>
      </c>
      <c r="G302">
        <f t="shared" si="10"/>
        <v>239.22301149640151</v>
      </c>
      <c r="H302">
        <f t="shared" si="11"/>
        <v>0.7345467</v>
      </c>
    </row>
    <row r="303" spans="1:8">
      <c r="A303">
        <v>40</v>
      </c>
      <c r="B303">
        <v>80</v>
      </c>
      <c r="C303">
        <v>0.5</v>
      </c>
      <c r="D303">
        <v>39</v>
      </c>
      <c r="E303">
        <v>-2.7385999999999999E-3</v>
      </c>
      <c r="F303">
        <v>4.0559100000000001E-2</v>
      </c>
      <c r="G303">
        <f t="shared" si="10"/>
        <v>318.89204598560616</v>
      </c>
      <c r="H303">
        <f t="shared" si="11"/>
        <v>0.7555906</v>
      </c>
    </row>
    <row r="304" spans="1:8">
      <c r="A304">
        <v>80</v>
      </c>
      <c r="B304">
        <v>20</v>
      </c>
      <c r="C304">
        <v>0.5</v>
      </c>
      <c r="D304">
        <v>28</v>
      </c>
      <c r="E304">
        <v>0</v>
      </c>
      <c r="F304">
        <v>0</v>
      </c>
      <c r="G304">
        <f t="shared" si="10"/>
        <v>120.44041499205535</v>
      </c>
      <c r="H304">
        <f t="shared" si="11"/>
        <v>0.60746119999999992</v>
      </c>
    </row>
    <row r="305" spans="1:8">
      <c r="A305">
        <v>80</v>
      </c>
      <c r="B305">
        <v>20</v>
      </c>
      <c r="C305">
        <v>0.5</v>
      </c>
      <c r="D305">
        <v>50</v>
      </c>
      <c r="E305">
        <v>4.7505000000000004E-3</v>
      </c>
      <c r="F305">
        <v>0</v>
      </c>
      <c r="G305">
        <f t="shared" si="10"/>
        <v>451.08468081129075</v>
      </c>
      <c r="H305">
        <f t="shared" si="11"/>
        <v>0.96121749999999995</v>
      </c>
    </row>
    <row r="306" spans="1:8">
      <c r="A306">
        <v>40</v>
      </c>
      <c r="B306">
        <v>60</v>
      </c>
      <c r="C306">
        <v>0.5</v>
      </c>
      <c r="D306">
        <v>40</v>
      </c>
      <c r="E306">
        <v>4.4053500000000002E-2</v>
      </c>
      <c r="F306">
        <v>-2.0440099999999999E-2</v>
      </c>
      <c r="G306">
        <f t="shared" si="10"/>
        <v>320.4406019254136</v>
      </c>
      <c r="H306">
        <f t="shared" si="11"/>
        <v>0.77864540000000004</v>
      </c>
    </row>
    <row r="307" spans="1:8">
      <c r="A307">
        <v>40</v>
      </c>
      <c r="B307">
        <v>100</v>
      </c>
      <c r="C307">
        <v>0.5</v>
      </c>
      <c r="D307">
        <v>41</v>
      </c>
      <c r="E307">
        <v>4.4053500000000002E-2</v>
      </c>
      <c r="F307">
        <v>-3.6666200000000003E-2</v>
      </c>
      <c r="G307">
        <f t="shared" si="10"/>
        <v>320.10206561360883</v>
      </c>
      <c r="H307">
        <f t="shared" si="11"/>
        <v>0.73548720000000001</v>
      </c>
    </row>
    <row r="308" spans="1:8">
      <c r="A308">
        <v>40</v>
      </c>
      <c r="B308">
        <v>20</v>
      </c>
      <c r="C308">
        <v>0.5</v>
      </c>
      <c r="D308">
        <v>40</v>
      </c>
      <c r="E308">
        <v>0</v>
      </c>
      <c r="F308">
        <v>4.0559100000000001E-2</v>
      </c>
      <c r="G308">
        <f t="shared" si="10"/>
        <v>336.27918497055805</v>
      </c>
      <c r="H308">
        <f t="shared" si="11"/>
        <v>0.83838710000000005</v>
      </c>
    </row>
    <row r="309" spans="1:8">
      <c r="A309">
        <v>20</v>
      </c>
      <c r="B309">
        <v>40</v>
      </c>
      <c r="C309">
        <v>0.5</v>
      </c>
      <c r="D309">
        <v>38</v>
      </c>
      <c r="E309">
        <v>6.0895000000000003E-3</v>
      </c>
      <c r="F309">
        <v>-2.0440099999999999E-2</v>
      </c>
      <c r="G309">
        <f t="shared" si="10"/>
        <v>255.30199084026552</v>
      </c>
      <c r="H309">
        <f t="shared" si="11"/>
        <v>0.7303516000000001</v>
      </c>
    </row>
    <row r="310" spans="1:8">
      <c r="A310">
        <v>60</v>
      </c>
      <c r="B310">
        <v>80</v>
      </c>
      <c r="C310">
        <v>0.5</v>
      </c>
      <c r="D310">
        <v>46</v>
      </c>
      <c r="E310">
        <v>6.0895000000000003E-3</v>
      </c>
      <c r="F310">
        <v>-3.6666200000000003E-2</v>
      </c>
      <c r="G310">
        <f t="shared" si="10"/>
        <v>358.75567810075717</v>
      </c>
      <c r="H310">
        <f t="shared" si="11"/>
        <v>0.79824070000000003</v>
      </c>
    </row>
    <row r="311" spans="1:8">
      <c r="A311">
        <v>60</v>
      </c>
      <c r="B311">
        <v>20</v>
      </c>
      <c r="C311">
        <v>0.5</v>
      </c>
      <c r="D311">
        <v>45</v>
      </c>
      <c r="E311">
        <v>4.4053500000000002E-2</v>
      </c>
      <c r="F311">
        <v>-2.0440099999999999E-2</v>
      </c>
      <c r="G311">
        <f t="shared" si="10"/>
        <v>394.57790447705395</v>
      </c>
      <c r="H311">
        <f t="shared" si="11"/>
        <v>0.90076089999999998</v>
      </c>
    </row>
    <row r="312" spans="1:8">
      <c r="A312">
        <v>80</v>
      </c>
      <c r="B312">
        <v>20</v>
      </c>
      <c r="C312">
        <v>0.5</v>
      </c>
      <c r="D312">
        <v>17</v>
      </c>
      <c r="E312">
        <v>0</v>
      </c>
      <c r="F312">
        <v>-3.6666200000000003E-2</v>
      </c>
      <c r="G312">
        <f t="shared" si="10"/>
        <v>-76.932330124310667</v>
      </c>
      <c r="H312">
        <f t="shared" si="11"/>
        <v>0.39629210000000004</v>
      </c>
    </row>
    <row r="313" spans="1:8">
      <c r="A313">
        <v>80</v>
      </c>
      <c r="B313">
        <v>20</v>
      </c>
      <c r="C313">
        <v>0.5</v>
      </c>
      <c r="D313">
        <v>37</v>
      </c>
      <c r="E313">
        <v>6.0895000000000003E-3</v>
      </c>
      <c r="F313">
        <v>0</v>
      </c>
      <c r="G313">
        <f t="shared" si="10"/>
        <v>259.57921301056177</v>
      </c>
      <c r="H313">
        <f t="shared" si="11"/>
        <v>0.75632579999999994</v>
      </c>
    </row>
    <row r="314" spans="1:8">
      <c r="A314">
        <v>20</v>
      </c>
      <c r="B314">
        <v>60</v>
      </c>
      <c r="C314">
        <v>0.5</v>
      </c>
      <c r="D314">
        <v>32</v>
      </c>
      <c r="E314">
        <v>4.4053500000000002E-2</v>
      </c>
      <c r="F314">
        <v>4.0559100000000001E-2</v>
      </c>
      <c r="G314">
        <f t="shared" si="10"/>
        <v>258.83484437797932</v>
      </c>
      <c r="H314">
        <f t="shared" si="11"/>
        <v>0.71273339999999996</v>
      </c>
    </row>
    <row r="315" spans="1:8">
      <c r="A315">
        <v>40</v>
      </c>
      <c r="B315">
        <v>60</v>
      </c>
      <c r="C315">
        <v>0.5</v>
      </c>
      <c r="D315">
        <v>55</v>
      </c>
      <c r="E315">
        <v>-2.7385999999999999E-3</v>
      </c>
      <c r="F315">
        <v>-2.0440099999999999E-2</v>
      </c>
      <c r="G315">
        <f t="shared" si="10"/>
        <v>499.11748761566503</v>
      </c>
      <c r="H315">
        <f t="shared" si="11"/>
        <v>0.96981180000000011</v>
      </c>
    </row>
    <row r="316" spans="1:8">
      <c r="A316">
        <v>80</v>
      </c>
      <c r="B316">
        <v>60</v>
      </c>
      <c r="C316">
        <v>0.5</v>
      </c>
      <c r="D316">
        <v>44</v>
      </c>
      <c r="E316">
        <v>6.0895000000000003E-3</v>
      </c>
      <c r="F316">
        <v>-3.6666200000000003E-2</v>
      </c>
      <c r="G316">
        <f t="shared" si="10"/>
        <v>329.10075708010106</v>
      </c>
      <c r="H316">
        <f t="shared" si="11"/>
        <v>0.78791090000000008</v>
      </c>
    </row>
    <row r="317" spans="1:8">
      <c r="A317">
        <v>20</v>
      </c>
      <c r="B317">
        <v>40</v>
      </c>
      <c r="C317">
        <v>0.5</v>
      </c>
      <c r="D317">
        <v>44</v>
      </c>
      <c r="E317">
        <v>6.0895000000000003E-3</v>
      </c>
      <c r="F317">
        <v>-2.0440099999999999E-2</v>
      </c>
      <c r="G317">
        <f t="shared" si="10"/>
        <v>344.26675390223397</v>
      </c>
      <c r="H317">
        <f t="shared" si="11"/>
        <v>0.82553500000000013</v>
      </c>
    </row>
    <row r="318" spans="1:8">
      <c r="A318">
        <v>80</v>
      </c>
      <c r="B318">
        <v>40</v>
      </c>
      <c r="C318">
        <v>0.5</v>
      </c>
      <c r="D318">
        <v>39</v>
      </c>
      <c r="E318">
        <v>4.7505000000000004E-3</v>
      </c>
      <c r="F318">
        <v>-1.0458500000000001E-2</v>
      </c>
      <c r="G318">
        <f t="shared" si="10"/>
        <v>278.20740256098702</v>
      </c>
      <c r="H318">
        <f t="shared" si="11"/>
        <v>0.75485809999999987</v>
      </c>
    </row>
    <row r="319" spans="1:8">
      <c r="A319">
        <v>60</v>
      </c>
      <c r="B319">
        <v>20</v>
      </c>
      <c r="C319">
        <v>0.5</v>
      </c>
      <c r="D319">
        <v>29</v>
      </c>
      <c r="E319">
        <v>-2.7385999999999999E-3</v>
      </c>
      <c r="F319">
        <v>4.0559100000000001E-2</v>
      </c>
      <c r="G319">
        <f t="shared" si="10"/>
        <v>170.6174408823255</v>
      </c>
      <c r="H319">
        <f t="shared" si="11"/>
        <v>0.6611456</v>
      </c>
    </row>
    <row r="320" spans="1:8">
      <c r="A320">
        <v>40</v>
      </c>
      <c r="B320">
        <v>100</v>
      </c>
      <c r="C320">
        <v>0.5</v>
      </c>
      <c r="D320">
        <v>33</v>
      </c>
      <c r="E320">
        <v>-2.7385999999999999E-3</v>
      </c>
      <c r="F320">
        <v>-2.0440099999999999E-2</v>
      </c>
      <c r="G320">
        <f t="shared" si="10"/>
        <v>172.91335638844757</v>
      </c>
      <c r="H320">
        <f t="shared" si="11"/>
        <v>0.57801000000000002</v>
      </c>
    </row>
    <row r="321" spans="1:8">
      <c r="A321">
        <v>80</v>
      </c>
      <c r="B321">
        <v>60</v>
      </c>
      <c r="C321">
        <v>0.5</v>
      </c>
      <c r="D321">
        <v>55</v>
      </c>
      <c r="E321">
        <v>0</v>
      </c>
      <c r="F321">
        <v>-2.0440099999999999E-2</v>
      </c>
      <c r="G321">
        <f t="shared" si="10"/>
        <v>501.67716609028884</v>
      </c>
      <c r="H321">
        <f t="shared" si="11"/>
        <v>0.97255039999999993</v>
      </c>
    </row>
    <row r="322" spans="1:8">
      <c r="A322">
        <v>80</v>
      </c>
      <c r="B322">
        <v>100</v>
      </c>
      <c r="C322">
        <v>0.5</v>
      </c>
      <c r="D322">
        <v>47</v>
      </c>
      <c r="E322">
        <v>0</v>
      </c>
      <c r="F322">
        <v>4.0559100000000001E-2</v>
      </c>
      <c r="G322">
        <f t="shared" si="10"/>
        <v>440.0714085428545</v>
      </c>
      <c r="H322">
        <f t="shared" si="11"/>
        <v>0.8638423999999999</v>
      </c>
    </row>
    <row r="323" spans="1:8">
      <c r="A323">
        <v>40</v>
      </c>
      <c r="B323">
        <v>60</v>
      </c>
      <c r="C323">
        <v>0.5</v>
      </c>
      <c r="D323">
        <v>44</v>
      </c>
      <c r="E323">
        <v>6.0895000000000003E-3</v>
      </c>
      <c r="F323">
        <v>0</v>
      </c>
      <c r="G323">
        <f t="shared" si="10"/>
        <v>363.37143658285834</v>
      </c>
      <c r="H323">
        <f t="shared" si="11"/>
        <v>0.82457710000000006</v>
      </c>
    </row>
    <row r="324" spans="1:8">
      <c r="A324">
        <v>20</v>
      </c>
      <c r="B324">
        <v>40</v>
      </c>
      <c r="C324">
        <v>0.5</v>
      </c>
      <c r="D324">
        <v>55</v>
      </c>
      <c r="E324">
        <v>6.0895000000000003E-3</v>
      </c>
      <c r="F324">
        <v>4.0559100000000001E-2</v>
      </c>
      <c r="G324">
        <f t="shared" si="10"/>
        <v>564.38274605103288</v>
      </c>
      <c r="H324">
        <f t="shared" si="11"/>
        <v>1.0610370999999998</v>
      </c>
    </row>
    <row r="325" spans="1:8">
      <c r="A325">
        <v>80</v>
      </c>
      <c r="B325">
        <v>60</v>
      </c>
      <c r="C325">
        <v>0.5</v>
      </c>
      <c r="D325">
        <v>17</v>
      </c>
      <c r="E325">
        <v>6.0895000000000003E-3</v>
      </c>
      <c r="F325">
        <v>-2.0440099999999999E-2</v>
      </c>
      <c r="G325">
        <f t="shared" si="10"/>
        <v>-56.074679876623975</v>
      </c>
      <c r="H325">
        <f t="shared" si="11"/>
        <v>0.37581169999999997</v>
      </c>
    </row>
    <row r="326" spans="1:8">
      <c r="A326">
        <v>80</v>
      </c>
      <c r="B326">
        <v>40</v>
      </c>
      <c r="C326">
        <v>0.5</v>
      </c>
      <c r="D326">
        <v>31</v>
      </c>
      <c r="E326">
        <v>0</v>
      </c>
      <c r="F326">
        <v>-1.0458500000000001E-2</v>
      </c>
      <c r="G326">
        <f t="shared" si="10"/>
        <v>155.14758388634456</v>
      </c>
      <c r="H326">
        <f t="shared" si="11"/>
        <v>0.62319640000000009</v>
      </c>
    </row>
    <row r="327" spans="1:8">
      <c r="A327">
        <v>60</v>
      </c>
      <c r="B327">
        <v>20</v>
      </c>
      <c r="C327">
        <v>0.5</v>
      </c>
      <c r="D327">
        <v>53</v>
      </c>
      <c r="E327">
        <v>4.4053500000000002E-2</v>
      </c>
      <c r="F327">
        <v>-3.6666200000000003E-2</v>
      </c>
      <c r="G327">
        <f t="shared" si="10"/>
        <v>498.03159173754568</v>
      </c>
      <c r="H327">
        <f t="shared" si="11"/>
        <v>1.0114459999999998</v>
      </c>
    </row>
    <row r="328" spans="1:8">
      <c r="A328">
        <v>40</v>
      </c>
      <c r="B328">
        <v>20</v>
      </c>
      <c r="C328">
        <v>0.5</v>
      </c>
      <c r="D328">
        <v>40</v>
      </c>
      <c r="E328">
        <v>4.7505000000000004E-3</v>
      </c>
      <c r="F328">
        <v>-2.0440099999999999E-2</v>
      </c>
      <c r="G328">
        <f t="shared" si="10"/>
        <v>283.70539302738575</v>
      </c>
      <c r="H328">
        <f t="shared" si="11"/>
        <v>0.78213840000000001</v>
      </c>
    </row>
    <row r="329" spans="1:8">
      <c r="A329">
        <v>60</v>
      </c>
      <c r="B329">
        <v>20</v>
      </c>
      <c r="C329">
        <v>0.5</v>
      </c>
      <c r="D329">
        <v>34</v>
      </c>
      <c r="E329">
        <v>0</v>
      </c>
      <c r="F329">
        <v>0</v>
      </c>
      <c r="G329">
        <f t="shared" si="10"/>
        <v>209.40517805402374</v>
      </c>
      <c r="H329">
        <f t="shared" si="11"/>
        <v>0.70264459999999995</v>
      </c>
    </row>
    <row r="330" spans="1:8">
      <c r="A330">
        <v>60</v>
      </c>
      <c r="B330">
        <v>80</v>
      </c>
      <c r="C330">
        <v>0.5</v>
      </c>
      <c r="D330">
        <v>33</v>
      </c>
      <c r="E330">
        <v>4.4053500000000002E-2</v>
      </c>
      <c r="F330">
        <v>-2.0440099999999999E-2</v>
      </c>
      <c r="G330">
        <f t="shared" si="10"/>
        <v>216.64837835311718</v>
      </c>
      <c r="H330">
        <f t="shared" si="11"/>
        <v>0.64620010000000006</v>
      </c>
    </row>
    <row r="331" spans="1:8">
      <c r="A331">
        <v>80</v>
      </c>
      <c r="B331">
        <v>60</v>
      </c>
      <c r="C331">
        <v>0.5</v>
      </c>
      <c r="D331">
        <v>59</v>
      </c>
      <c r="E331">
        <v>4.4053500000000002E-2</v>
      </c>
      <c r="F331">
        <v>-1.0458500000000001E-2</v>
      </c>
      <c r="G331">
        <f t="shared" si="10"/>
        <v>611.49182166557637</v>
      </c>
      <c r="H331">
        <f t="shared" si="11"/>
        <v>1.0900410999999999</v>
      </c>
    </row>
    <row r="332" spans="1:8">
      <c r="A332">
        <v>80</v>
      </c>
      <c r="B332">
        <v>40</v>
      </c>
      <c r="C332">
        <v>0.5</v>
      </c>
      <c r="D332">
        <v>44</v>
      </c>
      <c r="E332">
        <v>6.0895000000000003E-3</v>
      </c>
      <c r="F332">
        <v>-1.0458500000000001E-2</v>
      </c>
      <c r="G332">
        <f t="shared" si="10"/>
        <v>353.59622394616332</v>
      </c>
      <c r="H332">
        <f t="shared" si="11"/>
        <v>0.83551660000000005</v>
      </c>
    </row>
    <row r="333" spans="1:8">
      <c r="A333">
        <v>40</v>
      </c>
      <c r="B333">
        <v>60</v>
      </c>
      <c r="C333">
        <v>0.5</v>
      </c>
      <c r="D333">
        <v>36</v>
      </c>
      <c r="E333">
        <v>6.0895000000000003E-3</v>
      </c>
      <c r="F333">
        <v>-2.0440099999999999E-2</v>
      </c>
      <c r="G333">
        <f t="shared" si="10"/>
        <v>225.6470698196093</v>
      </c>
      <c r="H333">
        <f t="shared" si="11"/>
        <v>0.67722579999999999</v>
      </c>
    </row>
    <row r="334" spans="1:8">
      <c r="A334">
        <v>60</v>
      </c>
      <c r="B334">
        <v>100</v>
      </c>
      <c r="C334">
        <v>0.5</v>
      </c>
      <c r="D334">
        <v>39</v>
      </c>
      <c r="E334">
        <v>6.0895000000000003E-3</v>
      </c>
      <c r="F334">
        <v>-2.0440099999999999E-2</v>
      </c>
      <c r="G334">
        <f t="shared" si="10"/>
        <v>270.12945135059351</v>
      </c>
      <c r="H334">
        <f t="shared" si="11"/>
        <v>0.68202149999999995</v>
      </c>
    </row>
    <row r="335" spans="1:8">
      <c r="A335">
        <v>40</v>
      </c>
      <c r="B335">
        <v>100</v>
      </c>
      <c r="C335">
        <v>0.5</v>
      </c>
      <c r="D335">
        <v>34</v>
      </c>
      <c r="E335">
        <v>4.4053500000000002E-2</v>
      </c>
      <c r="F335">
        <v>-2.0440099999999999E-2</v>
      </c>
      <c r="G335">
        <f t="shared" si="10"/>
        <v>231.47583886344518</v>
      </c>
      <c r="H335">
        <f t="shared" si="11"/>
        <v>0.64066599999999996</v>
      </c>
    </row>
    <row r="336" spans="1:8">
      <c r="A336">
        <v>40</v>
      </c>
      <c r="B336">
        <v>60</v>
      </c>
      <c r="C336">
        <v>0.5</v>
      </c>
      <c r="D336">
        <v>37</v>
      </c>
      <c r="E336">
        <v>6.0895000000000003E-3</v>
      </c>
      <c r="F336">
        <v>-2.0440099999999999E-2</v>
      </c>
      <c r="G336">
        <f t="shared" si="10"/>
        <v>240.47453032993741</v>
      </c>
      <c r="H336">
        <f t="shared" si="11"/>
        <v>0.69308970000000003</v>
      </c>
    </row>
    <row r="337" spans="1:8">
      <c r="A337">
        <v>20</v>
      </c>
      <c r="B337">
        <v>80</v>
      </c>
      <c r="C337">
        <v>0.5</v>
      </c>
      <c r="D337">
        <v>53</v>
      </c>
      <c r="E337">
        <v>4.4053500000000002E-2</v>
      </c>
      <c r="F337">
        <v>-1.0458500000000001E-2</v>
      </c>
      <c r="G337">
        <f t="shared" si="10"/>
        <v>522.52705860360788</v>
      </c>
      <c r="H337">
        <f t="shared" si="11"/>
        <v>0.97345969999999993</v>
      </c>
    </row>
    <row r="338" spans="1:8">
      <c r="A338">
        <v>60</v>
      </c>
      <c r="B338">
        <v>100</v>
      </c>
      <c r="C338">
        <v>0.5</v>
      </c>
      <c r="D338">
        <v>31</v>
      </c>
      <c r="E338">
        <v>4.4053500000000002E-2</v>
      </c>
      <c r="F338">
        <v>-2.0440099999999999E-2</v>
      </c>
      <c r="G338">
        <f t="shared" ref="G338:G401" si="12">($C$14-$B$2-E338-F338-(D338*$B$12)-($B$11*60))/$B$13</f>
        <v>186.99345733246102</v>
      </c>
      <c r="H338">
        <f t="shared" ref="H338:H401" si="13">$B$2+E338+F338+($E$10*$B$11)+(D338*$B$12)+(B338*$B$13)</f>
        <v>0.59307429999999994</v>
      </c>
    </row>
    <row r="339" spans="1:8">
      <c r="A339">
        <v>20</v>
      </c>
      <c r="B339">
        <v>60</v>
      </c>
      <c r="C339">
        <v>0.5</v>
      </c>
      <c r="D339">
        <v>11</v>
      </c>
      <c r="E339">
        <v>6.0895000000000003E-3</v>
      </c>
      <c r="F339">
        <v>-3.6666200000000003E-2</v>
      </c>
      <c r="G339">
        <f t="shared" si="12"/>
        <v>-160.20543976072526</v>
      </c>
      <c r="H339">
        <f t="shared" si="13"/>
        <v>0.26440220000000003</v>
      </c>
    </row>
    <row r="340" spans="1:8">
      <c r="A340">
        <v>40</v>
      </c>
      <c r="B340">
        <v>80</v>
      </c>
      <c r="C340">
        <v>0.5</v>
      </c>
      <c r="D340">
        <v>34</v>
      </c>
      <c r="E340">
        <v>6.0895000000000003E-3</v>
      </c>
      <c r="F340">
        <v>-2.0440099999999999E-2</v>
      </c>
      <c r="G340">
        <f t="shared" si="12"/>
        <v>195.99214879895317</v>
      </c>
      <c r="H340">
        <f t="shared" si="13"/>
        <v>0.62409999999999999</v>
      </c>
    </row>
    <row r="341" spans="1:8">
      <c r="A341">
        <v>40</v>
      </c>
      <c r="B341">
        <v>20</v>
      </c>
      <c r="C341">
        <v>0.5</v>
      </c>
      <c r="D341">
        <v>47</v>
      </c>
      <c r="E341">
        <v>6.0895000000000003E-3</v>
      </c>
      <c r="F341">
        <v>-3.6666200000000003E-2</v>
      </c>
      <c r="G341">
        <f t="shared" si="12"/>
        <v>373.58313861108519</v>
      </c>
      <c r="H341">
        <f t="shared" si="13"/>
        <v>0.87829859999999993</v>
      </c>
    </row>
    <row r="342" spans="1:8">
      <c r="A342">
        <v>40</v>
      </c>
      <c r="B342">
        <v>60</v>
      </c>
      <c r="C342">
        <v>0.5</v>
      </c>
      <c r="D342">
        <v>22</v>
      </c>
      <c r="E342">
        <v>0</v>
      </c>
      <c r="F342">
        <v>0</v>
      </c>
      <c r="G342">
        <f t="shared" si="12"/>
        <v>31.475651930086972</v>
      </c>
      <c r="H342">
        <f t="shared" si="13"/>
        <v>0.46948180000000006</v>
      </c>
    </row>
    <row r="343" spans="1:8">
      <c r="A343">
        <v>40</v>
      </c>
      <c r="B343">
        <v>60</v>
      </c>
      <c r="C343">
        <v>0.5</v>
      </c>
      <c r="D343">
        <v>47</v>
      </c>
      <c r="E343">
        <v>6.0895000000000003E-3</v>
      </c>
      <c r="F343">
        <v>0</v>
      </c>
      <c r="G343">
        <f t="shared" si="12"/>
        <v>407.85381811384246</v>
      </c>
      <c r="H343">
        <f t="shared" si="13"/>
        <v>0.87216879999999997</v>
      </c>
    </row>
    <row r="344" spans="1:8">
      <c r="A344">
        <v>40</v>
      </c>
      <c r="B344">
        <v>60</v>
      </c>
      <c r="C344">
        <v>0.5</v>
      </c>
      <c r="D344">
        <v>36</v>
      </c>
      <c r="E344">
        <v>-2.7385999999999999E-3</v>
      </c>
      <c r="F344">
        <v>-2.0440099999999999E-2</v>
      </c>
      <c r="G344">
        <f t="shared" si="12"/>
        <v>217.3957379194317</v>
      </c>
      <c r="H344">
        <f t="shared" si="13"/>
        <v>0.66839769999999998</v>
      </c>
    </row>
    <row r="345" spans="1:8">
      <c r="A345">
        <v>20</v>
      </c>
      <c r="B345">
        <v>80</v>
      </c>
      <c r="C345">
        <v>0.5</v>
      </c>
      <c r="D345">
        <v>45</v>
      </c>
      <c r="E345">
        <v>6.0895000000000003E-3</v>
      </c>
      <c r="F345">
        <v>-2.0440099999999999E-2</v>
      </c>
      <c r="G345">
        <f t="shared" si="12"/>
        <v>359.09421441256194</v>
      </c>
      <c r="H345">
        <f t="shared" si="13"/>
        <v>0.7986029</v>
      </c>
    </row>
    <row r="346" spans="1:8">
      <c r="A346">
        <v>80</v>
      </c>
      <c r="B346">
        <v>20</v>
      </c>
      <c r="C346">
        <v>0.5</v>
      </c>
      <c r="D346">
        <v>39</v>
      </c>
      <c r="E346">
        <v>6.0895000000000003E-3</v>
      </c>
      <c r="F346">
        <v>-1.0458500000000001E-2</v>
      </c>
      <c r="G346">
        <f t="shared" si="12"/>
        <v>279.45892139452286</v>
      </c>
      <c r="H346">
        <f t="shared" si="13"/>
        <v>0.77759509999999987</v>
      </c>
    </row>
    <row r="347" spans="1:8">
      <c r="A347">
        <v>20</v>
      </c>
      <c r="B347">
        <v>100</v>
      </c>
      <c r="C347">
        <v>0.5</v>
      </c>
      <c r="D347">
        <v>53</v>
      </c>
      <c r="E347">
        <v>6.0895000000000003E-3</v>
      </c>
      <c r="F347">
        <v>-2.0440099999999999E-2</v>
      </c>
      <c r="G347">
        <f t="shared" si="12"/>
        <v>477.71389849518653</v>
      </c>
      <c r="H347">
        <f t="shared" si="13"/>
        <v>0.90411610000000009</v>
      </c>
    </row>
    <row r="348" spans="1:8">
      <c r="A348">
        <v>60</v>
      </c>
      <c r="B348">
        <v>20</v>
      </c>
      <c r="C348">
        <v>0.5</v>
      </c>
      <c r="D348">
        <v>50</v>
      </c>
      <c r="E348">
        <v>0</v>
      </c>
      <c r="F348">
        <v>-2.0440099999999999E-2</v>
      </c>
      <c r="G348">
        <f t="shared" si="12"/>
        <v>427.53986353864849</v>
      </c>
      <c r="H348">
        <f t="shared" si="13"/>
        <v>0.9360269</v>
      </c>
    </row>
    <row r="349" spans="1:8">
      <c r="A349">
        <v>40</v>
      </c>
      <c r="B349">
        <v>100</v>
      </c>
      <c r="C349">
        <v>0.5</v>
      </c>
      <c r="D349">
        <v>33</v>
      </c>
      <c r="E349">
        <v>4.7505000000000004E-3</v>
      </c>
      <c r="F349">
        <v>-2.0440099999999999E-2</v>
      </c>
      <c r="G349">
        <f t="shared" si="12"/>
        <v>179.9131694550893</v>
      </c>
      <c r="H349">
        <f t="shared" si="13"/>
        <v>0.58549910000000005</v>
      </c>
    </row>
    <row r="350" spans="1:8">
      <c r="A350">
        <v>40</v>
      </c>
      <c r="B350">
        <v>100</v>
      </c>
      <c r="C350">
        <v>0.5</v>
      </c>
      <c r="D350">
        <v>47</v>
      </c>
      <c r="E350">
        <v>6.0895000000000003E-3</v>
      </c>
      <c r="F350">
        <v>-2.0440099999999999E-2</v>
      </c>
      <c r="G350">
        <f t="shared" si="12"/>
        <v>388.74913543321804</v>
      </c>
      <c r="H350">
        <f t="shared" si="13"/>
        <v>0.80893269999999995</v>
      </c>
    </row>
    <row r="351" spans="1:8">
      <c r="A351">
        <v>40</v>
      </c>
      <c r="B351">
        <v>100</v>
      </c>
      <c r="C351">
        <v>0.5</v>
      </c>
      <c r="D351">
        <v>39</v>
      </c>
      <c r="E351">
        <v>6.0895000000000003E-3</v>
      </c>
      <c r="F351">
        <v>0</v>
      </c>
      <c r="G351">
        <f t="shared" si="12"/>
        <v>289.23413403121788</v>
      </c>
      <c r="H351">
        <f t="shared" si="13"/>
        <v>0.70246160000000002</v>
      </c>
    </row>
    <row r="352" spans="1:8">
      <c r="A352">
        <v>80</v>
      </c>
      <c r="B352">
        <v>40</v>
      </c>
      <c r="C352">
        <v>0.5</v>
      </c>
      <c r="D352">
        <v>55</v>
      </c>
      <c r="E352">
        <v>4.7505000000000004E-3</v>
      </c>
      <c r="F352">
        <v>0</v>
      </c>
      <c r="G352">
        <f t="shared" si="12"/>
        <v>525.22198336293116</v>
      </c>
      <c r="H352">
        <f t="shared" si="13"/>
        <v>1.019139</v>
      </c>
    </row>
    <row r="353" spans="1:8">
      <c r="A353">
        <v>20</v>
      </c>
      <c r="B353">
        <v>60</v>
      </c>
      <c r="C353">
        <v>0.5</v>
      </c>
      <c r="D353">
        <v>27</v>
      </c>
      <c r="E353">
        <v>6.0895000000000003E-3</v>
      </c>
      <c r="F353">
        <v>-2.0440099999999999E-2</v>
      </c>
      <c r="G353">
        <f t="shared" si="12"/>
        <v>92.199925226656745</v>
      </c>
      <c r="H353">
        <f t="shared" si="13"/>
        <v>0.53445070000000006</v>
      </c>
    </row>
    <row r="354" spans="1:8">
      <c r="A354">
        <v>40</v>
      </c>
      <c r="B354">
        <v>20</v>
      </c>
      <c r="C354">
        <v>0.5</v>
      </c>
      <c r="D354">
        <v>43</v>
      </c>
      <c r="E354">
        <v>0</v>
      </c>
      <c r="F354">
        <v>0</v>
      </c>
      <c r="G354">
        <f t="shared" si="12"/>
        <v>342.8523226469764</v>
      </c>
      <c r="H354">
        <f t="shared" si="13"/>
        <v>0.8454197</v>
      </c>
    </row>
    <row r="355" spans="1:8">
      <c r="A355">
        <v>20</v>
      </c>
      <c r="B355">
        <v>60</v>
      </c>
      <c r="C355">
        <v>0.5</v>
      </c>
      <c r="D355">
        <v>36</v>
      </c>
      <c r="E355">
        <v>6.0895000000000003E-3</v>
      </c>
      <c r="F355">
        <v>-3.6666200000000003E-2</v>
      </c>
      <c r="G355">
        <f t="shared" si="12"/>
        <v>210.48107299747642</v>
      </c>
      <c r="H355">
        <f t="shared" si="13"/>
        <v>0.66099969999999997</v>
      </c>
    </row>
    <row r="356" spans="1:8">
      <c r="A356">
        <v>20</v>
      </c>
      <c r="B356">
        <v>20</v>
      </c>
      <c r="C356">
        <v>0.5</v>
      </c>
      <c r="D356">
        <v>40</v>
      </c>
      <c r="E356">
        <v>4.7505000000000004E-3</v>
      </c>
      <c r="F356">
        <v>-3.6666200000000003E-2</v>
      </c>
      <c r="G356">
        <f t="shared" si="12"/>
        <v>268.53939620525284</v>
      </c>
      <c r="H356">
        <f t="shared" si="13"/>
        <v>0.76591229999999999</v>
      </c>
    </row>
    <row r="357" spans="1:8">
      <c r="A357">
        <v>20</v>
      </c>
      <c r="B357">
        <v>60</v>
      </c>
      <c r="C357">
        <v>0.5</v>
      </c>
      <c r="D357">
        <v>51</v>
      </c>
      <c r="E357">
        <v>6.0895000000000003E-3</v>
      </c>
      <c r="F357">
        <v>-2.0440099999999999E-2</v>
      </c>
      <c r="G357">
        <f t="shared" si="12"/>
        <v>448.05897747453037</v>
      </c>
      <c r="H357">
        <f t="shared" si="13"/>
        <v>0.91518430000000006</v>
      </c>
    </row>
    <row r="358" spans="1:8">
      <c r="A358">
        <v>20</v>
      </c>
      <c r="B358">
        <v>20</v>
      </c>
      <c r="C358">
        <v>0.5</v>
      </c>
      <c r="D358">
        <v>51</v>
      </c>
      <c r="E358">
        <v>4.7505000000000004E-3</v>
      </c>
      <c r="F358">
        <v>-2.0440099999999999E-2</v>
      </c>
      <c r="G358">
        <f t="shared" si="12"/>
        <v>446.80745864099453</v>
      </c>
      <c r="H358">
        <f t="shared" si="13"/>
        <v>0.95664130000000003</v>
      </c>
    </row>
    <row r="359" spans="1:8">
      <c r="A359">
        <v>40</v>
      </c>
      <c r="B359">
        <v>60</v>
      </c>
      <c r="C359">
        <v>0.5</v>
      </c>
      <c r="D359">
        <v>48</v>
      </c>
      <c r="E359">
        <v>6.0895000000000003E-3</v>
      </c>
      <c r="F359">
        <v>4.0559100000000001E-2</v>
      </c>
      <c r="G359">
        <f t="shared" si="12"/>
        <v>460.59052247873643</v>
      </c>
      <c r="H359">
        <f t="shared" si="13"/>
        <v>0.92859180000000008</v>
      </c>
    </row>
    <row r="360" spans="1:8">
      <c r="A360">
        <v>20</v>
      </c>
      <c r="B360">
        <v>60</v>
      </c>
      <c r="C360">
        <v>0.5</v>
      </c>
      <c r="D360">
        <v>48</v>
      </c>
      <c r="E360">
        <v>-2.7385999999999999E-3</v>
      </c>
      <c r="F360">
        <v>-2.0440099999999999E-2</v>
      </c>
      <c r="G360">
        <f t="shared" si="12"/>
        <v>395.32526404336858</v>
      </c>
      <c r="H360">
        <f t="shared" si="13"/>
        <v>0.85876450000000004</v>
      </c>
    </row>
    <row r="361" spans="1:8">
      <c r="A361">
        <v>20</v>
      </c>
      <c r="B361">
        <v>100</v>
      </c>
      <c r="C361">
        <v>0.5</v>
      </c>
      <c r="D361">
        <v>38</v>
      </c>
      <c r="E361">
        <v>6.0895000000000003E-3</v>
      </c>
      <c r="F361">
        <v>-2.0440099999999999E-2</v>
      </c>
      <c r="G361">
        <f t="shared" si="12"/>
        <v>255.30199084026552</v>
      </c>
      <c r="H361">
        <f t="shared" si="13"/>
        <v>0.66615760000000002</v>
      </c>
    </row>
    <row r="362" spans="1:8">
      <c r="A362">
        <v>60</v>
      </c>
      <c r="B362">
        <v>40</v>
      </c>
      <c r="C362">
        <v>0.5</v>
      </c>
      <c r="D362">
        <v>44</v>
      </c>
      <c r="E362">
        <v>4.7505000000000004E-3</v>
      </c>
      <c r="F362">
        <v>-3.6666200000000003E-2</v>
      </c>
      <c r="G362">
        <f t="shared" si="12"/>
        <v>327.84923824656516</v>
      </c>
      <c r="H362">
        <f t="shared" si="13"/>
        <v>0.80796990000000002</v>
      </c>
    </row>
    <row r="363" spans="1:8">
      <c r="A363">
        <v>40</v>
      </c>
      <c r="B363">
        <v>20</v>
      </c>
      <c r="C363">
        <v>0.5</v>
      </c>
      <c r="D363">
        <v>47</v>
      </c>
      <c r="E363">
        <v>-2.7385999999999999E-3</v>
      </c>
      <c r="F363">
        <v>4.0559100000000001E-2</v>
      </c>
      <c r="G363">
        <f t="shared" si="12"/>
        <v>437.51173006823069</v>
      </c>
      <c r="H363">
        <f t="shared" si="13"/>
        <v>0.94669579999999987</v>
      </c>
    </row>
    <row r="364" spans="1:8">
      <c r="A364">
        <v>40</v>
      </c>
      <c r="B364">
        <v>20</v>
      </c>
      <c r="C364">
        <v>0.5</v>
      </c>
      <c r="D364">
        <v>42</v>
      </c>
      <c r="E364">
        <v>4.7505000000000004E-3</v>
      </c>
      <c r="F364">
        <v>-3.6666200000000003E-2</v>
      </c>
      <c r="G364">
        <f t="shared" si="12"/>
        <v>298.19431722590895</v>
      </c>
      <c r="H364">
        <f t="shared" si="13"/>
        <v>0.79764009999999996</v>
      </c>
    </row>
    <row r="365" spans="1:8">
      <c r="A365">
        <v>40</v>
      </c>
      <c r="B365">
        <v>100</v>
      </c>
      <c r="C365">
        <v>0.5</v>
      </c>
      <c r="D365">
        <v>30</v>
      </c>
      <c r="E365">
        <v>4.4053500000000002E-2</v>
      </c>
      <c r="F365">
        <v>4.0559100000000001E-2</v>
      </c>
      <c r="G365">
        <f t="shared" si="12"/>
        <v>229.17992335732319</v>
      </c>
      <c r="H365">
        <f t="shared" si="13"/>
        <v>0.63820960000000004</v>
      </c>
    </row>
    <row r="366" spans="1:8">
      <c r="A366">
        <v>80</v>
      </c>
      <c r="B366">
        <v>80</v>
      </c>
      <c r="C366">
        <v>0.5</v>
      </c>
      <c r="D366">
        <v>53</v>
      </c>
      <c r="E366">
        <v>0</v>
      </c>
      <c r="F366">
        <v>-2.0440099999999999E-2</v>
      </c>
      <c r="G366">
        <f t="shared" si="12"/>
        <v>472.02224506963273</v>
      </c>
      <c r="H366">
        <f t="shared" si="13"/>
        <v>0.91942460000000004</v>
      </c>
    </row>
    <row r="367" spans="1:8">
      <c r="A367">
        <v>40</v>
      </c>
      <c r="B367">
        <v>20</v>
      </c>
      <c r="C367">
        <v>0.5</v>
      </c>
      <c r="D367">
        <v>27</v>
      </c>
      <c r="E367">
        <v>4.7505000000000004E-3</v>
      </c>
      <c r="F367">
        <v>-1.0458500000000001E-2</v>
      </c>
      <c r="G367">
        <f t="shared" si="12"/>
        <v>100.27787643705024</v>
      </c>
      <c r="H367">
        <f t="shared" si="13"/>
        <v>0.58588930000000006</v>
      </c>
    </row>
    <row r="368" spans="1:8">
      <c r="A368">
        <v>80</v>
      </c>
      <c r="B368">
        <v>100</v>
      </c>
      <c r="C368">
        <v>0.5</v>
      </c>
      <c r="D368">
        <v>46</v>
      </c>
      <c r="E368">
        <v>4.4053500000000002E-2</v>
      </c>
      <c r="F368">
        <v>-2.0440099999999999E-2</v>
      </c>
      <c r="G368">
        <f t="shared" si="12"/>
        <v>409.40536498738209</v>
      </c>
      <c r="H368">
        <f t="shared" si="13"/>
        <v>0.83103280000000002</v>
      </c>
    </row>
    <row r="369" spans="1:8">
      <c r="A369">
        <v>40</v>
      </c>
      <c r="B369">
        <v>100</v>
      </c>
      <c r="C369">
        <v>0.5</v>
      </c>
      <c r="D369">
        <v>21</v>
      </c>
      <c r="E369">
        <v>4.4053500000000002E-2</v>
      </c>
      <c r="F369">
        <v>-2.0440099999999999E-2</v>
      </c>
      <c r="G369">
        <f t="shared" si="12"/>
        <v>38.718852229180314</v>
      </c>
      <c r="H369">
        <f t="shared" si="13"/>
        <v>0.43443530000000002</v>
      </c>
    </row>
    <row r="370" spans="1:8">
      <c r="A370">
        <v>80</v>
      </c>
      <c r="B370">
        <v>60</v>
      </c>
      <c r="C370">
        <v>0.5</v>
      </c>
      <c r="D370">
        <v>25</v>
      </c>
      <c r="E370">
        <v>-2.7385999999999999E-3</v>
      </c>
      <c r="F370">
        <v>-3.6666200000000003E-2</v>
      </c>
      <c r="G370">
        <f t="shared" si="12"/>
        <v>39.127675483690112</v>
      </c>
      <c r="H370">
        <f t="shared" si="13"/>
        <v>0.47766870000000006</v>
      </c>
    </row>
    <row r="371" spans="1:8">
      <c r="A371">
        <v>20</v>
      </c>
      <c r="B371">
        <v>100</v>
      </c>
      <c r="C371">
        <v>0.5</v>
      </c>
      <c r="D371">
        <v>39</v>
      </c>
      <c r="E371">
        <v>6.0895000000000003E-3</v>
      </c>
      <c r="F371">
        <v>-3.6666200000000003E-2</v>
      </c>
      <c r="G371">
        <f t="shared" si="12"/>
        <v>254.96345452846063</v>
      </c>
      <c r="H371">
        <f t="shared" si="13"/>
        <v>0.66579539999999993</v>
      </c>
    </row>
    <row r="372" spans="1:8">
      <c r="A372">
        <v>40</v>
      </c>
      <c r="B372">
        <v>100</v>
      </c>
      <c r="C372">
        <v>0.5</v>
      </c>
      <c r="D372">
        <v>34</v>
      </c>
      <c r="E372">
        <v>6.0895000000000003E-3</v>
      </c>
      <c r="F372">
        <v>-2.0440099999999999E-2</v>
      </c>
      <c r="G372">
        <f t="shared" si="12"/>
        <v>195.99214879895317</v>
      </c>
      <c r="H372">
        <f t="shared" si="13"/>
        <v>0.60270199999999996</v>
      </c>
    </row>
    <row r="373" spans="1:8">
      <c r="A373">
        <v>20</v>
      </c>
      <c r="B373">
        <v>80</v>
      </c>
      <c r="C373">
        <v>0.5</v>
      </c>
      <c r="D373">
        <v>43</v>
      </c>
      <c r="E373">
        <v>6.0895000000000003E-3</v>
      </c>
      <c r="F373">
        <v>-1.0458500000000001E-2</v>
      </c>
      <c r="G373">
        <f t="shared" si="12"/>
        <v>338.76876343583518</v>
      </c>
      <c r="H373">
        <f t="shared" si="13"/>
        <v>0.77685670000000007</v>
      </c>
    </row>
    <row r="374" spans="1:8">
      <c r="A374">
        <v>20</v>
      </c>
      <c r="B374">
        <v>20</v>
      </c>
      <c r="C374">
        <v>0.5</v>
      </c>
      <c r="D374">
        <v>44</v>
      </c>
      <c r="E374">
        <v>4.4053500000000002E-2</v>
      </c>
      <c r="F374">
        <v>-3.6666200000000003E-2</v>
      </c>
      <c r="G374">
        <f t="shared" si="12"/>
        <v>364.58444714459307</v>
      </c>
      <c r="H374">
        <f t="shared" si="13"/>
        <v>0.86867090000000002</v>
      </c>
    </row>
    <row r="375" spans="1:8">
      <c r="A375">
        <v>20</v>
      </c>
      <c r="B375">
        <v>60</v>
      </c>
      <c r="C375">
        <v>0.5</v>
      </c>
      <c r="D375">
        <v>41</v>
      </c>
      <c r="E375">
        <v>4.4053500000000002E-2</v>
      </c>
      <c r="F375">
        <v>-3.6666200000000003E-2</v>
      </c>
      <c r="G375">
        <f t="shared" si="12"/>
        <v>320.10206561360883</v>
      </c>
      <c r="H375">
        <f t="shared" si="13"/>
        <v>0.77828320000000006</v>
      </c>
    </row>
    <row r="376" spans="1:8">
      <c r="A376">
        <v>20</v>
      </c>
      <c r="B376">
        <v>60</v>
      </c>
      <c r="C376">
        <v>0.5</v>
      </c>
      <c r="D376">
        <v>50</v>
      </c>
      <c r="E376">
        <v>6.0895000000000003E-3</v>
      </c>
      <c r="F376">
        <v>-3.6666200000000003E-2</v>
      </c>
      <c r="G376">
        <f t="shared" si="12"/>
        <v>418.06552014206943</v>
      </c>
      <c r="H376">
        <f t="shared" si="13"/>
        <v>0.8830943</v>
      </c>
    </row>
    <row r="377" spans="1:8">
      <c r="A377">
        <v>20</v>
      </c>
      <c r="B377">
        <v>20</v>
      </c>
      <c r="C377">
        <v>0.5</v>
      </c>
      <c r="D377">
        <v>31</v>
      </c>
      <c r="E377">
        <v>6.0895000000000003E-3</v>
      </c>
      <c r="F377">
        <v>4.0559100000000001E-2</v>
      </c>
      <c r="G377">
        <f t="shared" si="12"/>
        <v>208.52369380315923</v>
      </c>
      <c r="H377">
        <f t="shared" si="13"/>
        <v>0.70170149999999998</v>
      </c>
    </row>
    <row r="378" spans="1:8">
      <c r="A378">
        <v>60</v>
      </c>
      <c r="B378">
        <v>80</v>
      </c>
      <c r="C378">
        <v>0.5</v>
      </c>
      <c r="D378">
        <v>47</v>
      </c>
      <c r="E378">
        <v>-2.7385999999999999E-3</v>
      </c>
      <c r="F378">
        <v>-2.0440099999999999E-2</v>
      </c>
      <c r="G378">
        <f t="shared" si="12"/>
        <v>380.4978035330405</v>
      </c>
      <c r="H378">
        <f t="shared" si="13"/>
        <v>0.82150259999999997</v>
      </c>
    </row>
    <row r="379" spans="1:8">
      <c r="A379">
        <v>40</v>
      </c>
      <c r="B379">
        <v>20</v>
      </c>
      <c r="C379">
        <v>0.5</v>
      </c>
      <c r="D379">
        <v>41</v>
      </c>
      <c r="E379">
        <v>4.7505000000000004E-3</v>
      </c>
      <c r="F379">
        <v>0</v>
      </c>
      <c r="G379">
        <f t="shared" si="12"/>
        <v>317.6375362183382</v>
      </c>
      <c r="H379">
        <f t="shared" si="13"/>
        <v>0.81844240000000001</v>
      </c>
    </row>
    <row r="380" spans="1:8">
      <c r="A380">
        <v>60</v>
      </c>
      <c r="B380">
        <v>80</v>
      </c>
      <c r="C380">
        <v>0.5</v>
      </c>
      <c r="D380">
        <v>31</v>
      </c>
      <c r="E380">
        <v>4.7505000000000004E-3</v>
      </c>
      <c r="F380">
        <v>-2.0440099999999999E-2</v>
      </c>
      <c r="G380">
        <f t="shared" si="12"/>
        <v>150.25824843443314</v>
      </c>
      <c r="H380">
        <f t="shared" si="13"/>
        <v>0.57516929999999999</v>
      </c>
    </row>
    <row r="381" spans="1:8">
      <c r="A381">
        <v>80</v>
      </c>
      <c r="B381">
        <v>100</v>
      </c>
      <c r="C381">
        <v>0.5</v>
      </c>
      <c r="D381">
        <v>16</v>
      </c>
      <c r="E381">
        <v>4.7505000000000004E-3</v>
      </c>
      <c r="F381">
        <v>4.0559100000000001E-2</v>
      </c>
      <c r="G381">
        <f t="shared" si="12"/>
        <v>-15.13973268529767</v>
      </c>
      <c r="H381">
        <f t="shared" si="13"/>
        <v>0.37681200000000004</v>
      </c>
    </row>
    <row r="382" spans="1:8">
      <c r="A382">
        <v>40</v>
      </c>
      <c r="B382">
        <v>20</v>
      </c>
      <c r="C382">
        <v>0.5</v>
      </c>
      <c r="D382">
        <v>45</v>
      </c>
      <c r="E382">
        <v>4.7505000000000004E-3</v>
      </c>
      <c r="F382">
        <v>-2.0440099999999999E-2</v>
      </c>
      <c r="G382">
        <f t="shared" si="12"/>
        <v>357.8426955790261</v>
      </c>
      <c r="H382">
        <f t="shared" si="13"/>
        <v>0.8614579</v>
      </c>
    </row>
    <row r="383" spans="1:8">
      <c r="A383">
        <v>80</v>
      </c>
      <c r="B383">
        <v>40</v>
      </c>
      <c r="C383">
        <v>0.5</v>
      </c>
      <c r="D383">
        <v>31</v>
      </c>
      <c r="E383">
        <v>0</v>
      </c>
      <c r="F383">
        <v>-1.0458500000000001E-2</v>
      </c>
      <c r="G383">
        <f t="shared" si="12"/>
        <v>155.14758388634456</v>
      </c>
      <c r="H383">
        <f t="shared" si="13"/>
        <v>0.62319640000000009</v>
      </c>
    </row>
    <row r="384" spans="1:8">
      <c r="A384">
        <v>60</v>
      </c>
      <c r="B384">
        <v>100</v>
      </c>
      <c r="C384">
        <v>0.5</v>
      </c>
      <c r="D384">
        <v>52</v>
      </c>
      <c r="E384">
        <v>4.4053500000000002E-2</v>
      </c>
      <c r="F384">
        <v>-1.0458500000000001E-2</v>
      </c>
      <c r="G384">
        <f t="shared" si="12"/>
        <v>507.6995980932798</v>
      </c>
      <c r="H384">
        <f t="shared" si="13"/>
        <v>0.93619779999999986</v>
      </c>
    </row>
    <row r="385" spans="1:8">
      <c r="A385">
        <v>80</v>
      </c>
      <c r="B385">
        <v>20</v>
      </c>
      <c r="C385">
        <v>0.5</v>
      </c>
      <c r="D385">
        <v>49</v>
      </c>
      <c r="E385">
        <v>6.0895000000000003E-3</v>
      </c>
      <c r="F385">
        <v>-1.0458500000000001E-2</v>
      </c>
      <c r="G385">
        <f t="shared" si="12"/>
        <v>427.73352649780367</v>
      </c>
      <c r="H385">
        <f t="shared" si="13"/>
        <v>0.93623410000000007</v>
      </c>
    </row>
    <row r="386" spans="1:8">
      <c r="A386">
        <v>80</v>
      </c>
      <c r="B386">
        <v>20</v>
      </c>
      <c r="C386">
        <v>0.5</v>
      </c>
      <c r="D386">
        <v>50</v>
      </c>
      <c r="E386">
        <v>4.4053500000000002E-2</v>
      </c>
      <c r="F386">
        <v>0</v>
      </c>
      <c r="G386">
        <f t="shared" si="12"/>
        <v>487.81988970931872</v>
      </c>
      <c r="H386">
        <f t="shared" si="13"/>
        <v>1.0005204999999999</v>
      </c>
    </row>
    <row r="387" spans="1:8">
      <c r="A387">
        <v>60</v>
      </c>
      <c r="B387">
        <v>20</v>
      </c>
      <c r="C387">
        <v>0.5</v>
      </c>
      <c r="D387">
        <v>52</v>
      </c>
      <c r="E387">
        <v>6.0895000000000003E-3</v>
      </c>
      <c r="F387">
        <v>-3.6666200000000003E-2</v>
      </c>
      <c r="G387">
        <f t="shared" si="12"/>
        <v>447.72044116272554</v>
      </c>
      <c r="H387">
        <f t="shared" si="13"/>
        <v>0.95761809999999992</v>
      </c>
    </row>
    <row r="388" spans="1:8">
      <c r="A388">
        <v>40</v>
      </c>
      <c r="B388">
        <v>80</v>
      </c>
      <c r="C388">
        <v>0.5</v>
      </c>
      <c r="D388">
        <v>48</v>
      </c>
      <c r="E388">
        <v>4.4053500000000002E-2</v>
      </c>
      <c r="F388">
        <v>-1.0458500000000001E-2</v>
      </c>
      <c r="G388">
        <f t="shared" si="12"/>
        <v>448.38975605196754</v>
      </c>
      <c r="H388">
        <f t="shared" si="13"/>
        <v>0.89414019999999994</v>
      </c>
    </row>
    <row r="389" spans="1:8">
      <c r="A389">
        <v>60</v>
      </c>
      <c r="B389">
        <v>100</v>
      </c>
      <c r="C389">
        <v>0.5</v>
      </c>
      <c r="D389">
        <v>22</v>
      </c>
      <c r="E389">
        <v>0</v>
      </c>
      <c r="F389">
        <v>0</v>
      </c>
      <c r="G389">
        <f t="shared" si="12"/>
        <v>31.475651930086972</v>
      </c>
      <c r="H389">
        <f t="shared" si="13"/>
        <v>0.42668580000000006</v>
      </c>
    </row>
    <row r="390" spans="1:8">
      <c r="A390">
        <v>80</v>
      </c>
      <c r="B390">
        <v>80</v>
      </c>
      <c r="C390">
        <v>0.5</v>
      </c>
      <c r="D390">
        <v>48</v>
      </c>
      <c r="E390">
        <v>0</v>
      </c>
      <c r="F390">
        <v>-1.0458500000000001E-2</v>
      </c>
      <c r="G390">
        <f t="shared" si="12"/>
        <v>407.21441256192173</v>
      </c>
      <c r="H390">
        <f t="shared" si="13"/>
        <v>0.85008669999999997</v>
      </c>
    </row>
    <row r="391" spans="1:8">
      <c r="A391">
        <v>20</v>
      </c>
      <c r="B391">
        <v>20</v>
      </c>
      <c r="C391">
        <v>0.5</v>
      </c>
      <c r="D391">
        <v>43</v>
      </c>
      <c r="E391">
        <v>0</v>
      </c>
      <c r="F391">
        <v>-2.0440099999999999E-2</v>
      </c>
      <c r="G391">
        <f t="shared" si="12"/>
        <v>323.74763996635204</v>
      </c>
      <c r="H391">
        <f t="shared" si="13"/>
        <v>0.82497960000000004</v>
      </c>
    </row>
    <row r="392" spans="1:8">
      <c r="A392">
        <v>40</v>
      </c>
      <c r="B392">
        <v>40</v>
      </c>
      <c r="C392">
        <v>0.5</v>
      </c>
      <c r="D392">
        <v>34</v>
      </c>
      <c r="E392">
        <v>6.0895000000000003E-3</v>
      </c>
      <c r="F392">
        <v>-2.0440099999999999E-2</v>
      </c>
      <c r="G392">
        <f t="shared" si="12"/>
        <v>195.99214879895317</v>
      </c>
      <c r="H392">
        <f t="shared" si="13"/>
        <v>0.66689599999999993</v>
      </c>
    </row>
    <row r="393" spans="1:8">
      <c r="A393">
        <v>80</v>
      </c>
      <c r="B393">
        <v>100</v>
      </c>
      <c r="C393">
        <v>0.5</v>
      </c>
      <c r="D393">
        <v>48</v>
      </c>
      <c r="E393">
        <v>6.0895000000000003E-3</v>
      </c>
      <c r="F393">
        <v>-2.0440099999999999E-2</v>
      </c>
      <c r="G393">
        <f t="shared" si="12"/>
        <v>403.57659594354618</v>
      </c>
      <c r="H393">
        <f t="shared" si="13"/>
        <v>0.82479659999999999</v>
      </c>
    </row>
    <row r="394" spans="1:8">
      <c r="A394">
        <v>20</v>
      </c>
      <c r="B394">
        <v>60</v>
      </c>
      <c r="C394">
        <v>0.5</v>
      </c>
      <c r="D394">
        <v>41</v>
      </c>
      <c r="E394">
        <v>6.0895000000000003E-3</v>
      </c>
      <c r="F394">
        <v>-3.6666200000000003E-2</v>
      </c>
      <c r="G394">
        <f t="shared" si="12"/>
        <v>284.61837554911682</v>
      </c>
      <c r="H394">
        <f t="shared" si="13"/>
        <v>0.74031920000000007</v>
      </c>
    </row>
    <row r="395" spans="1:8">
      <c r="A395">
        <v>60</v>
      </c>
      <c r="B395">
        <v>80</v>
      </c>
      <c r="C395">
        <v>0.5</v>
      </c>
      <c r="D395">
        <v>43</v>
      </c>
      <c r="E395">
        <v>0</v>
      </c>
      <c r="F395">
        <v>-2.0440099999999999E-2</v>
      </c>
      <c r="G395">
        <f t="shared" si="12"/>
        <v>323.74763996635204</v>
      </c>
      <c r="H395">
        <f t="shared" si="13"/>
        <v>0.76078560000000006</v>
      </c>
    </row>
    <row r="396" spans="1:8">
      <c r="A396">
        <v>80</v>
      </c>
      <c r="B396">
        <v>40</v>
      </c>
      <c r="C396">
        <v>0.5</v>
      </c>
      <c r="D396">
        <v>26</v>
      </c>
      <c r="E396">
        <v>4.4053500000000002E-2</v>
      </c>
      <c r="F396">
        <v>-1.0458500000000001E-2</v>
      </c>
      <c r="G396">
        <f t="shared" si="12"/>
        <v>122.18562482475001</v>
      </c>
      <c r="H396">
        <f t="shared" si="13"/>
        <v>0.58793039999999985</v>
      </c>
    </row>
    <row r="397" spans="1:8">
      <c r="A397">
        <v>80</v>
      </c>
      <c r="B397">
        <v>60</v>
      </c>
      <c r="C397">
        <v>0.5</v>
      </c>
      <c r="D397">
        <v>50</v>
      </c>
      <c r="E397">
        <v>6.0895000000000003E-3</v>
      </c>
      <c r="F397">
        <v>-3.6666200000000003E-2</v>
      </c>
      <c r="G397">
        <f t="shared" si="12"/>
        <v>418.06552014206943</v>
      </c>
      <c r="H397">
        <f t="shared" si="13"/>
        <v>0.8830943</v>
      </c>
    </row>
    <row r="398" spans="1:8">
      <c r="A398">
        <v>40</v>
      </c>
      <c r="B398">
        <v>80</v>
      </c>
      <c r="C398">
        <v>0.5</v>
      </c>
      <c r="D398">
        <v>32</v>
      </c>
      <c r="E398">
        <v>0</v>
      </c>
      <c r="F398">
        <v>-3.6666200000000003E-2</v>
      </c>
      <c r="G398">
        <f t="shared" si="12"/>
        <v>145.47957753061038</v>
      </c>
      <c r="H398">
        <f t="shared" si="13"/>
        <v>0.57005660000000002</v>
      </c>
    </row>
    <row r="399" spans="1:8">
      <c r="A399">
        <v>60</v>
      </c>
      <c r="B399">
        <v>80</v>
      </c>
      <c r="C399">
        <v>0.5</v>
      </c>
      <c r="D399">
        <v>43</v>
      </c>
      <c r="E399">
        <v>4.7505000000000004E-3</v>
      </c>
      <c r="F399">
        <v>0</v>
      </c>
      <c r="G399">
        <f t="shared" si="12"/>
        <v>347.29245723899436</v>
      </c>
      <c r="H399">
        <f t="shared" si="13"/>
        <v>0.78597620000000001</v>
      </c>
    </row>
    <row r="400" spans="1:8">
      <c r="A400">
        <v>60</v>
      </c>
      <c r="B400">
        <v>40</v>
      </c>
      <c r="C400">
        <v>0.5</v>
      </c>
      <c r="D400">
        <v>46</v>
      </c>
      <c r="E400">
        <v>0</v>
      </c>
      <c r="F400">
        <v>-3.6666200000000003E-2</v>
      </c>
      <c r="G400">
        <f t="shared" si="12"/>
        <v>353.06402467520337</v>
      </c>
      <c r="H400">
        <f t="shared" si="13"/>
        <v>0.8349472</v>
      </c>
    </row>
    <row r="401" spans="1:8">
      <c r="A401">
        <v>60</v>
      </c>
      <c r="B401">
        <v>100</v>
      </c>
      <c r="C401">
        <v>0.5</v>
      </c>
      <c r="D401">
        <v>31</v>
      </c>
      <c r="E401">
        <v>-2.7385999999999999E-3</v>
      </c>
      <c r="F401">
        <v>-2.0440099999999999E-2</v>
      </c>
      <c r="G401">
        <f t="shared" si="12"/>
        <v>143.25843536779141</v>
      </c>
      <c r="H401">
        <f t="shared" si="13"/>
        <v>0.54628219999999994</v>
      </c>
    </row>
    <row r="402" spans="1:8">
      <c r="A402">
        <v>20</v>
      </c>
      <c r="B402">
        <v>60</v>
      </c>
      <c r="C402">
        <v>0.5</v>
      </c>
      <c r="D402">
        <v>49</v>
      </c>
      <c r="E402">
        <v>4.4053500000000002E-2</v>
      </c>
      <c r="F402">
        <v>-2.0440099999999999E-2</v>
      </c>
      <c r="G402">
        <f t="shared" ref="G402:G465" si="14">($C$14-$B$2-E402-F402-(D402*$B$12)-($B$11*60))/$B$13</f>
        <v>453.88774651836627</v>
      </c>
      <c r="H402">
        <f t="shared" ref="H402:H465" si="15">$B$2+E402+F402+($E$10*$B$11)+(D402*$B$12)+(B402*$B$13)</f>
        <v>0.92142050000000009</v>
      </c>
    </row>
    <row r="403" spans="1:8">
      <c r="A403">
        <v>20</v>
      </c>
      <c r="B403">
        <v>60</v>
      </c>
      <c r="C403">
        <v>0.5</v>
      </c>
      <c r="D403">
        <v>53</v>
      </c>
      <c r="E403">
        <v>0</v>
      </c>
      <c r="F403">
        <v>-1.0458500000000001E-2</v>
      </c>
      <c r="G403">
        <f t="shared" si="14"/>
        <v>481.35171511356214</v>
      </c>
      <c r="H403">
        <f t="shared" si="15"/>
        <v>0.95080419999999999</v>
      </c>
    </row>
    <row r="404" spans="1:8">
      <c r="A404">
        <v>60</v>
      </c>
      <c r="B404">
        <v>100</v>
      </c>
      <c r="C404">
        <v>0.5</v>
      </c>
      <c r="D404">
        <v>29</v>
      </c>
      <c r="E404">
        <v>4.7505000000000004E-3</v>
      </c>
      <c r="F404">
        <v>-2.0440099999999999E-2</v>
      </c>
      <c r="G404">
        <f t="shared" si="14"/>
        <v>120.60332741377697</v>
      </c>
      <c r="H404">
        <f t="shared" si="15"/>
        <v>0.52204349999999999</v>
      </c>
    </row>
    <row r="405" spans="1:8">
      <c r="A405">
        <v>20</v>
      </c>
      <c r="B405">
        <v>80</v>
      </c>
      <c r="C405">
        <v>0.5</v>
      </c>
      <c r="D405">
        <v>44</v>
      </c>
      <c r="E405">
        <v>0</v>
      </c>
      <c r="F405">
        <v>-1.0458500000000001E-2</v>
      </c>
      <c r="G405">
        <f t="shared" si="14"/>
        <v>347.90457052060952</v>
      </c>
      <c r="H405">
        <f t="shared" si="15"/>
        <v>0.78663110000000003</v>
      </c>
    </row>
    <row r="406" spans="1:8">
      <c r="A406">
        <v>40</v>
      </c>
      <c r="B406">
        <v>80</v>
      </c>
      <c r="C406">
        <v>0.5</v>
      </c>
      <c r="D406">
        <v>20</v>
      </c>
      <c r="E406">
        <v>6.0895000000000003E-3</v>
      </c>
      <c r="F406">
        <v>-2.0440099999999999E-2</v>
      </c>
      <c r="G406">
        <f t="shared" si="14"/>
        <v>-11.592298345639755</v>
      </c>
      <c r="H406">
        <f t="shared" si="15"/>
        <v>0.40200540000000001</v>
      </c>
    </row>
    <row r="407" spans="1:8">
      <c r="A407">
        <v>20</v>
      </c>
      <c r="B407">
        <v>60</v>
      </c>
      <c r="C407">
        <v>0.5</v>
      </c>
      <c r="D407">
        <v>8</v>
      </c>
      <c r="E407">
        <v>6.0895000000000003E-3</v>
      </c>
      <c r="F407">
        <v>-2.0440099999999999E-2</v>
      </c>
      <c r="G407">
        <f t="shared" si="14"/>
        <v>-189.52182446957659</v>
      </c>
      <c r="H407">
        <f t="shared" si="15"/>
        <v>0.23303660000000001</v>
      </c>
    </row>
    <row r="408" spans="1:8">
      <c r="A408">
        <v>40</v>
      </c>
      <c r="B408">
        <v>100</v>
      </c>
      <c r="C408">
        <v>0.5</v>
      </c>
      <c r="D408">
        <v>40</v>
      </c>
      <c r="E408">
        <v>-2.7385999999999999E-3</v>
      </c>
      <c r="F408">
        <v>-2.0440099999999999E-2</v>
      </c>
      <c r="G408">
        <f t="shared" si="14"/>
        <v>276.70557996074405</v>
      </c>
      <c r="H408">
        <f t="shared" si="15"/>
        <v>0.68905729999999998</v>
      </c>
    </row>
    <row r="409" spans="1:8">
      <c r="A409">
        <v>60</v>
      </c>
      <c r="B409">
        <v>40</v>
      </c>
      <c r="C409">
        <v>0.5</v>
      </c>
      <c r="D409">
        <v>40</v>
      </c>
      <c r="E409">
        <v>4.4053500000000002E-2</v>
      </c>
      <c r="F409">
        <v>4.0559100000000001E-2</v>
      </c>
      <c r="G409">
        <f t="shared" si="14"/>
        <v>377.45452846060385</v>
      </c>
      <c r="H409">
        <f t="shared" si="15"/>
        <v>0.86104259999999999</v>
      </c>
    </row>
    <row r="410" spans="1:8">
      <c r="A410">
        <v>40</v>
      </c>
      <c r="B410">
        <v>60</v>
      </c>
      <c r="C410">
        <v>0.5</v>
      </c>
      <c r="D410">
        <v>34</v>
      </c>
      <c r="E410">
        <v>6.0895000000000003E-3</v>
      </c>
      <c r="F410">
        <v>-2.0440099999999999E-2</v>
      </c>
      <c r="G410">
        <f t="shared" si="14"/>
        <v>195.99214879895317</v>
      </c>
      <c r="H410">
        <f t="shared" si="15"/>
        <v>0.64549800000000002</v>
      </c>
    </row>
    <row r="411" spans="1:8">
      <c r="A411">
        <v>80</v>
      </c>
      <c r="B411">
        <v>20</v>
      </c>
      <c r="C411">
        <v>0.5</v>
      </c>
      <c r="D411">
        <v>15</v>
      </c>
      <c r="E411">
        <v>6.0895000000000003E-3</v>
      </c>
      <c r="F411">
        <v>-2.0440099999999999E-2</v>
      </c>
      <c r="G411">
        <f t="shared" si="14"/>
        <v>-85.729600897280093</v>
      </c>
      <c r="H411">
        <f t="shared" si="15"/>
        <v>0.38687990000000005</v>
      </c>
    </row>
    <row r="412" spans="1:8">
      <c r="A412">
        <v>80</v>
      </c>
      <c r="B412">
        <v>60</v>
      </c>
      <c r="C412">
        <v>0.5</v>
      </c>
      <c r="D412">
        <v>37</v>
      </c>
      <c r="E412">
        <v>-2.7385999999999999E-3</v>
      </c>
      <c r="F412">
        <v>-2.0440099999999999E-2</v>
      </c>
      <c r="G412">
        <f t="shared" si="14"/>
        <v>232.2231984297598</v>
      </c>
      <c r="H412">
        <f t="shared" si="15"/>
        <v>0.68426160000000003</v>
      </c>
    </row>
    <row r="413" spans="1:8">
      <c r="A413">
        <v>60</v>
      </c>
      <c r="B413">
        <v>80</v>
      </c>
      <c r="C413">
        <v>0.5</v>
      </c>
      <c r="D413">
        <v>41</v>
      </c>
      <c r="E413">
        <v>6.0895000000000003E-3</v>
      </c>
      <c r="F413">
        <v>-2.0440099999999999E-2</v>
      </c>
      <c r="G413">
        <f t="shared" si="14"/>
        <v>299.78437237124973</v>
      </c>
      <c r="H413">
        <f t="shared" si="15"/>
        <v>0.73514730000000006</v>
      </c>
    </row>
    <row r="414" spans="1:8">
      <c r="A414">
        <v>80</v>
      </c>
      <c r="B414">
        <v>20</v>
      </c>
      <c r="C414">
        <v>0.5</v>
      </c>
      <c r="D414">
        <v>35</v>
      </c>
      <c r="E414">
        <v>0</v>
      </c>
      <c r="F414">
        <v>-2.0440099999999999E-2</v>
      </c>
      <c r="G414">
        <f t="shared" si="14"/>
        <v>205.12795588372748</v>
      </c>
      <c r="H414">
        <f t="shared" si="15"/>
        <v>0.69806840000000003</v>
      </c>
    </row>
    <row r="415" spans="1:8">
      <c r="A415">
        <v>40</v>
      </c>
      <c r="B415">
        <v>100</v>
      </c>
      <c r="C415">
        <v>0.5</v>
      </c>
      <c r="D415">
        <v>34</v>
      </c>
      <c r="E415">
        <v>4.7505000000000004E-3</v>
      </c>
      <c r="F415">
        <v>0</v>
      </c>
      <c r="G415">
        <f t="shared" si="14"/>
        <v>213.84531264604166</v>
      </c>
      <c r="H415">
        <f t="shared" si="15"/>
        <v>0.62180309999999994</v>
      </c>
    </row>
    <row r="416" spans="1:8">
      <c r="A416">
        <v>80</v>
      </c>
      <c r="B416">
        <v>80</v>
      </c>
      <c r="C416">
        <v>0.5</v>
      </c>
      <c r="D416">
        <v>31</v>
      </c>
      <c r="E416">
        <v>-2.7385999999999999E-3</v>
      </c>
      <c r="F416">
        <v>-2.0440099999999999E-2</v>
      </c>
      <c r="G416">
        <f t="shared" si="14"/>
        <v>143.25843536779141</v>
      </c>
      <c r="H416">
        <f t="shared" si="15"/>
        <v>0.56768019999999997</v>
      </c>
    </row>
    <row r="417" spans="1:8">
      <c r="A417">
        <v>80</v>
      </c>
      <c r="B417">
        <v>20</v>
      </c>
      <c r="C417">
        <v>0.5</v>
      </c>
      <c r="D417">
        <v>36</v>
      </c>
      <c r="E417">
        <v>4.4053500000000002E-2</v>
      </c>
      <c r="F417">
        <v>-2.0440099999999999E-2</v>
      </c>
      <c r="G417">
        <f t="shared" si="14"/>
        <v>261.13075988410128</v>
      </c>
      <c r="H417">
        <f t="shared" si="15"/>
        <v>0.75798579999999993</v>
      </c>
    </row>
    <row r="418" spans="1:8">
      <c r="A418">
        <v>60</v>
      </c>
      <c r="B418">
        <v>40</v>
      </c>
      <c r="C418">
        <v>0.5</v>
      </c>
      <c r="D418">
        <v>40</v>
      </c>
      <c r="E418">
        <v>4.7505000000000004E-3</v>
      </c>
      <c r="F418">
        <v>-2.0440099999999999E-2</v>
      </c>
      <c r="G418">
        <f t="shared" si="14"/>
        <v>283.70539302738575</v>
      </c>
      <c r="H418">
        <f t="shared" si="15"/>
        <v>0.76074039999999998</v>
      </c>
    </row>
    <row r="419" spans="1:8">
      <c r="A419">
        <v>20</v>
      </c>
      <c r="B419">
        <v>60</v>
      </c>
      <c r="C419">
        <v>0.5</v>
      </c>
      <c r="D419">
        <v>33</v>
      </c>
      <c r="E419">
        <v>6.0895000000000003E-3</v>
      </c>
      <c r="F419">
        <v>-3.6666200000000003E-2</v>
      </c>
      <c r="G419">
        <f t="shared" si="14"/>
        <v>165.99869146649229</v>
      </c>
      <c r="H419">
        <f t="shared" si="15"/>
        <v>0.61340800000000006</v>
      </c>
    </row>
    <row r="420" spans="1:8">
      <c r="A420">
        <v>20</v>
      </c>
      <c r="B420">
        <v>20</v>
      </c>
      <c r="C420">
        <v>0.5</v>
      </c>
      <c r="D420">
        <v>44</v>
      </c>
      <c r="E420">
        <v>4.4053500000000002E-2</v>
      </c>
      <c r="F420">
        <v>-3.6666200000000003E-2</v>
      </c>
      <c r="G420">
        <f t="shared" si="14"/>
        <v>364.58444714459307</v>
      </c>
      <c r="H420">
        <f t="shared" si="15"/>
        <v>0.86867090000000002</v>
      </c>
    </row>
    <row r="421" spans="1:8">
      <c r="A421">
        <v>80</v>
      </c>
      <c r="B421">
        <v>20</v>
      </c>
      <c r="C421">
        <v>0.5</v>
      </c>
      <c r="D421">
        <v>55</v>
      </c>
      <c r="E421">
        <v>6.0895000000000003E-3</v>
      </c>
      <c r="F421">
        <v>-3.6666200000000003E-2</v>
      </c>
      <c r="G421">
        <f t="shared" si="14"/>
        <v>492.20282269370978</v>
      </c>
      <c r="H421">
        <f t="shared" si="15"/>
        <v>1.0052097999999998</v>
      </c>
    </row>
    <row r="422" spans="1:8">
      <c r="A422">
        <v>40</v>
      </c>
      <c r="B422">
        <v>100</v>
      </c>
      <c r="C422">
        <v>0.5</v>
      </c>
      <c r="D422">
        <v>29</v>
      </c>
      <c r="E422">
        <v>4.7505000000000004E-3</v>
      </c>
      <c r="F422">
        <v>-2.0440099999999999E-2</v>
      </c>
      <c r="G422">
        <f t="shared" si="14"/>
        <v>120.60332741377697</v>
      </c>
      <c r="H422">
        <f t="shared" si="15"/>
        <v>0.52204349999999999</v>
      </c>
    </row>
    <row r="423" spans="1:8">
      <c r="A423">
        <v>20</v>
      </c>
      <c r="B423">
        <v>100</v>
      </c>
      <c r="C423">
        <v>0.5</v>
      </c>
      <c r="D423">
        <v>54</v>
      </c>
      <c r="E423">
        <v>4.7505000000000004E-3</v>
      </c>
      <c r="F423">
        <v>0</v>
      </c>
      <c r="G423">
        <f t="shared" si="14"/>
        <v>510.39452285260313</v>
      </c>
      <c r="H423">
        <f t="shared" si="15"/>
        <v>0.9390811</v>
      </c>
    </row>
    <row r="424" spans="1:8">
      <c r="A424">
        <v>40</v>
      </c>
      <c r="B424">
        <v>80</v>
      </c>
      <c r="C424">
        <v>0.5</v>
      </c>
      <c r="D424">
        <v>37</v>
      </c>
      <c r="E424">
        <v>4.4053500000000002E-2</v>
      </c>
      <c r="F424">
        <v>-2.0440099999999999E-2</v>
      </c>
      <c r="G424">
        <f t="shared" si="14"/>
        <v>275.95822039442942</v>
      </c>
      <c r="H424">
        <f t="shared" si="15"/>
        <v>0.7096557</v>
      </c>
    </row>
    <row r="425" spans="1:8">
      <c r="A425">
        <v>60</v>
      </c>
      <c r="B425">
        <v>80</v>
      </c>
      <c r="C425">
        <v>0.5</v>
      </c>
      <c r="D425">
        <v>28</v>
      </c>
      <c r="E425">
        <v>4.4053500000000002E-2</v>
      </c>
      <c r="F425">
        <v>-2.0440099999999999E-2</v>
      </c>
      <c r="G425">
        <f t="shared" si="14"/>
        <v>142.51107580147681</v>
      </c>
      <c r="H425">
        <f t="shared" si="15"/>
        <v>0.56688060000000007</v>
      </c>
    </row>
    <row r="426" spans="1:8">
      <c r="A426">
        <v>80</v>
      </c>
      <c r="B426">
        <v>60</v>
      </c>
      <c r="C426">
        <v>0.5</v>
      </c>
      <c r="D426">
        <v>33</v>
      </c>
      <c r="E426">
        <v>4.7505000000000004E-3</v>
      </c>
      <c r="F426">
        <v>-1.0458500000000001E-2</v>
      </c>
      <c r="G426">
        <f t="shared" si="14"/>
        <v>189.24263949901868</v>
      </c>
      <c r="H426">
        <f t="shared" si="15"/>
        <v>0.63827670000000014</v>
      </c>
    </row>
    <row r="427" spans="1:8">
      <c r="A427">
        <v>80</v>
      </c>
      <c r="B427">
        <v>80</v>
      </c>
      <c r="C427">
        <v>0.5</v>
      </c>
      <c r="D427">
        <v>36</v>
      </c>
      <c r="E427">
        <v>0</v>
      </c>
      <c r="F427">
        <v>-3.6666200000000003E-2</v>
      </c>
      <c r="G427">
        <f t="shared" si="14"/>
        <v>204.78941957192259</v>
      </c>
      <c r="H427">
        <f t="shared" si="15"/>
        <v>0.63351219999999997</v>
      </c>
    </row>
    <row r="428" spans="1:8">
      <c r="A428">
        <v>40</v>
      </c>
      <c r="B428">
        <v>20</v>
      </c>
      <c r="C428">
        <v>0.5</v>
      </c>
      <c r="D428">
        <v>41</v>
      </c>
      <c r="E428">
        <v>4.7505000000000004E-3</v>
      </c>
      <c r="F428">
        <v>-2.0440099999999999E-2</v>
      </c>
      <c r="G428">
        <f t="shared" si="14"/>
        <v>298.53285353771383</v>
      </c>
      <c r="H428">
        <f t="shared" si="15"/>
        <v>0.79800230000000005</v>
      </c>
    </row>
    <row r="429" spans="1:8">
      <c r="A429">
        <v>40</v>
      </c>
      <c r="B429">
        <v>80</v>
      </c>
      <c r="C429">
        <v>0.5</v>
      </c>
      <c r="D429">
        <v>45</v>
      </c>
      <c r="E429">
        <v>4.4053500000000002E-2</v>
      </c>
      <c r="F429">
        <v>-2.0440099999999999E-2</v>
      </c>
      <c r="G429">
        <f t="shared" si="14"/>
        <v>394.57790447705395</v>
      </c>
      <c r="H429">
        <f t="shared" si="15"/>
        <v>0.8365669</v>
      </c>
    </row>
    <row r="430" spans="1:8">
      <c r="A430">
        <v>20</v>
      </c>
      <c r="B430">
        <v>100</v>
      </c>
      <c r="C430">
        <v>0.5</v>
      </c>
      <c r="D430">
        <v>36</v>
      </c>
      <c r="E430">
        <v>0</v>
      </c>
      <c r="F430">
        <v>-1.0458500000000001E-2</v>
      </c>
      <c r="G430">
        <f t="shared" si="14"/>
        <v>229.28488643798485</v>
      </c>
      <c r="H430">
        <f t="shared" si="15"/>
        <v>0.63832189999999989</v>
      </c>
    </row>
    <row r="431" spans="1:8">
      <c r="A431">
        <v>20</v>
      </c>
      <c r="B431">
        <v>40</v>
      </c>
      <c r="C431">
        <v>0.5</v>
      </c>
      <c r="D431">
        <v>30</v>
      </c>
      <c r="E431">
        <v>0</v>
      </c>
      <c r="F431">
        <v>-2.0440099999999999E-2</v>
      </c>
      <c r="G431">
        <f t="shared" si="14"/>
        <v>130.99065333208713</v>
      </c>
      <c r="H431">
        <f t="shared" si="15"/>
        <v>0.59735090000000013</v>
      </c>
    </row>
    <row r="432" spans="1:8">
      <c r="A432">
        <v>60</v>
      </c>
      <c r="B432">
        <v>60</v>
      </c>
      <c r="C432">
        <v>0.5</v>
      </c>
      <c r="D432">
        <v>41</v>
      </c>
      <c r="E432">
        <v>-2.7385999999999999E-3</v>
      </c>
      <c r="F432">
        <v>-3.6666200000000003E-2</v>
      </c>
      <c r="G432">
        <f t="shared" si="14"/>
        <v>276.36704364893927</v>
      </c>
      <c r="H432">
        <f t="shared" si="15"/>
        <v>0.73149110000000006</v>
      </c>
    </row>
    <row r="433" spans="1:8">
      <c r="A433">
        <v>40</v>
      </c>
      <c r="B433">
        <v>80</v>
      </c>
      <c r="C433">
        <v>0.5</v>
      </c>
      <c r="D433">
        <v>43</v>
      </c>
      <c r="E433">
        <v>0</v>
      </c>
      <c r="F433">
        <v>-2.0440099999999999E-2</v>
      </c>
      <c r="G433">
        <f t="shared" si="14"/>
        <v>323.74763996635204</v>
      </c>
      <c r="H433">
        <f t="shared" si="15"/>
        <v>0.76078560000000006</v>
      </c>
    </row>
    <row r="434" spans="1:8">
      <c r="A434">
        <v>80</v>
      </c>
      <c r="B434">
        <v>40</v>
      </c>
      <c r="C434">
        <v>0.5</v>
      </c>
      <c r="D434">
        <v>40</v>
      </c>
      <c r="E434">
        <v>4.4053500000000002E-2</v>
      </c>
      <c r="F434">
        <v>-2.0440099999999999E-2</v>
      </c>
      <c r="G434">
        <f t="shared" si="14"/>
        <v>320.4406019254136</v>
      </c>
      <c r="H434">
        <f t="shared" si="15"/>
        <v>0.80004340000000007</v>
      </c>
    </row>
    <row r="435" spans="1:8">
      <c r="A435">
        <v>20</v>
      </c>
      <c r="B435">
        <v>60</v>
      </c>
      <c r="C435">
        <v>0.5</v>
      </c>
      <c r="D435">
        <v>23</v>
      </c>
      <c r="E435">
        <v>4.7505000000000004E-3</v>
      </c>
      <c r="F435">
        <v>-2.0440099999999999E-2</v>
      </c>
      <c r="G435">
        <f t="shared" si="14"/>
        <v>31.63856435180859</v>
      </c>
      <c r="H435">
        <f t="shared" si="15"/>
        <v>0.46965610000000002</v>
      </c>
    </row>
    <row r="436" spans="1:8">
      <c r="A436">
        <v>20</v>
      </c>
      <c r="B436">
        <v>40</v>
      </c>
      <c r="C436">
        <v>0.5</v>
      </c>
      <c r="D436">
        <v>38</v>
      </c>
      <c r="E436">
        <v>6.0895000000000003E-3</v>
      </c>
      <c r="F436">
        <v>-2.0440099999999999E-2</v>
      </c>
      <c r="G436">
        <f t="shared" si="14"/>
        <v>255.30199084026552</v>
      </c>
      <c r="H436">
        <f t="shared" si="15"/>
        <v>0.7303516000000001</v>
      </c>
    </row>
    <row r="437" spans="1:8">
      <c r="A437">
        <v>20</v>
      </c>
      <c r="B437">
        <v>60</v>
      </c>
      <c r="C437">
        <v>0.5</v>
      </c>
      <c r="D437">
        <v>42</v>
      </c>
      <c r="E437">
        <v>6.0895000000000003E-3</v>
      </c>
      <c r="F437">
        <v>-3.6666200000000003E-2</v>
      </c>
      <c r="G437">
        <f t="shared" si="14"/>
        <v>299.44583605944484</v>
      </c>
      <c r="H437">
        <f t="shared" si="15"/>
        <v>0.7561831</v>
      </c>
    </row>
    <row r="438" spans="1:8">
      <c r="A438">
        <v>20</v>
      </c>
      <c r="B438">
        <v>100</v>
      </c>
      <c r="C438">
        <v>0.5</v>
      </c>
      <c r="D438">
        <v>46</v>
      </c>
      <c r="E438">
        <v>-2.7385999999999999E-3</v>
      </c>
      <c r="F438">
        <v>-1.0458500000000001E-2</v>
      </c>
      <c r="G438">
        <f t="shared" si="14"/>
        <v>374.99981306664182</v>
      </c>
      <c r="H438">
        <f t="shared" si="15"/>
        <v>0.79422230000000005</v>
      </c>
    </row>
    <row r="439" spans="1:8">
      <c r="A439">
        <v>80</v>
      </c>
      <c r="B439">
        <v>40</v>
      </c>
      <c r="C439">
        <v>0.5</v>
      </c>
      <c r="D439">
        <v>39</v>
      </c>
      <c r="E439">
        <v>0</v>
      </c>
      <c r="F439">
        <v>0</v>
      </c>
      <c r="G439">
        <f t="shared" si="14"/>
        <v>283.54248060566408</v>
      </c>
      <c r="H439">
        <f t="shared" si="15"/>
        <v>0.76056609999999991</v>
      </c>
    </row>
    <row r="440" spans="1:8">
      <c r="A440">
        <v>60</v>
      </c>
      <c r="B440">
        <v>60</v>
      </c>
      <c r="C440">
        <v>0.5</v>
      </c>
      <c r="D440">
        <v>41</v>
      </c>
      <c r="E440">
        <v>4.4053500000000002E-2</v>
      </c>
      <c r="F440">
        <v>-2.0440099999999999E-2</v>
      </c>
      <c r="G440">
        <f t="shared" si="14"/>
        <v>335.26806243574174</v>
      </c>
      <c r="H440">
        <f t="shared" si="15"/>
        <v>0.79450930000000008</v>
      </c>
    </row>
    <row r="441" spans="1:8">
      <c r="A441">
        <v>80</v>
      </c>
      <c r="B441">
        <v>80</v>
      </c>
      <c r="C441">
        <v>0.5</v>
      </c>
      <c r="D441">
        <v>35</v>
      </c>
      <c r="E441">
        <v>-2.7385999999999999E-3</v>
      </c>
      <c r="F441">
        <v>-2.0440099999999999E-2</v>
      </c>
      <c r="G441">
        <f t="shared" si="14"/>
        <v>202.5682774091037</v>
      </c>
      <c r="H441">
        <f t="shared" si="15"/>
        <v>0.63113580000000002</v>
      </c>
    </row>
    <row r="442" spans="1:8">
      <c r="A442">
        <v>60</v>
      </c>
      <c r="B442">
        <v>20</v>
      </c>
      <c r="C442">
        <v>0.5</v>
      </c>
      <c r="D442">
        <v>40</v>
      </c>
      <c r="E442">
        <v>-2.7385999999999999E-3</v>
      </c>
      <c r="F442">
        <v>0</v>
      </c>
      <c r="G442">
        <f t="shared" si="14"/>
        <v>295.81026264136841</v>
      </c>
      <c r="H442">
        <f t="shared" si="15"/>
        <v>0.79508939999999995</v>
      </c>
    </row>
    <row r="443" spans="1:8">
      <c r="A443">
        <v>80</v>
      </c>
      <c r="B443">
        <v>100</v>
      </c>
      <c r="C443">
        <v>0.5</v>
      </c>
      <c r="D443">
        <v>39</v>
      </c>
      <c r="E443">
        <v>0</v>
      </c>
      <c r="F443">
        <v>0</v>
      </c>
      <c r="G443">
        <f t="shared" si="14"/>
        <v>283.54248060566408</v>
      </c>
      <c r="H443">
        <f t="shared" si="15"/>
        <v>0.69637209999999994</v>
      </c>
    </row>
    <row r="444" spans="1:8">
      <c r="A444">
        <v>80</v>
      </c>
      <c r="B444">
        <v>40</v>
      </c>
      <c r="C444">
        <v>0.5</v>
      </c>
      <c r="D444">
        <v>48</v>
      </c>
      <c r="E444">
        <v>6.0895000000000003E-3</v>
      </c>
      <c r="F444">
        <v>-2.0440099999999999E-2</v>
      </c>
      <c r="G444">
        <f t="shared" si="14"/>
        <v>403.57659594354618</v>
      </c>
      <c r="H444">
        <f t="shared" si="15"/>
        <v>0.88899060000000008</v>
      </c>
    </row>
    <row r="445" spans="1:8">
      <c r="A445">
        <v>40</v>
      </c>
      <c r="B445">
        <v>100</v>
      </c>
      <c r="C445">
        <v>0.5</v>
      </c>
      <c r="D445">
        <v>26</v>
      </c>
      <c r="E445">
        <v>6.0895000000000003E-3</v>
      </c>
      <c r="F445">
        <v>-2.0440099999999999E-2</v>
      </c>
      <c r="G445">
        <f t="shared" si="14"/>
        <v>77.372464716328636</v>
      </c>
      <c r="H445">
        <f t="shared" si="15"/>
        <v>0.47579080000000001</v>
      </c>
    </row>
    <row r="446" spans="1:8">
      <c r="A446">
        <v>40</v>
      </c>
      <c r="B446">
        <v>20</v>
      </c>
      <c r="C446">
        <v>0.5</v>
      </c>
      <c r="D446">
        <v>24</v>
      </c>
      <c r="E446">
        <v>0</v>
      </c>
      <c r="F446">
        <v>-2.0440099999999999E-2</v>
      </c>
      <c r="G446">
        <f t="shared" si="14"/>
        <v>42.025890270118708</v>
      </c>
      <c r="H446">
        <f t="shared" si="15"/>
        <v>0.52356550000000002</v>
      </c>
    </row>
    <row r="447" spans="1:8">
      <c r="A447">
        <v>20</v>
      </c>
      <c r="B447">
        <v>20</v>
      </c>
      <c r="C447">
        <v>0.5</v>
      </c>
      <c r="D447">
        <v>55</v>
      </c>
      <c r="E447">
        <v>0</v>
      </c>
      <c r="F447">
        <v>-1.0458500000000001E-2</v>
      </c>
      <c r="G447">
        <f t="shared" si="14"/>
        <v>511.00663613421824</v>
      </c>
      <c r="H447">
        <f t="shared" si="15"/>
        <v>1.025328</v>
      </c>
    </row>
    <row r="448" spans="1:8">
      <c r="A448">
        <v>20</v>
      </c>
      <c r="B448">
        <v>80</v>
      </c>
      <c r="C448">
        <v>0.5</v>
      </c>
      <c r="D448">
        <v>45</v>
      </c>
      <c r="E448">
        <v>6.0895000000000003E-3</v>
      </c>
      <c r="F448">
        <v>-3.6666200000000003E-2</v>
      </c>
      <c r="G448">
        <f t="shared" si="14"/>
        <v>343.92821759042909</v>
      </c>
      <c r="H448">
        <f t="shared" si="15"/>
        <v>0.78237679999999998</v>
      </c>
    </row>
    <row r="449" spans="1:8">
      <c r="A449">
        <v>40</v>
      </c>
      <c r="B449">
        <v>80</v>
      </c>
      <c r="C449">
        <v>0.5</v>
      </c>
      <c r="D449">
        <v>46</v>
      </c>
      <c r="E449">
        <v>0</v>
      </c>
      <c r="F449">
        <v>0</v>
      </c>
      <c r="G449">
        <f t="shared" si="14"/>
        <v>387.33470417796065</v>
      </c>
      <c r="H449">
        <f t="shared" si="15"/>
        <v>0.82881740000000004</v>
      </c>
    </row>
    <row r="450" spans="1:8">
      <c r="A450">
        <v>60</v>
      </c>
      <c r="B450">
        <v>60</v>
      </c>
      <c r="C450">
        <v>0.5</v>
      </c>
      <c r="D450">
        <v>35</v>
      </c>
      <c r="E450">
        <v>6.0895000000000003E-3</v>
      </c>
      <c r="F450">
        <v>-2.0440099999999999E-2</v>
      </c>
      <c r="G450">
        <f t="shared" si="14"/>
        <v>210.81960930928128</v>
      </c>
      <c r="H450">
        <f t="shared" si="15"/>
        <v>0.66136190000000006</v>
      </c>
    </row>
    <row r="451" spans="1:8">
      <c r="A451">
        <v>40</v>
      </c>
      <c r="B451">
        <v>40</v>
      </c>
      <c r="C451">
        <v>0.5</v>
      </c>
      <c r="D451">
        <v>41</v>
      </c>
      <c r="E451">
        <v>-2.7385999999999999E-3</v>
      </c>
      <c r="F451">
        <v>-2.0440099999999999E-2</v>
      </c>
      <c r="G451">
        <f t="shared" si="14"/>
        <v>291.53304047107213</v>
      </c>
      <c r="H451">
        <f t="shared" si="15"/>
        <v>0.76911520000000011</v>
      </c>
    </row>
    <row r="452" spans="1:8">
      <c r="A452">
        <v>40</v>
      </c>
      <c r="B452">
        <v>20</v>
      </c>
      <c r="C452">
        <v>0.5</v>
      </c>
      <c r="D452">
        <v>58</v>
      </c>
      <c r="E452">
        <v>0</v>
      </c>
      <c r="F452">
        <v>-2.0440099999999999E-2</v>
      </c>
      <c r="G452">
        <f t="shared" si="14"/>
        <v>546.15954762127308</v>
      </c>
      <c r="H452">
        <f t="shared" si="15"/>
        <v>1.0629381</v>
      </c>
    </row>
    <row r="453" spans="1:8">
      <c r="A453">
        <v>80</v>
      </c>
      <c r="B453">
        <v>20</v>
      </c>
      <c r="C453">
        <v>0.5</v>
      </c>
      <c r="D453">
        <v>48</v>
      </c>
      <c r="E453">
        <v>0</v>
      </c>
      <c r="F453">
        <v>4.0559100000000001E-2</v>
      </c>
      <c r="G453">
        <f t="shared" si="14"/>
        <v>454.89886905318258</v>
      </c>
      <c r="H453">
        <f t="shared" si="15"/>
        <v>0.96529829999999994</v>
      </c>
    </row>
    <row r="454" spans="1:8">
      <c r="A454">
        <v>20</v>
      </c>
      <c r="B454">
        <v>20</v>
      </c>
      <c r="C454">
        <v>0.5</v>
      </c>
      <c r="D454">
        <v>39</v>
      </c>
      <c r="E454">
        <v>4.4053500000000002E-2</v>
      </c>
      <c r="F454">
        <v>-2.0440099999999999E-2</v>
      </c>
      <c r="G454">
        <f t="shared" si="14"/>
        <v>305.61314141508552</v>
      </c>
      <c r="H454">
        <f t="shared" si="15"/>
        <v>0.80557749999999995</v>
      </c>
    </row>
    <row r="455" spans="1:8">
      <c r="A455">
        <v>80</v>
      </c>
      <c r="B455">
        <v>80</v>
      </c>
      <c r="C455">
        <v>0.5</v>
      </c>
      <c r="D455">
        <v>45</v>
      </c>
      <c r="E455">
        <v>4.7505000000000004E-3</v>
      </c>
      <c r="F455">
        <v>-2.0440099999999999E-2</v>
      </c>
      <c r="G455">
        <f t="shared" si="14"/>
        <v>357.8426955790261</v>
      </c>
      <c r="H455">
        <f t="shared" si="15"/>
        <v>0.79726390000000003</v>
      </c>
    </row>
    <row r="456" spans="1:8">
      <c r="A456">
        <v>60</v>
      </c>
      <c r="B456">
        <v>60</v>
      </c>
      <c r="C456">
        <v>0.5</v>
      </c>
      <c r="D456">
        <v>46</v>
      </c>
      <c r="E456">
        <v>6.0895000000000003E-3</v>
      </c>
      <c r="F456">
        <v>-2.0440099999999999E-2</v>
      </c>
      <c r="G456">
        <f t="shared" si="14"/>
        <v>373.92167492289008</v>
      </c>
      <c r="H456">
        <f t="shared" si="15"/>
        <v>0.83586480000000007</v>
      </c>
    </row>
    <row r="457" spans="1:8">
      <c r="A457">
        <v>80</v>
      </c>
      <c r="B457">
        <v>100</v>
      </c>
      <c r="C457">
        <v>0.5</v>
      </c>
      <c r="D457">
        <v>51</v>
      </c>
      <c r="E457">
        <v>6.0895000000000003E-3</v>
      </c>
      <c r="F457">
        <v>-2.0440099999999999E-2</v>
      </c>
      <c r="G457">
        <f t="shared" si="14"/>
        <v>448.05897747453037</v>
      </c>
      <c r="H457">
        <f t="shared" si="15"/>
        <v>0.87238830000000001</v>
      </c>
    </row>
    <row r="458" spans="1:8">
      <c r="A458">
        <v>20</v>
      </c>
      <c r="B458">
        <v>20</v>
      </c>
      <c r="C458">
        <v>0.5</v>
      </c>
      <c r="D458">
        <v>40</v>
      </c>
      <c r="E458">
        <v>4.7505000000000004E-3</v>
      </c>
      <c r="F458">
        <v>0</v>
      </c>
      <c r="G458">
        <f t="shared" si="14"/>
        <v>302.81007570801012</v>
      </c>
      <c r="H458">
        <f t="shared" si="15"/>
        <v>0.80257849999999997</v>
      </c>
    </row>
    <row r="459" spans="1:8">
      <c r="A459">
        <v>20</v>
      </c>
      <c r="B459">
        <v>100</v>
      </c>
      <c r="C459">
        <v>0.5</v>
      </c>
      <c r="D459">
        <v>31</v>
      </c>
      <c r="E459">
        <v>0</v>
      </c>
      <c r="F459">
        <v>4.0559100000000001E-2</v>
      </c>
      <c r="G459">
        <f t="shared" si="14"/>
        <v>202.83204037760544</v>
      </c>
      <c r="H459">
        <f t="shared" si="15"/>
        <v>0.61002000000000001</v>
      </c>
    </row>
    <row r="460" spans="1:8">
      <c r="A460">
        <v>20</v>
      </c>
      <c r="B460">
        <v>80</v>
      </c>
      <c r="C460">
        <v>0.5</v>
      </c>
      <c r="D460">
        <v>47</v>
      </c>
      <c r="E460">
        <v>4.7505000000000004E-3</v>
      </c>
      <c r="F460">
        <v>0</v>
      </c>
      <c r="G460">
        <f t="shared" si="14"/>
        <v>406.60229928030657</v>
      </c>
      <c r="H460">
        <f t="shared" si="15"/>
        <v>0.84943179999999996</v>
      </c>
    </row>
    <row r="461" spans="1:8">
      <c r="A461">
        <v>80</v>
      </c>
      <c r="B461">
        <v>80</v>
      </c>
      <c r="C461">
        <v>0.5</v>
      </c>
      <c r="D461">
        <v>44</v>
      </c>
      <c r="E461">
        <v>6.0895000000000003E-3</v>
      </c>
      <c r="F461">
        <v>-3.6666200000000003E-2</v>
      </c>
      <c r="G461">
        <f t="shared" si="14"/>
        <v>329.10075708010106</v>
      </c>
      <c r="H461">
        <f t="shared" si="15"/>
        <v>0.76651290000000005</v>
      </c>
    </row>
    <row r="462" spans="1:8">
      <c r="A462">
        <v>80</v>
      </c>
      <c r="B462">
        <v>80</v>
      </c>
      <c r="C462">
        <v>0.5</v>
      </c>
      <c r="D462">
        <v>27</v>
      </c>
      <c r="E462">
        <v>0</v>
      </c>
      <c r="F462">
        <v>-3.6666200000000003E-2</v>
      </c>
      <c r="G462">
        <f t="shared" si="14"/>
        <v>71.342274978970053</v>
      </c>
      <c r="H462">
        <f t="shared" si="15"/>
        <v>0.49073710000000004</v>
      </c>
    </row>
    <row r="463" spans="1:8">
      <c r="A463">
        <v>60</v>
      </c>
      <c r="B463">
        <v>20</v>
      </c>
      <c r="C463">
        <v>0.5</v>
      </c>
      <c r="D463">
        <v>54</v>
      </c>
      <c r="E463">
        <v>4.7505000000000004E-3</v>
      </c>
      <c r="F463">
        <v>-2.0440099999999999E-2</v>
      </c>
      <c r="G463">
        <f t="shared" si="14"/>
        <v>491.28984017197877</v>
      </c>
      <c r="H463">
        <f t="shared" si="15"/>
        <v>1.0042329999999999</v>
      </c>
    </row>
    <row r="464" spans="1:8">
      <c r="A464">
        <v>60</v>
      </c>
      <c r="B464">
        <v>40</v>
      </c>
      <c r="C464">
        <v>0.5</v>
      </c>
      <c r="D464">
        <v>13</v>
      </c>
      <c r="E464">
        <v>6.0895000000000003E-3</v>
      </c>
      <c r="F464">
        <v>-1.0458500000000001E-2</v>
      </c>
      <c r="G464">
        <f t="shared" si="14"/>
        <v>-106.05505187400688</v>
      </c>
      <c r="H464">
        <f t="shared" si="15"/>
        <v>0.34373569999999998</v>
      </c>
    </row>
    <row r="465" spans="1:8">
      <c r="A465">
        <v>20</v>
      </c>
      <c r="B465">
        <v>80</v>
      </c>
      <c r="C465">
        <v>0.5</v>
      </c>
      <c r="D465">
        <v>49</v>
      </c>
      <c r="E465">
        <v>4.4053500000000002E-2</v>
      </c>
      <c r="F465">
        <v>-2.0440099999999999E-2</v>
      </c>
      <c r="G465">
        <f t="shared" si="14"/>
        <v>453.88774651836627</v>
      </c>
      <c r="H465">
        <f t="shared" si="15"/>
        <v>0.90002250000000006</v>
      </c>
    </row>
    <row r="466" spans="1:8">
      <c r="A466">
        <v>20</v>
      </c>
      <c r="B466">
        <v>20</v>
      </c>
      <c r="C466">
        <v>0.5</v>
      </c>
      <c r="D466">
        <v>36</v>
      </c>
      <c r="E466">
        <v>4.4053500000000002E-2</v>
      </c>
      <c r="F466">
        <v>-2.0440099999999999E-2</v>
      </c>
      <c r="G466">
        <f t="shared" ref="G466:G516" si="16">($C$14-$B$2-E466-F466-(D466*$B$12)-($B$11*60))/$B$13</f>
        <v>261.13075988410128</v>
      </c>
      <c r="H466">
        <f t="shared" ref="H466:H516" si="17">$B$2+E466+F466+($E$10*$B$11)+(D466*$B$12)+(B466*$B$13)</f>
        <v>0.75798579999999993</v>
      </c>
    </row>
    <row r="467" spans="1:8">
      <c r="A467">
        <v>60</v>
      </c>
      <c r="B467">
        <v>80</v>
      </c>
      <c r="C467">
        <v>0.5</v>
      </c>
      <c r="D467">
        <v>16</v>
      </c>
      <c r="E467">
        <v>6.0895000000000003E-3</v>
      </c>
      <c r="F467">
        <v>4.0559100000000001E-2</v>
      </c>
      <c r="G467">
        <f t="shared" si="16"/>
        <v>-13.888213851761794</v>
      </c>
      <c r="H467">
        <f t="shared" si="17"/>
        <v>0.39954899999999999</v>
      </c>
    </row>
    <row r="468" spans="1:8">
      <c r="A468">
        <v>40</v>
      </c>
      <c r="B468">
        <v>80</v>
      </c>
      <c r="C468">
        <v>0.5</v>
      </c>
      <c r="D468">
        <v>57</v>
      </c>
      <c r="E468">
        <v>4.7505000000000004E-3</v>
      </c>
      <c r="F468">
        <v>-1.0458500000000001E-2</v>
      </c>
      <c r="G468">
        <f t="shared" si="16"/>
        <v>545.10169174689224</v>
      </c>
      <c r="H468">
        <f t="shared" si="17"/>
        <v>0.99761230000000001</v>
      </c>
    </row>
    <row r="469" spans="1:8">
      <c r="A469">
        <v>20</v>
      </c>
      <c r="B469">
        <v>40</v>
      </c>
      <c r="C469">
        <v>0.5</v>
      </c>
      <c r="D469">
        <v>43</v>
      </c>
      <c r="E469">
        <v>-2.7385999999999999E-3</v>
      </c>
      <c r="F469">
        <v>-3.6666200000000003E-2</v>
      </c>
      <c r="G469">
        <f t="shared" si="16"/>
        <v>306.02196466959538</v>
      </c>
      <c r="H469">
        <f t="shared" si="17"/>
        <v>0.78461690000000006</v>
      </c>
    </row>
    <row r="470" spans="1:8">
      <c r="A470">
        <v>80</v>
      </c>
      <c r="B470">
        <v>60</v>
      </c>
      <c r="C470">
        <v>0.5</v>
      </c>
      <c r="D470">
        <v>30</v>
      </c>
      <c r="E470">
        <v>0</v>
      </c>
      <c r="F470">
        <v>-3.6666200000000003E-2</v>
      </c>
      <c r="G470">
        <f t="shared" si="16"/>
        <v>115.82465650995427</v>
      </c>
      <c r="H470">
        <f t="shared" si="17"/>
        <v>0.55972680000000008</v>
      </c>
    </row>
    <row r="471" spans="1:8">
      <c r="A471">
        <v>40</v>
      </c>
      <c r="B471">
        <v>20</v>
      </c>
      <c r="C471">
        <v>0.5</v>
      </c>
      <c r="D471">
        <v>43</v>
      </c>
      <c r="E471">
        <v>0</v>
      </c>
      <c r="F471">
        <v>0</v>
      </c>
      <c r="G471">
        <f t="shared" si="16"/>
        <v>342.8523226469764</v>
      </c>
      <c r="H471">
        <f t="shared" si="17"/>
        <v>0.8454197</v>
      </c>
    </row>
    <row r="472" spans="1:8">
      <c r="A472">
        <v>40</v>
      </c>
      <c r="B472">
        <v>40</v>
      </c>
      <c r="C472">
        <v>0.5</v>
      </c>
      <c r="D472">
        <v>53</v>
      </c>
      <c r="E472">
        <v>4.4053500000000002E-2</v>
      </c>
      <c r="F472">
        <v>-3.6666200000000003E-2</v>
      </c>
      <c r="G472">
        <f t="shared" si="16"/>
        <v>498.03159173754568</v>
      </c>
      <c r="H472">
        <f t="shared" si="17"/>
        <v>0.99004799999999982</v>
      </c>
    </row>
    <row r="473" spans="1:8">
      <c r="A473">
        <v>40</v>
      </c>
      <c r="B473">
        <v>100</v>
      </c>
      <c r="C473">
        <v>0.5</v>
      </c>
      <c r="D473">
        <v>41</v>
      </c>
      <c r="E473">
        <v>0</v>
      </c>
      <c r="F473">
        <v>4.0559100000000001E-2</v>
      </c>
      <c r="G473">
        <f t="shared" si="16"/>
        <v>351.10664548088613</v>
      </c>
      <c r="H473">
        <f t="shared" si="17"/>
        <v>0.76865900000000009</v>
      </c>
    </row>
    <row r="474" spans="1:8">
      <c r="A474">
        <v>60</v>
      </c>
      <c r="B474">
        <v>60</v>
      </c>
      <c r="C474">
        <v>0.5</v>
      </c>
      <c r="D474">
        <v>33</v>
      </c>
      <c r="E474">
        <v>6.0895000000000003E-3</v>
      </c>
      <c r="F474">
        <v>-2.0440099999999999E-2</v>
      </c>
      <c r="G474">
        <f t="shared" si="16"/>
        <v>181.16468828862517</v>
      </c>
      <c r="H474">
        <f t="shared" si="17"/>
        <v>0.62963410000000009</v>
      </c>
    </row>
    <row r="475" spans="1:8">
      <c r="A475">
        <v>80</v>
      </c>
      <c r="B475">
        <v>80</v>
      </c>
      <c r="C475">
        <v>0.5</v>
      </c>
      <c r="D475">
        <v>50</v>
      </c>
      <c r="E475">
        <v>6.0895000000000003E-3</v>
      </c>
      <c r="F475">
        <v>-3.6666200000000003E-2</v>
      </c>
      <c r="G475">
        <f t="shared" si="16"/>
        <v>418.06552014206943</v>
      </c>
      <c r="H475">
        <f t="shared" si="17"/>
        <v>0.86169629999999997</v>
      </c>
    </row>
    <row r="476" spans="1:8">
      <c r="A476">
        <v>40</v>
      </c>
      <c r="B476">
        <v>20</v>
      </c>
      <c r="C476">
        <v>0.5</v>
      </c>
      <c r="D476">
        <v>48</v>
      </c>
      <c r="E476">
        <v>4.4053500000000002E-2</v>
      </c>
      <c r="F476">
        <v>-3.6666200000000003E-2</v>
      </c>
      <c r="G476">
        <f t="shared" si="16"/>
        <v>423.89428918590528</v>
      </c>
      <c r="H476">
        <f t="shared" si="17"/>
        <v>0.93212649999999997</v>
      </c>
    </row>
    <row r="477" spans="1:8">
      <c r="A477">
        <v>40</v>
      </c>
      <c r="B477">
        <v>20</v>
      </c>
      <c r="C477">
        <v>0.5</v>
      </c>
      <c r="D477">
        <v>32</v>
      </c>
      <c r="E477">
        <v>6.0895000000000003E-3</v>
      </c>
      <c r="F477">
        <v>0</v>
      </c>
      <c r="G477">
        <f t="shared" si="16"/>
        <v>185.44191045892143</v>
      </c>
      <c r="H477">
        <f t="shared" si="17"/>
        <v>0.67700629999999995</v>
      </c>
    </row>
    <row r="478" spans="1:8">
      <c r="A478">
        <v>60</v>
      </c>
      <c r="B478">
        <v>40</v>
      </c>
      <c r="C478">
        <v>0.5</v>
      </c>
      <c r="D478">
        <v>49</v>
      </c>
      <c r="E478">
        <v>6.0895000000000003E-3</v>
      </c>
      <c r="F478">
        <v>-1.0458500000000001E-2</v>
      </c>
      <c r="G478">
        <f t="shared" si="16"/>
        <v>427.73352649780367</v>
      </c>
      <c r="H478">
        <f t="shared" si="17"/>
        <v>0.91483610000000004</v>
      </c>
    </row>
    <row r="479" spans="1:8">
      <c r="A479">
        <v>40</v>
      </c>
      <c r="B479">
        <v>80</v>
      </c>
      <c r="C479">
        <v>0.5</v>
      </c>
      <c r="D479">
        <v>45</v>
      </c>
      <c r="E479">
        <v>6.0895000000000003E-3</v>
      </c>
      <c r="F479">
        <v>-2.0440099999999999E-2</v>
      </c>
      <c r="G479">
        <f t="shared" si="16"/>
        <v>359.09421441256194</v>
      </c>
      <c r="H479">
        <f t="shared" si="17"/>
        <v>0.7986029</v>
      </c>
    </row>
    <row r="480" spans="1:8">
      <c r="A480">
        <v>60</v>
      </c>
      <c r="B480">
        <v>80</v>
      </c>
      <c r="C480">
        <v>0.5</v>
      </c>
      <c r="D480">
        <v>21</v>
      </c>
      <c r="E480">
        <v>6.0895000000000003E-3</v>
      </c>
      <c r="F480">
        <v>-2.0440099999999999E-2</v>
      </c>
      <c r="G480">
        <f t="shared" si="16"/>
        <v>3.2351621646883024</v>
      </c>
      <c r="H480">
        <f t="shared" si="17"/>
        <v>0.4178693</v>
      </c>
    </row>
    <row r="481" spans="1:8">
      <c r="A481">
        <v>20</v>
      </c>
      <c r="B481">
        <v>60</v>
      </c>
      <c r="C481">
        <v>0.5</v>
      </c>
      <c r="D481">
        <v>54</v>
      </c>
      <c r="E481">
        <v>-2.7385999999999999E-3</v>
      </c>
      <c r="F481">
        <v>0</v>
      </c>
      <c r="G481">
        <f t="shared" si="16"/>
        <v>503.39470978596142</v>
      </c>
      <c r="H481">
        <f t="shared" si="17"/>
        <v>0.97438800000000014</v>
      </c>
    </row>
    <row r="482" spans="1:8">
      <c r="A482">
        <v>60</v>
      </c>
      <c r="B482">
        <v>60</v>
      </c>
      <c r="C482">
        <v>0.5</v>
      </c>
      <c r="D482">
        <v>37</v>
      </c>
      <c r="E482">
        <v>0</v>
      </c>
      <c r="F482">
        <v>0</v>
      </c>
      <c r="G482">
        <f t="shared" si="16"/>
        <v>253.88755958500795</v>
      </c>
      <c r="H482">
        <f t="shared" si="17"/>
        <v>0.70744030000000002</v>
      </c>
    </row>
    <row r="483" spans="1:8">
      <c r="A483">
        <v>20</v>
      </c>
      <c r="B483">
        <v>60</v>
      </c>
      <c r="C483">
        <v>0.5</v>
      </c>
      <c r="D483">
        <v>42</v>
      </c>
      <c r="E483">
        <v>4.4053500000000002E-2</v>
      </c>
      <c r="F483">
        <v>-3.6666200000000003E-2</v>
      </c>
      <c r="G483">
        <f t="shared" si="16"/>
        <v>334.92952612393685</v>
      </c>
      <c r="H483">
        <f t="shared" si="17"/>
        <v>0.79414709999999999</v>
      </c>
    </row>
    <row r="484" spans="1:8">
      <c r="A484">
        <v>80</v>
      </c>
      <c r="B484">
        <v>20</v>
      </c>
      <c r="C484">
        <v>0.5</v>
      </c>
      <c r="D484">
        <v>41</v>
      </c>
      <c r="E484">
        <v>4.4053500000000002E-2</v>
      </c>
      <c r="F484">
        <v>-3.6666200000000003E-2</v>
      </c>
      <c r="G484">
        <f t="shared" si="16"/>
        <v>320.10206561360883</v>
      </c>
      <c r="H484">
        <f t="shared" si="17"/>
        <v>0.82107920000000001</v>
      </c>
    </row>
    <row r="485" spans="1:8">
      <c r="A485">
        <v>40</v>
      </c>
      <c r="B485">
        <v>40</v>
      </c>
      <c r="C485">
        <v>0.5</v>
      </c>
      <c r="D485">
        <v>39</v>
      </c>
      <c r="E485">
        <v>4.4053500000000002E-2</v>
      </c>
      <c r="F485">
        <v>-3.6666200000000003E-2</v>
      </c>
      <c r="G485">
        <f t="shared" si="16"/>
        <v>290.44714459295261</v>
      </c>
      <c r="H485">
        <f t="shared" si="17"/>
        <v>0.7679533999999999</v>
      </c>
    </row>
    <row r="486" spans="1:8">
      <c r="A486">
        <v>60</v>
      </c>
      <c r="B486">
        <v>80</v>
      </c>
      <c r="C486">
        <v>0.5</v>
      </c>
      <c r="D486">
        <v>44</v>
      </c>
      <c r="E486">
        <v>6.0895000000000003E-3</v>
      </c>
      <c r="F486">
        <v>-3.6666200000000003E-2</v>
      </c>
      <c r="G486">
        <f t="shared" si="16"/>
        <v>329.10075708010106</v>
      </c>
      <c r="H486">
        <f t="shared" si="17"/>
        <v>0.76651290000000005</v>
      </c>
    </row>
    <row r="487" spans="1:8">
      <c r="A487">
        <v>20</v>
      </c>
      <c r="B487">
        <v>80</v>
      </c>
      <c r="C487">
        <v>0.5</v>
      </c>
      <c r="D487">
        <v>33</v>
      </c>
      <c r="E487">
        <v>0</v>
      </c>
      <c r="F487">
        <v>4.0559100000000001E-2</v>
      </c>
      <c r="G487">
        <f t="shared" si="16"/>
        <v>232.4869613982616</v>
      </c>
      <c r="H487">
        <f t="shared" si="17"/>
        <v>0.66314580000000001</v>
      </c>
    </row>
    <row r="488" spans="1:8">
      <c r="A488">
        <v>20</v>
      </c>
      <c r="B488">
        <v>80</v>
      </c>
      <c r="C488">
        <v>0.5</v>
      </c>
      <c r="D488">
        <v>37</v>
      </c>
      <c r="E488">
        <v>-2.7385999999999999E-3</v>
      </c>
      <c r="F488">
        <v>-2.0440099999999999E-2</v>
      </c>
      <c r="G488">
        <f t="shared" si="16"/>
        <v>232.2231984297598</v>
      </c>
      <c r="H488">
        <f t="shared" si="17"/>
        <v>0.6628636</v>
      </c>
    </row>
    <row r="489" spans="1:8">
      <c r="A489">
        <v>20</v>
      </c>
      <c r="B489">
        <v>40</v>
      </c>
      <c r="C489">
        <v>0.5</v>
      </c>
      <c r="D489">
        <v>39</v>
      </c>
      <c r="E489">
        <v>-2.7385999999999999E-3</v>
      </c>
      <c r="F489">
        <v>-3.6666200000000003E-2</v>
      </c>
      <c r="G489">
        <f t="shared" si="16"/>
        <v>246.71212262828303</v>
      </c>
      <c r="H489">
        <f t="shared" si="17"/>
        <v>0.72116129999999989</v>
      </c>
    </row>
    <row r="490" spans="1:8">
      <c r="A490">
        <v>40</v>
      </c>
      <c r="B490">
        <v>100</v>
      </c>
      <c r="C490">
        <v>0.5</v>
      </c>
      <c r="D490">
        <v>25</v>
      </c>
      <c r="E490">
        <v>0</v>
      </c>
      <c r="F490">
        <v>0</v>
      </c>
      <c r="G490">
        <f t="shared" si="16"/>
        <v>75.958033461071139</v>
      </c>
      <c r="H490">
        <f t="shared" si="17"/>
        <v>0.47427750000000007</v>
      </c>
    </row>
    <row r="491" spans="1:8">
      <c r="A491">
        <v>20</v>
      </c>
      <c r="B491">
        <v>80</v>
      </c>
      <c r="C491">
        <v>0.5</v>
      </c>
      <c r="D491">
        <v>32</v>
      </c>
      <c r="E491">
        <v>4.7505000000000004E-3</v>
      </c>
      <c r="F491">
        <v>-2.0440099999999999E-2</v>
      </c>
      <c r="G491">
        <f t="shared" si="16"/>
        <v>165.08570894476119</v>
      </c>
      <c r="H491">
        <f t="shared" si="17"/>
        <v>0.59103320000000004</v>
      </c>
    </row>
    <row r="492" spans="1:8">
      <c r="A492">
        <v>80</v>
      </c>
      <c r="B492">
        <v>20</v>
      </c>
      <c r="C492">
        <v>0.5</v>
      </c>
      <c r="D492">
        <v>40</v>
      </c>
      <c r="E492">
        <v>6.0895000000000003E-3</v>
      </c>
      <c r="F492">
        <v>-3.6666200000000003E-2</v>
      </c>
      <c r="G492">
        <f t="shared" si="16"/>
        <v>269.79091503878874</v>
      </c>
      <c r="H492">
        <f t="shared" si="17"/>
        <v>0.76725129999999997</v>
      </c>
    </row>
    <row r="493" spans="1:8">
      <c r="A493">
        <v>20</v>
      </c>
      <c r="B493">
        <v>60</v>
      </c>
      <c r="C493">
        <v>0.5</v>
      </c>
      <c r="D493">
        <v>32</v>
      </c>
      <c r="E493">
        <v>0</v>
      </c>
      <c r="F493">
        <v>0</v>
      </c>
      <c r="G493">
        <f t="shared" si="16"/>
        <v>179.75025703336763</v>
      </c>
      <c r="H493">
        <f t="shared" si="17"/>
        <v>0.62812080000000003</v>
      </c>
    </row>
    <row r="494" spans="1:8">
      <c r="A494">
        <v>20</v>
      </c>
      <c r="B494">
        <v>20</v>
      </c>
      <c r="C494">
        <v>0.5</v>
      </c>
      <c r="D494">
        <v>42</v>
      </c>
      <c r="E494">
        <v>4.4053500000000002E-2</v>
      </c>
      <c r="F494">
        <v>0</v>
      </c>
      <c r="G494">
        <f t="shared" si="16"/>
        <v>369.20020562669413</v>
      </c>
      <c r="H494">
        <f t="shared" si="17"/>
        <v>0.87360930000000003</v>
      </c>
    </row>
    <row r="495" spans="1:8">
      <c r="A495">
        <v>80</v>
      </c>
      <c r="B495">
        <v>40</v>
      </c>
      <c r="C495">
        <v>0.5</v>
      </c>
      <c r="D495">
        <v>45</v>
      </c>
      <c r="E495">
        <v>0</v>
      </c>
      <c r="F495">
        <v>-2.0440099999999999E-2</v>
      </c>
      <c r="G495">
        <f t="shared" si="16"/>
        <v>353.40256098700814</v>
      </c>
      <c r="H495">
        <f t="shared" si="17"/>
        <v>0.83530940000000009</v>
      </c>
    </row>
    <row r="496" spans="1:8">
      <c r="A496">
        <v>20</v>
      </c>
      <c r="B496">
        <v>100</v>
      </c>
      <c r="C496">
        <v>0.5</v>
      </c>
      <c r="D496">
        <v>43</v>
      </c>
      <c r="E496">
        <v>6.0895000000000003E-3</v>
      </c>
      <c r="F496">
        <v>-2.0440099999999999E-2</v>
      </c>
      <c r="G496">
        <f t="shared" si="16"/>
        <v>329.43929339190584</v>
      </c>
      <c r="H496">
        <f t="shared" si="17"/>
        <v>0.7454771</v>
      </c>
    </row>
    <row r="497" spans="1:8">
      <c r="A497">
        <v>20</v>
      </c>
      <c r="B497">
        <v>80</v>
      </c>
      <c r="C497">
        <v>0.5</v>
      </c>
      <c r="D497">
        <v>46</v>
      </c>
      <c r="E497">
        <v>6.0895000000000003E-3</v>
      </c>
      <c r="F497">
        <v>-3.6666200000000003E-2</v>
      </c>
      <c r="G497">
        <f t="shared" si="16"/>
        <v>358.75567810075717</v>
      </c>
      <c r="H497">
        <f t="shared" si="17"/>
        <v>0.79824070000000003</v>
      </c>
    </row>
    <row r="498" spans="1:8">
      <c r="A498">
        <v>40</v>
      </c>
      <c r="B498">
        <v>60</v>
      </c>
      <c r="C498">
        <v>0.5</v>
      </c>
      <c r="D498">
        <v>36</v>
      </c>
      <c r="E498">
        <v>6.0895000000000003E-3</v>
      </c>
      <c r="F498">
        <v>-3.6666200000000003E-2</v>
      </c>
      <c r="G498">
        <f t="shared" si="16"/>
        <v>210.48107299747642</v>
      </c>
      <c r="H498">
        <f t="shared" si="17"/>
        <v>0.66099969999999997</v>
      </c>
    </row>
    <row r="499" spans="1:8">
      <c r="A499">
        <v>80</v>
      </c>
      <c r="B499">
        <v>100</v>
      </c>
      <c r="C499">
        <v>0.5</v>
      </c>
      <c r="D499">
        <v>22</v>
      </c>
      <c r="E499">
        <v>4.7505000000000004E-3</v>
      </c>
      <c r="F499">
        <v>-2.0440099999999999E-2</v>
      </c>
      <c r="G499">
        <f t="shared" si="16"/>
        <v>16.811103841480534</v>
      </c>
      <c r="H499">
        <f t="shared" si="17"/>
        <v>0.41099620000000009</v>
      </c>
    </row>
    <row r="500" spans="1:8">
      <c r="A500">
        <v>40</v>
      </c>
      <c r="B500">
        <v>80</v>
      </c>
      <c r="C500">
        <v>0.5</v>
      </c>
      <c r="D500">
        <v>32</v>
      </c>
      <c r="E500">
        <v>6.0895000000000003E-3</v>
      </c>
      <c r="F500">
        <v>-2.0440099999999999E-2</v>
      </c>
      <c r="G500">
        <f t="shared" si="16"/>
        <v>166.33722777829706</v>
      </c>
      <c r="H500">
        <f t="shared" si="17"/>
        <v>0.59237220000000002</v>
      </c>
    </row>
    <row r="501" spans="1:8">
      <c r="A501">
        <v>40</v>
      </c>
      <c r="B501">
        <v>40</v>
      </c>
      <c r="C501">
        <v>0.5</v>
      </c>
      <c r="D501">
        <v>40</v>
      </c>
      <c r="E501">
        <v>6.0895000000000003E-3</v>
      </c>
      <c r="F501">
        <v>-3.6666200000000003E-2</v>
      </c>
      <c r="G501">
        <f t="shared" si="16"/>
        <v>269.79091503878874</v>
      </c>
      <c r="H501">
        <f t="shared" si="17"/>
        <v>0.74585330000000005</v>
      </c>
    </row>
    <row r="502" spans="1:8">
      <c r="A502">
        <v>20</v>
      </c>
      <c r="B502">
        <v>20</v>
      </c>
      <c r="C502">
        <v>0.5</v>
      </c>
      <c r="D502">
        <v>38</v>
      </c>
      <c r="E502">
        <v>4.4053500000000002E-2</v>
      </c>
      <c r="F502">
        <v>-1.0458500000000001E-2</v>
      </c>
      <c r="G502">
        <f t="shared" si="16"/>
        <v>300.1151509486869</v>
      </c>
      <c r="H502">
        <f t="shared" si="17"/>
        <v>0.79969519999999994</v>
      </c>
    </row>
    <row r="503" spans="1:8">
      <c r="A503">
        <v>60</v>
      </c>
      <c r="B503">
        <v>80</v>
      </c>
      <c r="C503">
        <v>0.5</v>
      </c>
      <c r="D503">
        <v>48</v>
      </c>
      <c r="E503">
        <v>4.7505000000000004E-3</v>
      </c>
      <c r="F503">
        <v>-1.0458500000000001E-2</v>
      </c>
      <c r="G503">
        <f t="shared" si="16"/>
        <v>411.65454715393969</v>
      </c>
      <c r="H503">
        <f t="shared" si="17"/>
        <v>0.85483720000000007</v>
      </c>
    </row>
    <row r="504" spans="1:8">
      <c r="A504">
        <v>40</v>
      </c>
      <c r="B504">
        <v>60</v>
      </c>
      <c r="C504">
        <v>0.5</v>
      </c>
      <c r="D504">
        <v>30</v>
      </c>
      <c r="E504">
        <v>0</v>
      </c>
      <c r="F504">
        <v>0</v>
      </c>
      <c r="G504">
        <f t="shared" si="16"/>
        <v>150.0953360127115</v>
      </c>
      <c r="H504">
        <f t="shared" si="17"/>
        <v>0.59639300000000006</v>
      </c>
    </row>
    <row r="505" spans="1:8">
      <c r="A505">
        <v>80</v>
      </c>
      <c r="B505">
        <v>100</v>
      </c>
      <c r="C505">
        <v>0.5</v>
      </c>
      <c r="D505">
        <v>35</v>
      </c>
      <c r="E505">
        <v>-2.7385999999999999E-3</v>
      </c>
      <c r="F505">
        <v>-2.0440099999999999E-2</v>
      </c>
      <c r="G505">
        <f t="shared" si="16"/>
        <v>202.5682774091037</v>
      </c>
      <c r="H505">
        <f t="shared" si="17"/>
        <v>0.6097378</v>
      </c>
    </row>
    <row r="506" spans="1:8">
      <c r="A506">
        <v>60</v>
      </c>
      <c r="B506">
        <v>40</v>
      </c>
      <c r="C506">
        <v>0.5</v>
      </c>
      <c r="D506">
        <v>51</v>
      </c>
      <c r="E506">
        <v>-2.7385999999999999E-3</v>
      </c>
      <c r="F506">
        <v>-3.6666200000000003E-2</v>
      </c>
      <c r="G506">
        <f t="shared" si="16"/>
        <v>424.64164875221991</v>
      </c>
      <c r="H506">
        <f t="shared" si="17"/>
        <v>0.91152809999999995</v>
      </c>
    </row>
    <row r="507" spans="1:8">
      <c r="A507">
        <v>20</v>
      </c>
      <c r="B507">
        <v>60</v>
      </c>
      <c r="C507">
        <v>0.5</v>
      </c>
      <c r="D507">
        <v>12</v>
      </c>
      <c r="E507">
        <v>6.0895000000000003E-3</v>
      </c>
      <c r="F507">
        <v>-2.0440099999999999E-2</v>
      </c>
      <c r="G507">
        <f t="shared" si="16"/>
        <v>-130.21198242826432</v>
      </c>
      <c r="H507">
        <f t="shared" si="17"/>
        <v>0.29649219999999998</v>
      </c>
    </row>
    <row r="508" spans="1:8">
      <c r="A508">
        <v>60</v>
      </c>
      <c r="B508">
        <v>100</v>
      </c>
      <c r="C508">
        <v>0.5</v>
      </c>
      <c r="D508">
        <v>52</v>
      </c>
      <c r="E508">
        <v>6.0895000000000003E-3</v>
      </c>
      <c r="F508">
        <v>-2.0440099999999999E-2</v>
      </c>
      <c r="G508">
        <f t="shared" si="16"/>
        <v>462.88643798485839</v>
      </c>
      <c r="H508">
        <f t="shared" si="17"/>
        <v>0.88825219999999994</v>
      </c>
    </row>
    <row r="509" spans="1:8">
      <c r="A509">
        <v>40</v>
      </c>
      <c r="B509">
        <v>100</v>
      </c>
      <c r="C509">
        <v>0.5</v>
      </c>
      <c r="D509">
        <v>52</v>
      </c>
      <c r="E509">
        <v>-2.7385999999999999E-3</v>
      </c>
      <c r="F509">
        <v>-2.0440099999999999E-2</v>
      </c>
      <c r="G509">
        <f t="shared" si="16"/>
        <v>454.63510608468079</v>
      </c>
      <c r="H509">
        <f t="shared" si="17"/>
        <v>0.87942409999999993</v>
      </c>
    </row>
    <row r="510" spans="1:8">
      <c r="A510">
        <v>80</v>
      </c>
      <c r="B510">
        <v>20</v>
      </c>
      <c r="C510">
        <v>0.5</v>
      </c>
      <c r="D510">
        <v>30</v>
      </c>
      <c r="E510">
        <v>4.4053500000000002E-2</v>
      </c>
      <c r="F510">
        <v>-2.0440099999999999E-2</v>
      </c>
      <c r="G510">
        <f t="shared" si="16"/>
        <v>172.16599682213297</v>
      </c>
      <c r="H510">
        <f t="shared" si="17"/>
        <v>0.66280240000000001</v>
      </c>
    </row>
    <row r="511" spans="1:8">
      <c r="A511">
        <v>20</v>
      </c>
      <c r="B511">
        <v>60</v>
      </c>
      <c r="C511">
        <v>0.5</v>
      </c>
      <c r="D511">
        <v>46</v>
      </c>
      <c r="E511">
        <v>-2.7385999999999999E-3</v>
      </c>
      <c r="F511">
        <v>-2.0440099999999999E-2</v>
      </c>
      <c r="G511">
        <f t="shared" si="16"/>
        <v>365.67034302271247</v>
      </c>
      <c r="H511">
        <f t="shared" si="17"/>
        <v>0.82703670000000007</v>
      </c>
    </row>
    <row r="512" spans="1:8">
      <c r="A512">
        <v>80</v>
      </c>
      <c r="B512">
        <v>80</v>
      </c>
      <c r="C512">
        <v>0.5</v>
      </c>
      <c r="D512">
        <v>45</v>
      </c>
      <c r="E512">
        <v>6.0895000000000003E-3</v>
      </c>
      <c r="F512">
        <v>-1.0458500000000001E-2</v>
      </c>
      <c r="G512">
        <f t="shared" si="16"/>
        <v>368.42368445649134</v>
      </c>
      <c r="H512">
        <f t="shared" si="17"/>
        <v>0.80858449999999993</v>
      </c>
    </row>
    <row r="513" spans="1:8">
      <c r="A513">
        <v>60</v>
      </c>
      <c r="B513">
        <v>40</v>
      </c>
      <c r="C513">
        <v>0.5</v>
      </c>
      <c r="D513">
        <v>35</v>
      </c>
      <c r="E513">
        <v>4.7505000000000004E-3</v>
      </c>
      <c r="F513">
        <v>-2.0440099999999999E-2</v>
      </c>
      <c r="G513">
        <f t="shared" si="16"/>
        <v>209.56809047574541</v>
      </c>
      <c r="H513">
        <f t="shared" si="17"/>
        <v>0.6814209</v>
      </c>
    </row>
    <row r="514" spans="1:8">
      <c r="A514">
        <v>60</v>
      </c>
      <c r="B514">
        <v>20</v>
      </c>
      <c r="C514">
        <v>0.5</v>
      </c>
      <c r="D514">
        <v>38</v>
      </c>
      <c r="E514">
        <v>4.4053500000000002E-2</v>
      </c>
      <c r="F514">
        <v>-2.0440099999999999E-2</v>
      </c>
      <c r="G514">
        <f t="shared" si="16"/>
        <v>290.7856809047575</v>
      </c>
      <c r="H514">
        <f t="shared" si="17"/>
        <v>0.78971360000000002</v>
      </c>
    </row>
    <row r="515" spans="1:8">
      <c r="A515">
        <v>60</v>
      </c>
      <c r="B515">
        <v>100</v>
      </c>
      <c r="C515">
        <v>0.5</v>
      </c>
      <c r="D515">
        <v>36</v>
      </c>
      <c r="E515">
        <v>6.0895000000000003E-3</v>
      </c>
      <c r="F515">
        <v>-2.0440099999999999E-2</v>
      </c>
      <c r="G515">
        <f t="shared" si="16"/>
        <v>225.6470698196093</v>
      </c>
      <c r="H515">
        <f t="shared" si="17"/>
        <v>0.63442979999999993</v>
      </c>
    </row>
    <row r="516" spans="1:8">
      <c r="A516">
        <v>80</v>
      </c>
      <c r="B516">
        <v>100</v>
      </c>
      <c r="C516">
        <v>0.5</v>
      </c>
      <c r="D516">
        <v>48</v>
      </c>
      <c r="E516">
        <v>-2.7385999999999999E-3</v>
      </c>
      <c r="F516">
        <v>0</v>
      </c>
      <c r="G516">
        <f t="shared" si="16"/>
        <v>414.42994672399294</v>
      </c>
      <c r="H516">
        <f t="shared" si="17"/>
        <v>0.83640860000000006</v>
      </c>
    </row>
    <row r="517" spans="1:8">
      <c r="A517" t="s">
        <v>33</v>
      </c>
      <c r="B517">
        <f>AVERAGE(B17:B516)</f>
        <v>59.08</v>
      </c>
      <c r="D517">
        <f>AVERAGE(D17:D516)</f>
        <v>38.366</v>
      </c>
      <c r="E517">
        <f>AVERAGE(E17:E516)</f>
        <v>9.6062632000000099E-3</v>
      </c>
      <c r="F517">
        <f>AVERAGE(F17:F516)</f>
        <v>-6.921643200000006E-3</v>
      </c>
    </row>
    <row r="519" spans="1:8">
      <c r="F519" t="s">
        <v>44</v>
      </c>
      <c r="G519" s="8">
        <f>SUM(G17:G516)</f>
        <v>138325.54790167304</v>
      </c>
    </row>
    <row r="521" spans="1:8">
      <c r="G521" s="8">
        <f>I2*150000</f>
        <v>41497664.370501913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Q1-3</vt:lpstr>
      <vt:lpstr>HW3Data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White</dc:creator>
  <cp:lastModifiedBy>Brad</cp:lastModifiedBy>
  <dcterms:created xsi:type="dcterms:W3CDTF">2018-05-15T17:52:40Z</dcterms:created>
  <dcterms:modified xsi:type="dcterms:W3CDTF">2018-05-21T05:22:13Z</dcterms:modified>
</cp:coreProperties>
</file>