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banderson\AppData\Local\Box\Box Edit\Documents\SqtV1EJZUE+nSZMjcWz+nQ==\"/>
    </mc:Choice>
  </mc:AlternateContent>
  <bookViews>
    <workbookView xWindow="34740" yWindow="2565" windowWidth="28995" windowHeight="18795" firstSheet="1" activeTab="4"/>
  </bookViews>
  <sheets>
    <sheet name="Brush_Key" sheetId="12" r:id="rId1"/>
    <sheet name="Total_Brush_1931" sheetId="1" r:id="rId2"/>
    <sheet name="Total_Brush_2018" sheetId="2" r:id="rId3"/>
    <sheet name="Brush_Comparison" sheetId="3" r:id="rId4"/>
    <sheet name="Two Year Comparison Totals" sheetId="17" r:id="rId5"/>
    <sheet name="Top_10_Increase" sheetId="11" r:id="rId6"/>
    <sheet name="Top_10_Decrease" sheetId="16" r:id="rId7"/>
    <sheet name="Overall_3D" sheetId="6" r:id="rId8"/>
    <sheet name="Overall_Clustered_Bar" sheetId="9" r:id="rId9"/>
    <sheet name="Clustered_Column_1931" sheetId="7" r:id="rId10"/>
    <sheet name="Clustered_Column_2018" sheetId="8" r:id="rId11"/>
  </sheets>
  <calcPr calcId="179021"/>
</workbook>
</file>

<file path=xl/calcChain.xml><?xml version="1.0" encoding="utf-8"?>
<calcChain xmlns="http://schemas.openxmlformats.org/spreadsheetml/2006/main">
  <c r="S13" i="3" l="1"/>
  <c r="S12" i="3"/>
  <c r="S11" i="3"/>
  <c r="S10" i="3"/>
  <c r="S9" i="3"/>
  <c r="S8" i="3"/>
  <c r="S7" i="3"/>
  <c r="S6" i="3"/>
  <c r="S5" i="3"/>
  <c r="S4" i="3"/>
  <c r="J5" i="3"/>
  <c r="K5" i="3" s="1"/>
  <c r="J6" i="3"/>
  <c r="K6" i="3" s="1"/>
  <c r="J7" i="3"/>
  <c r="K7" i="3" s="1"/>
  <c r="J8" i="3"/>
  <c r="K8" i="3" s="1"/>
  <c r="J9" i="3"/>
  <c r="K9" i="3" s="1"/>
  <c r="J10" i="3"/>
  <c r="K10" i="3" s="1"/>
  <c r="J11" i="3"/>
  <c r="K11" i="3" s="1"/>
  <c r="J12" i="3"/>
  <c r="K12" i="3" s="1"/>
  <c r="J13" i="3"/>
  <c r="K13" i="3" s="1"/>
  <c r="J14" i="3"/>
  <c r="K14" i="3" s="1"/>
  <c r="J15" i="3"/>
  <c r="K15" i="3" s="1"/>
  <c r="J16" i="3"/>
  <c r="K16" i="3" s="1"/>
  <c r="J17" i="3"/>
  <c r="K17" i="3" s="1"/>
  <c r="J18" i="3"/>
  <c r="K18" i="3" s="1"/>
  <c r="J19" i="3"/>
  <c r="K19" i="3" s="1"/>
  <c r="J20" i="3"/>
  <c r="K20" i="3" s="1"/>
  <c r="J21" i="3"/>
  <c r="K21" i="3" s="1"/>
  <c r="J22" i="3"/>
  <c r="K22" i="3" s="1"/>
  <c r="J23" i="3"/>
  <c r="K23" i="3" s="1"/>
  <c r="J24" i="3"/>
  <c r="K24" i="3" s="1"/>
  <c r="J25" i="3"/>
  <c r="K25" i="3" s="1"/>
  <c r="J26" i="3"/>
  <c r="K26" i="3" s="1"/>
  <c r="J27" i="3"/>
  <c r="K27" i="3" s="1"/>
  <c r="J28" i="3"/>
  <c r="K28" i="3" s="1"/>
  <c r="J29" i="3"/>
  <c r="K29" i="3" s="1"/>
  <c r="J30" i="3"/>
  <c r="K30" i="3" s="1"/>
  <c r="J31" i="3"/>
  <c r="K31" i="3" s="1"/>
  <c r="J32" i="3"/>
  <c r="K32" i="3" s="1"/>
  <c r="J33" i="3"/>
  <c r="K33" i="3" s="1"/>
  <c r="J34" i="3"/>
  <c r="K34" i="3" s="1"/>
  <c r="J35" i="3"/>
  <c r="K35" i="3" s="1"/>
  <c r="J36" i="3"/>
  <c r="K36" i="3" s="1"/>
  <c r="J37" i="3"/>
  <c r="K37" i="3" s="1"/>
  <c r="J38" i="3"/>
  <c r="K38" i="3" s="1"/>
  <c r="J39" i="3"/>
  <c r="K39" i="3" s="1"/>
  <c r="J40" i="3"/>
  <c r="K40" i="3" s="1"/>
  <c r="J41" i="3"/>
  <c r="K41" i="3" s="1"/>
  <c r="J42" i="3"/>
  <c r="K42" i="3" s="1"/>
  <c r="J43" i="3"/>
  <c r="K43" i="3" s="1"/>
  <c r="J44" i="3"/>
  <c r="K44" i="3" s="1"/>
  <c r="J45" i="3"/>
  <c r="K45" i="3" s="1"/>
  <c r="J4" i="3"/>
  <c r="K4" i="3" s="1"/>
  <c r="E4" i="2" l="1"/>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alcChain>
</file>

<file path=xl/sharedStrings.xml><?xml version="1.0" encoding="utf-8"?>
<sst xmlns="http://schemas.openxmlformats.org/spreadsheetml/2006/main" count="1480" uniqueCount="160">
  <si>
    <t>PLOTKEY</t>
  </si>
  <si>
    <t>BRUSH_SPECIES</t>
  </si>
  <si>
    <t>PERCENT</t>
  </si>
  <si>
    <t>name</t>
  </si>
  <si>
    <t>total_percent</t>
  </si>
  <si>
    <t>157F110</t>
  </si>
  <si>
    <t>Rd</t>
  </si>
  <si>
    <t>Rhus diversiloba</t>
  </si>
  <si>
    <t>Rc</t>
  </si>
  <si>
    <t>Rhamnus californica</t>
  </si>
  <si>
    <t>Ac</t>
  </si>
  <si>
    <t>Artemisia californica</t>
  </si>
  <si>
    <t>Bp</t>
  </si>
  <si>
    <t>Baccharis pilularis</t>
  </si>
  <si>
    <t>157F111</t>
  </si>
  <si>
    <t>Sl</t>
  </si>
  <si>
    <t>Salvia leucophylla</t>
  </si>
  <si>
    <t>Enc</t>
  </si>
  <si>
    <t>Encelia californica</t>
  </si>
  <si>
    <t>157F112</t>
  </si>
  <si>
    <t>Lit A</t>
  </si>
  <si>
    <t>LITTER: Quercus agrifolia</t>
  </si>
  <si>
    <t>F1</t>
  </si>
  <si>
    <t>Polystichum sp.</t>
  </si>
  <si>
    <t>Gr</t>
  </si>
  <si>
    <t>Grass</t>
  </si>
  <si>
    <t>Rv</t>
  </si>
  <si>
    <t>Rubus vitifolius</t>
  </si>
  <si>
    <t>Da</t>
  </si>
  <si>
    <t>Diplacus aurantiacus</t>
  </si>
  <si>
    <t>Sg</t>
  </si>
  <si>
    <t>Sambucus glauca</t>
  </si>
  <si>
    <t>157F113</t>
  </si>
  <si>
    <t>Cog</t>
  </si>
  <si>
    <t>Coreopsis gigantea</t>
  </si>
  <si>
    <t>grass</t>
  </si>
  <si>
    <t>Eco2</t>
  </si>
  <si>
    <t>Elymus condensatus</t>
  </si>
  <si>
    <t>Bare</t>
  </si>
  <si>
    <t>Barren</t>
  </si>
  <si>
    <t>Rcr</t>
  </si>
  <si>
    <t>Rhamnus crocea</t>
  </si>
  <si>
    <t>157F14</t>
  </si>
  <si>
    <t>(Ac)</t>
  </si>
  <si>
    <t>Lit Ac</t>
  </si>
  <si>
    <t>LITTER: Artemisia californica</t>
  </si>
  <si>
    <t>Qa</t>
  </si>
  <si>
    <t>Quercus agrifolia frutescens</t>
  </si>
  <si>
    <t>Ls</t>
  </si>
  <si>
    <t>Lotus scoparius</t>
  </si>
  <si>
    <t>(Bp)</t>
  </si>
  <si>
    <t>157F15</t>
  </si>
  <si>
    <t>Pta</t>
  </si>
  <si>
    <t>Pteris aquilina lanuginosa</t>
  </si>
  <si>
    <t>157F16</t>
  </si>
  <si>
    <t>Rs</t>
  </si>
  <si>
    <t>Ribes sanguineum</t>
  </si>
  <si>
    <t>157F17</t>
  </si>
  <si>
    <t>Pa</t>
  </si>
  <si>
    <t>Photinia arbutifolia</t>
  </si>
  <si>
    <t>Pi</t>
  </si>
  <si>
    <t>Rm</t>
  </si>
  <si>
    <t>Ribes malvaceum</t>
  </si>
  <si>
    <t>157F18</t>
  </si>
  <si>
    <t>157F19</t>
  </si>
  <si>
    <t>157F27</t>
  </si>
  <si>
    <t>Af</t>
  </si>
  <si>
    <t>Adenostoma fasciculatum</t>
  </si>
  <si>
    <t>Sm</t>
  </si>
  <si>
    <t>Salvia mellifera</t>
  </si>
  <si>
    <t>157F28</t>
  </si>
  <si>
    <t>Cc</t>
  </si>
  <si>
    <t>Ceanothus cuneatus</t>
  </si>
  <si>
    <t>157G11</t>
  </si>
  <si>
    <t>157G12</t>
  </si>
  <si>
    <t>157G13</t>
  </si>
  <si>
    <t>157G14</t>
  </si>
  <si>
    <t>157G15</t>
  </si>
  <si>
    <t>Hs</t>
  </si>
  <si>
    <t>Hazardia squarrosa</t>
  </si>
  <si>
    <t>Lit Pa</t>
  </si>
  <si>
    <t>LITTER: Photinia arbutifolia</t>
  </si>
  <si>
    <t>(Da)</t>
  </si>
  <si>
    <t>Ann</t>
  </si>
  <si>
    <t>Annuals</t>
  </si>
  <si>
    <t>Trunk</t>
  </si>
  <si>
    <t>Agl</t>
  </si>
  <si>
    <t>Arctostaphylos glandulosa</t>
  </si>
  <si>
    <t>(Sm)</t>
  </si>
  <si>
    <t>(Ls)</t>
  </si>
  <si>
    <t>(Cc)</t>
  </si>
  <si>
    <t>Ss</t>
  </si>
  <si>
    <t>Salvia spathacea</t>
  </si>
  <si>
    <t>Ma</t>
  </si>
  <si>
    <t>Mesembryanthemum aequilaterale</t>
  </si>
  <si>
    <t>(Ma)</t>
  </si>
  <si>
    <t>CONSOLIDATED</t>
  </si>
  <si>
    <t>Species</t>
  </si>
  <si>
    <t>Percentage by Year</t>
  </si>
  <si>
    <t>% Change</t>
  </si>
  <si>
    <t>Sort Ascending</t>
  </si>
  <si>
    <t>Sort Descending</t>
  </si>
  <si>
    <t>Difference (%)</t>
  </si>
  <si>
    <t>Note: Dead Species ( ) Omitted</t>
  </si>
  <si>
    <t>Top 10 Greatest Decrease</t>
  </si>
  <si>
    <t>Top 10 Greatest Increase</t>
  </si>
  <si>
    <t>Species Code</t>
  </si>
  <si>
    <t>Species Name</t>
  </si>
  <si>
    <t>Common Name</t>
  </si>
  <si>
    <t>N/A</t>
  </si>
  <si>
    <t>Species Dependent</t>
  </si>
  <si>
    <t>All Species codes and name match the 1931 codes and names for data analysis, although many species scientific names have changed since then.</t>
  </si>
  <si>
    <t>Prunus ilicifolia</t>
  </si>
  <si>
    <t>Quercus agrifolia (Litter)</t>
  </si>
  <si>
    <t>Artemisia californica (Litter)</t>
  </si>
  <si>
    <t>Saw-toothed goldenbush </t>
  </si>
  <si>
    <t>Sword Fern </t>
  </si>
  <si>
    <t>Blue Elderberry</t>
  </si>
  <si>
    <t>Annual Herbs</t>
  </si>
  <si>
    <t>Purple Sage</t>
  </si>
  <si>
    <t>Iceplant</t>
  </si>
  <si>
    <t>For instance, Rhus diversiloba (Rd), or Western Poison Oak, is now called Toxicodendron diversiloba.</t>
  </si>
  <si>
    <t>Sticky Monkeyflower </t>
  </si>
  <si>
    <t>Toyon </t>
  </si>
  <si>
    <r>
      <rPr>
        <i/>
        <sz val="11"/>
        <color theme="1"/>
        <rFont val="Calibri"/>
        <family val="2"/>
        <scheme val="minor"/>
      </rPr>
      <t>Qa</t>
    </r>
    <r>
      <rPr>
        <sz val="11"/>
        <color theme="1"/>
        <rFont val="Calibri"/>
        <family val="2"/>
        <scheme val="minor"/>
      </rPr>
      <t xml:space="preserve"> was what the Wieslander crews used to denote the shrub, juvenile form of Coast Live Oak (Quercus agrifolia frutescens).  Frutescens in Latin means "shrublike."  Adult Coast Live Oak Trees were denoted with the code </t>
    </r>
    <r>
      <rPr>
        <i/>
        <sz val="11"/>
        <color theme="1"/>
        <rFont val="Calibri"/>
        <family val="2"/>
        <scheme val="minor"/>
      </rPr>
      <t>A</t>
    </r>
    <r>
      <rPr>
        <sz val="11"/>
        <color theme="1"/>
        <rFont val="Calibri"/>
        <family val="2"/>
        <scheme val="minor"/>
      </rPr>
      <t xml:space="preserve"> (Quercus agrifolia).</t>
    </r>
  </si>
  <si>
    <t>Coast Live Oak (shrub form)</t>
  </si>
  <si>
    <t>Bory Hook</t>
  </si>
  <si>
    <t>Holly-leafed Cherry</t>
  </si>
  <si>
    <t>Chaparral Currant </t>
  </si>
  <si>
    <t>Red-flowering Currant</t>
  </si>
  <si>
    <t>Coyote Brush</t>
  </si>
  <si>
    <t>Chamise</t>
  </si>
  <si>
    <t>Buckbrush</t>
  </si>
  <si>
    <t>Giant Coreopsis</t>
  </si>
  <si>
    <t>California Sagebrush</t>
  </si>
  <si>
    <t>Black Sage </t>
  </si>
  <si>
    <t>California Coffee Berry </t>
  </si>
  <si>
    <t>California Blackberry </t>
  </si>
  <si>
    <t>Hummingbird Sage</t>
  </si>
  <si>
    <t>Western Poison Oak</t>
  </si>
  <si>
    <t>Spiny Redberry</t>
  </si>
  <si>
    <t>Deerweed</t>
  </si>
  <si>
    <t>Photinia arbutifolia (Litter)</t>
  </si>
  <si>
    <t>Toyon (Litter)</t>
  </si>
  <si>
    <t>California Sagebrush (Litter)</t>
  </si>
  <si>
    <t>Coast Live Oak (Litter)</t>
  </si>
  <si>
    <t>California Bush Sunflower</t>
  </si>
  <si>
    <t>Giant Wildrye</t>
  </si>
  <si>
    <t>Parentheses ( ) denotes a dead species</t>
  </si>
  <si>
    <t>Notes:</t>
  </si>
  <si>
    <t>Aan (1931) and Agl (2018) - Aan doesn't exist in this area.  We recorded our Manzanita species as Agl (Arctostaphylos glandulosa).  To compare Manzanita change, Aan was the only species we switched codes for in order to run an analysis.</t>
  </si>
  <si>
    <t>Eastwood Manzanita</t>
  </si>
  <si>
    <t>Species Code2</t>
  </si>
  <si>
    <t>Species Name3</t>
  </si>
  <si>
    <t>Common Name4</t>
  </si>
  <si>
    <t>Lhc</t>
  </si>
  <si>
    <t>Lonicera hispidula californica</t>
  </si>
  <si>
    <t>Honeysuckle</t>
  </si>
  <si>
    <t>Year</t>
  </si>
  <si>
    <t>Percent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</si>
</sst>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8" tint="-0.249977111117893"/>
      <name val="Calibri"/>
      <family val="2"/>
      <scheme val="minor"/>
    </font>
    <font>
      <i/>
      <sz val="11"/>
      <color theme="1"/>
      <name val="Calibri"/>
      <family val="2"/>
      <scheme val="minor"/>
    </font>
    <font>
      <sz val="11"/>
      <color rgb="FF000000"/>
      <name val="Calibri"/>
      <family val="2"/>
      <scheme val="minor"/>
    </font>
    <font>
      <b/>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9" tint="0.39997558519241921"/>
      </top>
      <bottom style="thin">
        <color theme="9"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9">
    <xf numFmtId="0" fontId="0" fillId="0" borderId="0" xfId="0"/>
    <xf numFmtId="0" fontId="18" fillId="0" borderId="0" xfId="0" applyFont="1"/>
    <xf numFmtId="0" fontId="19" fillId="0" borderId="0" xfId="0" applyFont="1"/>
    <xf numFmtId="0" fontId="16" fillId="0" borderId="0" xfId="0" applyFont="1" applyAlignment="1"/>
    <xf numFmtId="0" fontId="0" fillId="0" borderId="12" xfId="0" applyBorder="1"/>
    <xf numFmtId="0" fontId="0" fillId="0" borderId="13" xfId="0" applyBorder="1"/>
    <xf numFmtId="0" fontId="0" fillId="0" borderId="14" xfId="0" applyBorder="1"/>
    <xf numFmtId="0" fontId="0" fillId="0" borderId="15" xfId="0" applyBorder="1"/>
    <xf numFmtId="0" fontId="0" fillId="0" borderId="10" xfId="0" applyBorder="1"/>
    <xf numFmtId="0" fontId="0" fillId="0" borderId="16" xfId="0" applyBorder="1" applyAlignment="1">
      <alignment horizontal="center"/>
    </xf>
    <xf numFmtId="0" fontId="0" fillId="0" borderId="11" xfId="0" applyBorder="1" applyAlignment="1">
      <alignment horizontal="center"/>
    </xf>
    <xf numFmtId="0" fontId="0" fillId="0" borderId="0" xfId="0" applyBorder="1"/>
    <xf numFmtId="0" fontId="0" fillId="0" borderId="17" xfId="0" applyBorder="1"/>
    <xf numFmtId="0" fontId="0" fillId="0" borderId="11" xfId="0" applyBorder="1"/>
    <xf numFmtId="0" fontId="18" fillId="0" borderId="14" xfId="0" applyFont="1" applyBorder="1" applyAlignment="1">
      <alignment horizontal="center"/>
    </xf>
    <xf numFmtId="0" fontId="18" fillId="0" borderId="17" xfId="0" applyFont="1" applyBorder="1" applyAlignment="1">
      <alignment horizontal="center"/>
    </xf>
    <xf numFmtId="0" fontId="18" fillId="0" borderId="15" xfId="0" applyFont="1" applyBorder="1" applyAlignment="1">
      <alignment horizontal="center"/>
    </xf>
    <xf numFmtId="0" fontId="16" fillId="0" borderId="0" xfId="0" applyFont="1" applyBorder="1" applyAlignment="1">
      <alignment horizontal="center"/>
    </xf>
    <xf numFmtId="0" fontId="18" fillId="0" borderId="0" xfId="0" applyFont="1" applyBorder="1" applyAlignment="1">
      <alignment horizontal="center"/>
    </xf>
    <xf numFmtId="2" fontId="0" fillId="0" borderId="11" xfId="0" applyNumberFormat="1" applyBorder="1"/>
    <xf numFmtId="2" fontId="0" fillId="0" borderId="13" xfId="0" applyNumberFormat="1" applyBorder="1"/>
    <xf numFmtId="2" fontId="0" fillId="0" borderId="15" xfId="0" applyNumberFormat="1" applyBorder="1"/>
    <xf numFmtId="0" fontId="16" fillId="0" borderId="0" xfId="0" applyFont="1"/>
    <xf numFmtId="0" fontId="21" fillId="0" borderId="0" xfId="0" applyFont="1"/>
    <xf numFmtId="0" fontId="20" fillId="0" borderId="0" xfId="0" applyFont="1" applyBorder="1"/>
    <xf numFmtId="0" fontId="0" fillId="0" borderId="20" xfId="0" applyFont="1" applyBorder="1"/>
    <xf numFmtId="0" fontId="14" fillId="0" borderId="0" xfId="0" applyFont="1"/>
    <xf numFmtId="0" fontId="0" fillId="0" borderId="0" xfId="0" applyBorder="1" applyAlignment="1">
      <alignment horizontal="center"/>
    </xf>
    <xf numFmtId="0" fontId="14" fillId="0" borderId="12" xfId="0" applyFont="1" applyBorder="1"/>
    <xf numFmtId="0" fontId="14" fillId="0" borderId="13" xfId="0" applyFont="1" applyBorder="1"/>
    <xf numFmtId="0" fontId="0" fillId="0" borderId="16" xfId="0" applyBorder="1"/>
    <xf numFmtId="0" fontId="16" fillId="0" borderId="0" xfId="0" applyFont="1" applyBorder="1"/>
    <xf numFmtId="0" fontId="0" fillId="0" borderId="12" xfId="0" applyFill="1" applyBorder="1"/>
    <xf numFmtId="0" fontId="0" fillId="0" borderId="13" xfId="0" applyFill="1" applyBorder="1"/>
    <xf numFmtId="0" fontId="0" fillId="0" borderId="0" xfId="0" applyAlignment="1">
      <alignment horizontal="center"/>
    </xf>
    <xf numFmtId="0" fontId="18" fillId="0" borderId="18" xfId="0" applyFont="1" applyBorder="1" applyAlignment="1">
      <alignment horizontal="center"/>
    </xf>
    <xf numFmtId="0" fontId="18" fillId="0" borderId="19" xfId="0" applyFont="1" applyBorder="1" applyAlignment="1">
      <alignment horizontal="center"/>
    </xf>
    <xf numFmtId="0" fontId="16" fillId="0" borderId="10" xfId="0" applyFont="1" applyBorder="1" applyAlignment="1">
      <alignment horizontal="center"/>
    </xf>
    <xf numFmtId="0" fontId="16" fillId="0" borderId="11" xfId="0" applyFon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b/>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E6A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3.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hartsheet" Target="chartsheets/sheet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chartsheet" Target="chartsheets/sheet6.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chartsheet" Target="chartsheets/sheet5.xml"/><Relationship Id="rId4" Type="http://schemas.openxmlformats.org/officeDocument/2006/relationships/worksheet" Target="worksheets/sheet4.xml"/><Relationship Id="rId9" Type="http://schemas.openxmlformats.org/officeDocument/2006/relationships/chartsheet" Target="chartsheets/sheet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Species with Largest Percentage Increase </a:t>
            </a:r>
          </a:p>
          <a:p>
            <a:pPr>
              <a:defRPr/>
            </a:pPr>
            <a:r>
              <a:rPr lang="en-US" b="1"/>
              <a:t>Between 1931 and 2018</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dLbl>
              <c:idx val="0"/>
              <c:layout/>
              <c:tx>
                <c:rich>
                  <a:bodyPr/>
                  <a:lstStyle/>
                  <a:p>
                    <a:fld id="{62C54621-5530-4E27-B425-1DAD416F0C01}" type="VALUE">
                      <a:rPr lang="en-US" baseline="0"/>
                      <a:pPr/>
                      <a:t>[VALUE]</a:t>
                    </a:fld>
                    <a:r>
                      <a:rPr lang="en-US" baseline="0"/>
                      <a:t>%</a:t>
                    </a:r>
                  </a:p>
                </c:rich>
              </c:tx>
              <c:showLegendKey val="0"/>
              <c:showVal val="1"/>
              <c:showCatName val="1"/>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9-E3B6-4036-B5A0-F971FD200556}"/>
                </c:ext>
              </c:extLst>
            </c:dLbl>
            <c:dLbl>
              <c:idx val="1"/>
              <c:layout/>
              <c:tx>
                <c:rich>
                  <a:bodyPr/>
                  <a:lstStyle/>
                  <a:p>
                    <a:fld id="{95EE5933-CDAD-462B-96B4-A42B168973B9}" type="VALUE">
                      <a:rPr lang="en-US" baseline="0"/>
                      <a:pPr/>
                      <a:t>[VALUE]</a:t>
                    </a:fld>
                    <a:r>
                      <a:rPr lang="en-US" baseline="0"/>
                      <a:t>%</a:t>
                    </a:r>
                  </a:p>
                </c:rich>
              </c:tx>
              <c:showLegendKey val="0"/>
              <c:showVal val="1"/>
              <c:showCatName val="1"/>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8-E3B6-4036-B5A0-F971FD200556}"/>
                </c:ext>
              </c:extLst>
            </c:dLbl>
            <c:dLbl>
              <c:idx val="2"/>
              <c:layout/>
              <c:tx>
                <c:rich>
                  <a:bodyPr/>
                  <a:lstStyle/>
                  <a:p>
                    <a:fld id="{85AA23D9-FADC-4ABC-9139-2D13F28F2D9F}" type="VALUE">
                      <a:rPr lang="en-US" baseline="0"/>
                      <a:pPr/>
                      <a:t>[VALUE]</a:t>
                    </a:fld>
                    <a:r>
                      <a:rPr lang="en-US" baseline="0"/>
                      <a:t>%</a:t>
                    </a:r>
                  </a:p>
                </c:rich>
              </c:tx>
              <c:showLegendKey val="0"/>
              <c:showVal val="1"/>
              <c:showCatName val="1"/>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7-E3B6-4036-B5A0-F971FD200556}"/>
                </c:ext>
              </c:extLst>
            </c:dLbl>
            <c:dLbl>
              <c:idx val="3"/>
              <c:layout/>
              <c:tx>
                <c:rich>
                  <a:bodyPr/>
                  <a:lstStyle/>
                  <a:p>
                    <a:fld id="{995C8511-94E9-40B1-8082-D6F1B9C299EB}" type="VALUE">
                      <a:rPr lang="en-US" baseline="0"/>
                      <a:pPr/>
                      <a:t>[VALUE]</a:t>
                    </a:fld>
                    <a:r>
                      <a:rPr lang="en-US" baseline="0"/>
                      <a:t>%</a:t>
                    </a:r>
                  </a:p>
                </c:rich>
              </c:tx>
              <c:showLegendKey val="0"/>
              <c:showVal val="1"/>
              <c:showCatName val="1"/>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6-E3B6-4036-B5A0-F971FD200556}"/>
                </c:ext>
              </c:extLst>
            </c:dLbl>
            <c:dLbl>
              <c:idx val="4"/>
              <c:layout/>
              <c:tx>
                <c:rich>
                  <a:bodyPr/>
                  <a:lstStyle/>
                  <a:p>
                    <a:fld id="{7D439980-3CA1-4AED-990B-564C8186A1A7}" type="VALUE">
                      <a:rPr lang="en-US" baseline="0"/>
                      <a:pPr/>
                      <a:t>[VALUE]</a:t>
                    </a:fld>
                    <a:r>
                      <a:rPr lang="en-US" baseline="0"/>
                      <a:t>%</a:t>
                    </a:r>
                  </a:p>
                </c:rich>
              </c:tx>
              <c:showLegendKey val="0"/>
              <c:showVal val="1"/>
              <c:showCatName val="1"/>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5-E3B6-4036-B5A0-F971FD200556}"/>
                </c:ext>
              </c:extLst>
            </c:dLbl>
            <c:dLbl>
              <c:idx val="5"/>
              <c:layout/>
              <c:tx>
                <c:rich>
                  <a:bodyPr/>
                  <a:lstStyle/>
                  <a:p>
                    <a:fld id="{69B32A66-534C-414F-B353-AA09D7983BD6}" type="VALUE">
                      <a:rPr lang="en-US" baseline="0"/>
                      <a:pPr/>
                      <a:t>[VALUE]</a:t>
                    </a:fld>
                    <a:r>
                      <a:rPr lang="en-US" baseline="0"/>
                      <a:t>%</a:t>
                    </a:r>
                  </a:p>
                </c:rich>
              </c:tx>
              <c:showLegendKey val="0"/>
              <c:showVal val="1"/>
              <c:showCatName val="1"/>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4-E3B6-4036-B5A0-F971FD200556}"/>
                </c:ext>
              </c:extLst>
            </c:dLbl>
            <c:dLbl>
              <c:idx val="6"/>
              <c:layout/>
              <c:tx>
                <c:rich>
                  <a:bodyPr/>
                  <a:lstStyle/>
                  <a:p>
                    <a:fld id="{8FBF910A-24F5-412A-AD06-A14C950C71D8}" type="VALUE">
                      <a:rPr lang="en-US" baseline="0"/>
                      <a:pPr/>
                      <a:t>[VALUE]</a:t>
                    </a:fld>
                    <a:r>
                      <a:rPr lang="en-US" baseline="0"/>
                      <a:t>%</a:t>
                    </a:r>
                  </a:p>
                </c:rich>
              </c:tx>
              <c:showLegendKey val="0"/>
              <c:showVal val="1"/>
              <c:showCatName val="1"/>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3-E3B6-4036-B5A0-F971FD200556}"/>
                </c:ext>
              </c:extLst>
            </c:dLbl>
            <c:dLbl>
              <c:idx val="7"/>
              <c:layout/>
              <c:tx>
                <c:rich>
                  <a:bodyPr/>
                  <a:lstStyle/>
                  <a:p>
                    <a:fld id="{A07BE92B-3439-48D4-AAC6-D77129EC8228}" type="VALUE">
                      <a:rPr lang="en-US" baseline="0"/>
                      <a:pPr/>
                      <a:t>[VALUE]</a:t>
                    </a:fld>
                    <a:r>
                      <a:rPr lang="en-US" baseline="0"/>
                      <a:t>%</a:t>
                    </a:r>
                  </a:p>
                </c:rich>
              </c:tx>
              <c:showLegendKey val="0"/>
              <c:showVal val="1"/>
              <c:showCatName val="1"/>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E3B6-4036-B5A0-F971FD200556}"/>
                </c:ext>
              </c:extLst>
            </c:dLbl>
            <c:dLbl>
              <c:idx val="8"/>
              <c:layout/>
              <c:tx>
                <c:rich>
                  <a:bodyPr/>
                  <a:lstStyle/>
                  <a:p>
                    <a:fld id="{5AF647EB-15E3-4A98-8493-13215A48E16D}" type="VALUE">
                      <a:rPr lang="en-US" baseline="0"/>
                      <a:pPr/>
                      <a:t>[VALUE]</a:t>
                    </a:fld>
                    <a:r>
                      <a:rPr lang="en-US" baseline="0"/>
                      <a:t>%</a:t>
                    </a:r>
                  </a:p>
                </c:rich>
              </c:tx>
              <c:showLegendKey val="0"/>
              <c:showVal val="1"/>
              <c:showCatName val="1"/>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1-E3B6-4036-B5A0-F971FD200556}"/>
                </c:ext>
              </c:extLst>
            </c:dLbl>
            <c:dLbl>
              <c:idx val="9"/>
              <c:layout/>
              <c:tx>
                <c:rich>
                  <a:bodyPr/>
                  <a:lstStyle/>
                  <a:p>
                    <a:fld id="{CC7FF776-A9DC-4BB6-99E5-39D8FD37552A}" type="VALUE">
                      <a:rPr lang="en-US" baseline="0"/>
                      <a:pPr/>
                      <a:t>[VALUE]</a:t>
                    </a:fld>
                    <a:r>
                      <a:rPr lang="en-US" baseline="0"/>
                      <a:t>%</a:t>
                    </a:r>
                  </a:p>
                </c:rich>
              </c:tx>
              <c:showLegendKey val="0"/>
              <c:showVal val="1"/>
              <c:showCatName val="1"/>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0-E3B6-4036-B5A0-F971FD20055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Brush_Comparison!$T$4:$T$13</c:f>
              <c:strCache>
                <c:ptCount val="10"/>
                <c:pt idx="0">
                  <c:v>Bare</c:v>
                </c:pt>
                <c:pt idx="1">
                  <c:v>Agl</c:v>
                </c:pt>
                <c:pt idx="2">
                  <c:v>(Ac)</c:v>
                </c:pt>
                <c:pt idx="3">
                  <c:v>Qa</c:v>
                </c:pt>
                <c:pt idx="4">
                  <c:v>Da</c:v>
                </c:pt>
                <c:pt idx="5">
                  <c:v>Cc</c:v>
                </c:pt>
                <c:pt idx="6">
                  <c:v>Gr</c:v>
                </c:pt>
                <c:pt idx="7">
                  <c:v>Sm</c:v>
                </c:pt>
                <c:pt idx="8">
                  <c:v>Eco2</c:v>
                </c:pt>
                <c:pt idx="9">
                  <c:v>Rcr</c:v>
                </c:pt>
              </c:strCache>
            </c:strRef>
          </c:cat>
          <c:val>
            <c:numRef>
              <c:f>Brush_Comparison!$U$4:$U$13</c:f>
              <c:numCache>
                <c:formatCode>0.00</c:formatCode>
                <c:ptCount val="10"/>
                <c:pt idx="0">
                  <c:v>880.00000000000011</c:v>
                </c:pt>
                <c:pt idx="1">
                  <c:v>413.33333333333337</c:v>
                </c:pt>
                <c:pt idx="2">
                  <c:v>175.00000000000006</c:v>
                </c:pt>
                <c:pt idx="3">
                  <c:v>111.11111111111111</c:v>
                </c:pt>
                <c:pt idx="4">
                  <c:v>83.333333333333371</c:v>
                </c:pt>
                <c:pt idx="5">
                  <c:v>75.000000000000028</c:v>
                </c:pt>
                <c:pt idx="6">
                  <c:v>71.770334928229701</c:v>
                </c:pt>
                <c:pt idx="7">
                  <c:v>49.999999999999986</c:v>
                </c:pt>
                <c:pt idx="8">
                  <c:v>45.454545454545446</c:v>
                </c:pt>
                <c:pt idx="9">
                  <c:v>38.461538461538474</c:v>
                </c:pt>
              </c:numCache>
            </c:numRef>
          </c:val>
          <c:extLst>
            <c:ext xmlns:c16="http://schemas.microsoft.com/office/drawing/2014/chart" uri="{C3380CC4-5D6E-409C-BE32-E72D297353CC}">
              <c16:uniqueId val="{00000000-BDC8-BD42-AFC3-586F4FEB8C0A}"/>
            </c:ext>
          </c:extLst>
        </c:ser>
        <c:dLbls>
          <c:showLegendKey val="0"/>
          <c:showVal val="0"/>
          <c:showCatName val="0"/>
          <c:showSerName val="0"/>
          <c:showPercent val="0"/>
          <c:showBubbleSize val="0"/>
        </c:dLbls>
        <c:gapWidth val="182"/>
        <c:axId val="1456442640"/>
        <c:axId val="1456444320"/>
      </c:barChart>
      <c:catAx>
        <c:axId val="14564426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Species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444320"/>
        <c:crosses val="autoZero"/>
        <c:auto val="1"/>
        <c:lblAlgn val="ctr"/>
        <c:lblOffset val="100"/>
        <c:noMultiLvlLbl val="0"/>
      </c:catAx>
      <c:valAx>
        <c:axId val="14564443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Percentage Increase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4426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Species with Largest Percentage Decrease </a:t>
            </a:r>
          </a:p>
          <a:p>
            <a:pPr>
              <a:defRPr/>
            </a:pPr>
            <a:r>
              <a:rPr lang="en-US" b="1"/>
              <a:t>Between 1931 and 2018</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dLbl>
              <c:idx val="0"/>
              <c:layout/>
              <c:tx>
                <c:rich>
                  <a:bodyPr/>
                  <a:lstStyle/>
                  <a:p>
                    <a:fld id="{62C54621-5530-4E27-B425-1DAD416F0C01}" type="VALUE">
                      <a:rPr lang="en-US" baseline="0"/>
                      <a:pPr/>
                      <a:t>[VALUE]</a:t>
                    </a:fld>
                    <a:r>
                      <a:rPr lang="en-US" baseline="0"/>
                      <a:t>%</a:t>
                    </a:r>
                  </a:p>
                </c:rich>
              </c:tx>
              <c:dLblPos val="inEnd"/>
              <c:showLegendKey val="0"/>
              <c:showVal val="1"/>
              <c:showCatName val="1"/>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0-EC33-48B4-A5B5-9472204FC4B6}"/>
                </c:ext>
              </c:extLst>
            </c:dLbl>
            <c:dLbl>
              <c:idx val="1"/>
              <c:layout/>
              <c:tx>
                <c:rich>
                  <a:bodyPr/>
                  <a:lstStyle/>
                  <a:p>
                    <a:fld id="{95EE5933-CDAD-462B-96B4-A42B168973B9}" type="VALUE">
                      <a:rPr lang="en-US" baseline="0"/>
                      <a:pPr/>
                      <a:t>[VALUE]</a:t>
                    </a:fld>
                    <a:r>
                      <a:rPr lang="en-US" baseline="0"/>
                      <a:t>%</a:t>
                    </a:r>
                  </a:p>
                </c:rich>
              </c:tx>
              <c:dLblPos val="inEnd"/>
              <c:showLegendKey val="0"/>
              <c:showVal val="1"/>
              <c:showCatName val="1"/>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1-EC33-48B4-A5B5-9472204FC4B6}"/>
                </c:ext>
              </c:extLst>
            </c:dLbl>
            <c:dLbl>
              <c:idx val="2"/>
              <c:layout/>
              <c:tx>
                <c:rich>
                  <a:bodyPr/>
                  <a:lstStyle/>
                  <a:p>
                    <a:fld id="{85AA23D9-FADC-4ABC-9139-2D13F28F2D9F}" type="VALUE">
                      <a:rPr lang="en-US" baseline="0"/>
                      <a:pPr/>
                      <a:t>[VALUE]</a:t>
                    </a:fld>
                    <a:r>
                      <a:rPr lang="en-US" baseline="0"/>
                      <a:t>%</a:t>
                    </a:r>
                  </a:p>
                </c:rich>
              </c:tx>
              <c:dLblPos val="inEnd"/>
              <c:showLegendKey val="0"/>
              <c:showVal val="1"/>
              <c:showCatName val="1"/>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EC33-48B4-A5B5-9472204FC4B6}"/>
                </c:ext>
              </c:extLst>
            </c:dLbl>
            <c:dLbl>
              <c:idx val="3"/>
              <c:layout/>
              <c:tx>
                <c:rich>
                  <a:bodyPr/>
                  <a:lstStyle/>
                  <a:p>
                    <a:fld id="{995C8511-94E9-40B1-8082-D6F1B9C299EB}" type="VALUE">
                      <a:rPr lang="en-US" baseline="0"/>
                      <a:pPr/>
                      <a:t>[VALUE]</a:t>
                    </a:fld>
                    <a:r>
                      <a:rPr lang="en-US" baseline="0"/>
                      <a:t>%</a:t>
                    </a:r>
                  </a:p>
                </c:rich>
              </c:tx>
              <c:dLblPos val="inEnd"/>
              <c:showLegendKey val="0"/>
              <c:showVal val="1"/>
              <c:showCatName val="1"/>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3-EC33-48B4-A5B5-9472204FC4B6}"/>
                </c:ext>
              </c:extLst>
            </c:dLbl>
            <c:dLbl>
              <c:idx val="4"/>
              <c:layout/>
              <c:tx>
                <c:rich>
                  <a:bodyPr/>
                  <a:lstStyle/>
                  <a:p>
                    <a:fld id="{7D439980-3CA1-4AED-990B-564C8186A1A7}" type="VALUE">
                      <a:rPr lang="en-US" baseline="0"/>
                      <a:pPr/>
                      <a:t>[VALUE]</a:t>
                    </a:fld>
                    <a:r>
                      <a:rPr lang="en-US" baseline="0"/>
                      <a:t>%</a:t>
                    </a:r>
                  </a:p>
                </c:rich>
              </c:tx>
              <c:dLblPos val="inEnd"/>
              <c:showLegendKey val="0"/>
              <c:showVal val="1"/>
              <c:showCatName val="1"/>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4-EC33-48B4-A5B5-9472204FC4B6}"/>
                </c:ext>
              </c:extLst>
            </c:dLbl>
            <c:dLbl>
              <c:idx val="5"/>
              <c:layout/>
              <c:tx>
                <c:rich>
                  <a:bodyPr/>
                  <a:lstStyle/>
                  <a:p>
                    <a:fld id="{69B32A66-534C-414F-B353-AA09D7983BD6}" type="VALUE">
                      <a:rPr lang="en-US" baseline="0"/>
                      <a:pPr/>
                      <a:t>[VALUE]</a:t>
                    </a:fld>
                    <a:r>
                      <a:rPr lang="en-US" baseline="0"/>
                      <a:t>%</a:t>
                    </a:r>
                  </a:p>
                </c:rich>
              </c:tx>
              <c:dLblPos val="inEnd"/>
              <c:showLegendKey val="0"/>
              <c:showVal val="1"/>
              <c:showCatName val="1"/>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5-EC33-48B4-A5B5-9472204FC4B6}"/>
                </c:ext>
              </c:extLst>
            </c:dLbl>
            <c:dLbl>
              <c:idx val="6"/>
              <c:layout/>
              <c:tx>
                <c:rich>
                  <a:bodyPr/>
                  <a:lstStyle/>
                  <a:p>
                    <a:fld id="{8FBF910A-24F5-412A-AD06-A14C950C71D8}" type="VALUE">
                      <a:rPr lang="en-US" baseline="0"/>
                      <a:pPr/>
                      <a:t>[VALUE]</a:t>
                    </a:fld>
                    <a:r>
                      <a:rPr lang="en-US" baseline="0"/>
                      <a:t>%</a:t>
                    </a:r>
                  </a:p>
                </c:rich>
              </c:tx>
              <c:dLblPos val="inEnd"/>
              <c:showLegendKey val="0"/>
              <c:showVal val="1"/>
              <c:showCatName val="1"/>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6-EC33-48B4-A5B5-9472204FC4B6}"/>
                </c:ext>
              </c:extLst>
            </c:dLbl>
            <c:dLbl>
              <c:idx val="7"/>
              <c:layout/>
              <c:tx>
                <c:rich>
                  <a:bodyPr/>
                  <a:lstStyle/>
                  <a:p>
                    <a:fld id="{A07BE92B-3439-48D4-AAC6-D77129EC8228}" type="VALUE">
                      <a:rPr lang="en-US" baseline="0"/>
                      <a:pPr/>
                      <a:t>[VALUE]</a:t>
                    </a:fld>
                    <a:r>
                      <a:rPr lang="en-US" baseline="0"/>
                      <a:t>%</a:t>
                    </a:r>
                  </a:p>
                </c:rich>
              </c:tx>
              <c:dLblPos val="inEnd"/>
              <c:showLegendKey val="0"/>
              <c:showVal val="1"/>
              <c:showCatName val="1"/>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7-EC33-48B4-A5B5-9472204FC4B6}"/>
                </c:ext>
              </c:extLst>
            </c:dLbl>
            <c:dLbl>
              <c:idx val="8"/>
              <c:layout/>
              <c:tx>
                <c:rich>
                  <a:bodyPr/>
                  <a:lstStyle/>
                  <a:p>
                    <a:fld id="{5AF647EB-15E3-4A98-8493-13215A48E16D}" type="VALUE">
                      <a:rPr lang="en-US" baseline="0"/>
                      <a:pPr/>
                      <a:t>[VALUE]</a:t>
                    </a:fld>
                    <a:r>
                      <a:rPr lang="en-US" baseline="0"/>
                      <a:t>%</a:t>
                    </a:r>
                  </a:p>
                </c:rich>
              </c:tx>
              <c:dLblPos val="inEnd"/>
              <c:showLegendKey val="0"/>
              <c:showVal val="1"/>
              <c:showCatName val="1"/>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8-EC33-48B4-A5B5-9472204FC4B6}"/>
                </c:ext>
              </c:extLst>
            </c:dLbl>
            <c:dLbl>
              <c:idx val="9"/>
              <c:layout/>
              <c:tx>
                <c:rich>
                  <a:bodyPr/>
                  <a:lstStyle/>
                  <a:p>
                    <a:fld id="{CC7FF776-A9DC-4BB6-99E5-39D8FD37552A}" type="VALUE">
                      <a:rPr lang="en-US" baseline="0"/>
                      <a:pPr/>
                      <a:t>[VALUE]</a:t>
                    </a:fld>
                    <a:r>
                      <a:rPr lang="en-US" baseline="0"/>
                      <a:t>%</a:t>
                    </a:r>
                  </a:p>
                </c:rich>
              </c:tx>
              <c:dLblPos val="inEnd"/>
              <c:showLegendKey val="0"/>
              <c:showVal val="1"/>
              <c:showCatName val="1"/>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9-EC33-48B4-A5B5-9472204FC4B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Brush_Comparison!$R$4:$R$13</c:f>
              <c:strCache>
                <c:ptCount val="10"/>
                <c:pt idx="0">
                  <c:v>F1</c:v>
                </c:pt>
                <c:pt idx="1">
                  <c:v>Pi</c:v>
                </c:pt>
                <c:pt idx="2">
                  <c:v>Pta</c:v>
                </c:pt>
                <c:pt idx="3">
                  <c:v>Rm</c:v>
                </c:pt>
                <c:pt idx="4">
                  <c:v>Rs</c:v>
                </c:pt>
                <c:pt idx="5">
                  <c:v>Af</c:v>
                </c:pt>
                <c:pt idx="6">
                  <c:v>Hs</c:v>
                </c:pt>
                <c:pt idx="7">
                  <c:v>Enc</c:v>
                </c:pt>
                <c:pt idx="8">
                  <c:v>Rv</c:v>
                </c:pt>
                <c:pt idx="9">
                  <c:v>Rc</c:v>
                </c:pt>
              </c:strCache>
            </c:strRef>
          </c:cat>
          <c:val>
            <c:numRef>
              <c:f>Brush_Comparison!$S$4:$S$13</c:f>
              <c:numCache>
                <c:formatCode>0.00</c:formatCode>
                <c:ptCount val="10"/>
                <c:pt idx="0">
                  <c:v>100</c:v>
                </c:pt>
                <c:pt idx="1">
                  <c:v>100</c:v>
                </c:pt>
                <c:pt idx="2">
                  <c:v>100</c:v>
                </c:pt>
                <c:pt idx="3">
                  <c:v>100</c:v>
                </c:pt>
                <c:pt idx="4">
                  <c:v>100</c:v>
                </c:pt>
                <c:pt idx="5">
                  <c:v>98.692810457516302</c:v>
                </c:pt>
                <c:pt idx="6">
                  <c:v>98.275862068965495</c:v>
                </c:pt>
                <c:pt idx="7">
                  <c:v>95.652173913043498</c:v>
                </c:pt>
                <c:pt idx="8">
                  <c:v>83.3333333333333</c:v>
                </c:pt>
                <c:pt idx="9">
                  <c:v>77.049180327868896</c:v>
                </c:pt>
              </c:numCache>
            </c:numRef>
          </c:val>
          <c:extLst>
            <c:ext xmlns:c16="http://schemas.microsoft.com/office/drawing/2014/chart" uri="{C3380CC4-5D6E-409C-BE32-E72D297353CC}">
              <c16:uniqueId val="{0000000A-EC33-48B4-A5B5-9472204FC4B6}"/>
            </c:ext>
          </c:extLst>
        </c:ser>
        <c:dLbls>
          <c:showLegendKey val="0"/>
          <c:showVal val="0"/>
          <c:showCatName val="0"/>
          <c:showSerName val="0"/>
          <c:showPercent val="0"/>
          <c:showBubbleSize val="0"/>
        </c:dLbls>
        <c:gapWidth val="182"/>
        <c:axId val="1456442640"/>
        <c:axId val="1456444320"/>
      </c:barChart>
      <c:catAx>
        <c:axId val="14564426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Species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444320"/>
        <c:crosses val="autoZero"/>
        <c:auto val="1"/>
        <c:lblAlgn val="ctr"/>
        <c:lblOffset val="100"/>
        <c:noMultiLvlLbl val="0"/>
      </c:catAx>
      <c:valAx>
        <c:axId val="1456444320"/>
        <c:scaling>
          <c:orientation val="minMax"/>
          <c:max val="1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Percentage Decrease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4426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2400" b="1"/>
              <a:t>Changes in Brush Species Composition</a:t>
            </a:r>
          </a:p>
          <a:p>
            <a:pPr algn="ctr">
              <a:defRPr/>
            </a:pPr>
            <a:r>
              <a:rPr lang="en-US" sz="2400" b="1"/>
              <a:t>Between</a:t>
            </a:r>
            <a:r>
              <a:rPr lang="en-US" sz="2400" b="1" baseline="0"/>
              <a:t> 1931 and 2018</a:t>
            </a:r>
            <a:endParaRPr lang="en-US" sz="2400" b="1"/>
          </a:p>
        </c:rich>
      </c:tx>
      <c:layout>
        <c:manualLayout>
          <c:xMode val="edge"/>
          <c:yMode val="edge"/>
          <c:x val="0.22716850917817305"/>
          <c:y val="0.14540613456778009"/>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7325602365743933E-2"/>
          <c:y val="0.15871483494002553"/>
          <c:w val="0.9165552344415171"/>
          <c:h val="0.66094418894655771"/>
        </c:manualLayout>
      </c:layout>
      <c:bar3DChart>
        <c:barDir val="col"/>
        <c:grouping val="standard"/>
        <c:varyColors val="0"/>
        <c:ser>
          <c:idx val="0"/>
          <c:order val="0"/>
          <c:tx>
            <c:strRef>
              <c:f>Brush_Comparison!$H$3</c:f>
              <c:strCache>
                <c:ptCount val="1"/>
                <c:pt idx="0">
                  <c:v>1931</c:v>
                </c:pt>
              </c:strCache>
            </c:strRef>
          </c:tx>
          <c:spPr>
            <a:solidFill>
              <a:srgbClr val="E6AF00"/>
            </a:solidFill>
            <a:ln>
              <a:noFill/>
            </a:ln>
            <a:effectLst/>
            <a:sp3d/>
          </c:spPr>
          <c:invertIfNegative val="0"/>
          <c:cat>
            <c:strRef>
              <c:f>Brush_Comparison!$G$4:$G$45</c:f>
              <c:strCache>
                <c:ptCount val="42"/>
                <c:pt idx="0">
                  <c:v>(Ac)</c:v>
                </c:pt>
                <c:pt idx="1">
                  <c:v>(Bp)</c:v>
                </c:pt>
                <c:pt idx="2">
                  <c:v>(Cc)</c:v>
                </c:pt>
                <c:pt idx="3">
                  <c:v>(Da)</c:v>
                </c:pt>
                <c:pt idx="4">
                  <c:v>(Ls)</c:v>
                </c:pt>
                <c:pt idx="5">
                  <c:v>(Ma)</c:v>
                </c:pt>
                <c:pt idx="6">
                  <c:v>(Sm)</c:v>
                </c:pt>
                <c:pt idx="7">
                  <c:v>Ac</c:v>
                </c:pt>
                <c:pt idx="8">
                  <c:v>Af</c:v>
                </c:pt>
                <c:pt idx="9">
                  <c:v>Agl</c:v>
                </c:pt>
                <c:pt idx="10">
                  <c:v>Ann</c:v>
                </c:pt>
                <c:pt idx="11">
                  <c:v>Bare</c:v>
                </c:pt>
                <c:pt idx="12">
                  <c:v>Bp</c:v>
                </c:pt>
                <c:pt idx="13">
                  <c:v>Cc</c:v>
                </c:pt>
                <c:pt idx="14">
                  <c:v>Cog</c:v>
                </c:pt>
                <c:pt idx="15">
                  <c:v>Da</c:v>
                </c:pt>
                <c:pt idx="16">
                  <c:v>Eco2</c:v>
                </c:pt>
                <c:pt idx="17">
                  <c:v>Enc</c:v>
                </c:pt>
                <c:pt idx="18">
                  <c:v>F1</c:v>
                </c:pt>
                <c:pt idx="19">
                  <c:v>Gr</c:v>
                </c:pt>
                <c:pt idx="20">
                  <c:v>Hs</c:v>
                </c:pt>
                <c:pt idx="21">
                  <c:v>Lit A</c:v>
                </c:pt>
                <c:pt idx="22">
                  <c:v>Lit Ac</c:v>
                </c:pt>
                <c:pt idx="23">
                  <c:v>Lit Pa</c:v>
                </c:pt>
                <c:pt idx="24">
                  <c:v>Ls</c:v>
                </c:pt>
                <c:pt idx="25">
                  <c:v>Ma</c:v>
                </c:pt>
                <c:pt idx="26">
                  <c:v>Pa</c:v>
                </c:pt>
                <c:pt idx="27">
                  <c:v>Pi</c:v>
                </c:pt>
                <c:pt idx="28">
                  <c:v>Pta</c:v>
                </c:pt>
                <c:pt idx="29">
                  <c:v>Qa</c:v>
                </c:pt>
                <c:pt idx="30">
                  <c:v>Rc</c:v>
                </c:pt>
                <c:pt idx="31">
                  <c:v>Rcr</c:v>
                </c:pt>
                <c:pt idx="32">
                  <c:v>Rd</c:v>
                </c:pt>
                <c:pt idx="33">
                  <c:v>Rm</c:v>
                </c:pt>
                <c:pt idx="34">
                  <c:v>Rs</c:v>
                </c:pt>
                <c:pt idx="35">
                  <c:v>Rv</c:v>
                </c:pt>
                <c:pt idx="36">
                  <c:v>Sg</c:v>
                </c:pt>
                <c:pt idx="37">
                  <c:v>Sl</c:v>
                </c:pt>
                <c:pt idx="38">
                  <c:v>Sm</c:v>
                </c:pt>
                <c:pt idx="39">
                  <c:v>Ss</c:v>
                </c:pt>
                <c:pt idx="40">
                  <c:v>Trunk</c:v>
                </c:pt>
                <c:pt idx="41">
                  <c:v>Lhc</c:v>
                </c:pt>
              </c:strCache>
            </c:strRef>
          </c:cat>
          <c:val>
            <c:numRef>
              <c:f>Brush_Comparison!$H$4:$H$45</c:f>
              <c:numCache>
                <c:formatCode>General</c:formatCode>
                <c:ptCount val="42"/>
                <c:pt idx="0">
                  <c:v>0.23529411764705879</c:v>
                </c:pt>
                <c:pt idx="1">
                  <c:v>5.8823529411764698E-2</c:v>
                </c:pt>
                <c:pt idx="2">
                  <c:v>0</c:v>
                </c:pt>
                <c:pt idx="3">
                  <c:v>0</c:v>
                </c:pt>
                <c:pt idx="4">
                  <c:v>0</c:v>
                </c:pt>
                <c:pt idx="5">
                  <c:v>0</c:v>
                </c:pt>
                <c:pt idx="6">
                  <c:v>0</c:v>
                </c:pt>
                <c:pt idx="7">
                  <c:v>15.52941176470588</c:v>
                </c:pt>
                <c:pt idx="8">
                  <c:v>9</c:v>
                </c:pt>
                <c:pt idx="9">
                  <c:v>0.88235294117647056</c:v>
                </c:pt>
                <c:pt idx="10">
                  <c:v>0</c:v>
                </c:pt>
                <c:pt idx="11">
                  <c:v>0.29411764705882354</c:v>
                </c:pt>
                <c:pt idx="12">
                  <c:v>2.2352941176470589</c:v>
                </c:pt>
                <c:pt idx="13">
                  <c:v>0.23529411764705879</c:v>
                </c:pt>
                <c:pt idx="14">
                  <c:v>0.29411764705882354</c:v>
                </c:pt>
                <c:pt idx="15">
                  <c:v>1.7647058823529409</c:v>
                </c:pt>
                <c:pt idx="16">
                  <c:v>0.6470588235294118</c:v>
                </c:pt>
                <c:pt idx="17">
                  <c:v>1.3529411764705883</c:v>
                </c:pt>
                <c:pt idx="18">
                  <c:v>1.1764705882352942</c:v>
                </c:pt>
                <c:pt idx="19">
                  <c:v>12.294117647058822</c:v>
                </c:pt>
                <c:pt idx="20">
                  <c:v>3.4117647058823533</c:v>
                </c:pt>
                <c:pt idx="21">
                  <c:v>15.411764705882351</c:v>
                </c:pt>
                <c:pt idx="22">
                  <c:v>5.8823529411764698E-2</c:v>
                </c:pt>
                <c:pt idx="23">
                  <c:v>0</c:v>
                </c:pt>
                <c:pt idx="24">
                  <c:v>0.52941176470588236</c:v>
                </c:pt>
                <c:pt idx="25">
                  <c:v>0</c:v>
                </c:pt>
                <c:pt idx="26">
                  <c:v>0.52941176470588225</c:v>
                </c:pt>
                <c:pt idx="27">
                  <c:v>5.8823529411764698E-2</c:v>
                </c:pt>
                <c:pt idx="28">
                  <c:v>0.76470588235294124</c:v>
                </c:pt>
                <c:pt idx="29">
                  <c:v>0.52941176470588236</c:v>
                </c:pt>
                <c:pt idx="30">
                  <c:v>3.5882352941176472</c:v>
                </c:pt>
                <c:pt idx="31">
                  <c:v>0.76470588235294112</c:v>
                </c:pt>
                <c:pt idx="32">
                  <c:v>9.235294117647058</c:v>
                </c:pt>
                <c:pt idx="33">
                  <c:v>5.8823529411764698E-2</c:v>
                </c:pt>
                <c:pt idx="34">
                  <c:v>5.8823529411764698E-2</c:v>
                </c:pt>
                <c:pt idx="35">
                  <c:v>0.35294117647058826</c:v>
                </c:pt>
                <c:pt idx="36">
                  <c:v>0.70588235294117652</c:v>
                </c:pt>
                <c:pt idx="37">
                  <c:v>14.76470588235294</c:v>
                </c:pt>
                <c:pt idx="38">
                  <c:v>3.1764705882352944</c:v>
                </c:pt>
                <c:pt idx="39">
                  <c:v>0</c:v>
                </c:pt>
                <c:pt idx="40">
                  <c:v>0</c:v>
                </c:pt>
                <c:pt idx="41">
                  <c:v>0</c:v>
                </c:pt>
              </c:numCache>
            </c:numRef>
          </c:val>
          <c:extLst>
            <c:ext xmlns:c16="http://schemas.microsoft.com/office/drawing/2014/chart" uri="{C3380CC4-5D6E-409C-BE32-E72D297353CC}">
              <c16:uniqueId val="{00000000-FF53-44CA-B4E2-8D2D39034158}"/>
            </c:ext>
          </c:extLst>
        </c:ser>
        <c:ser>
          <c:idx val="1"/>
          <c:order val="1"/>
          <c:tx>
            <c:strRef>
              <c:f>Brush_Comparison!$I$3</c:f>
              <c:strCache>
                <c:ptCount val="1"/>
                <c:pt idx="0">
                  <c:v>2018</c:v>
                </c:pt>
              </c:strCache>
            </c:strRef>
          </c:tx>
          <c:spPr>
            <a:solidFill>
              <a:schemeClr val="accent1"/>
            </a:solidFill>
            <a:ln>
              <a:noFill/>
            </a:ln>
            <a:effectLst/>
            <a:sp3d/>
          </c:spPr>
          <c:invertIfNegative val="0"/>
          <c:cat>
            <c:strRef>
              <c:f>Brush_Comparison!$G$4:$G$45</c:f>
              <c:strCache>
                <c:ptCount val="42"/>
                <c:pt idx="0">
                  <c:v>(Ac)</c:v>
                </c:pt>
                <c:pt idx="1">
                  <c:v>(Bp)</c:v>
                </c:pt>
                <c:pt idx="2">
                  <c:v>(Cc)</c:v>
                </c:pt>
                <c:pt idx="3">
                  <c:v>(Da)</c:v>
                </c:pt>
                <c:pt idx="4">
                  <c:v>(Ls)</c:v>
                </c:pt>
                <c:pt idx="5">
                  <c:v>(Ma)</c:v>
                </c:pt>
                <c:pt idx="6">
                  <c:v>(Sm)</c:v>
                </c:pt>
                <c:pt idx="7">
                  <c:v>Ac</c:v>
                </c:pt>
                <c:pt idx="8">
                  <c:v>Af</c:v>
                </c:pt>
                <c:pt idx="9">
                  <c:v>Agl</c:v>
                </c:pt>
                <c:pt idx="10">
                  <c:v>Ann</c:v>
                </c:pt>
                <c:pt idx="11">
                  <c:v>Bare</c:v>
                </c:pt>
                <c:pt idx="12">
                  <c:v>Bp</c:v>
                </c:pt>
                <c:pt idx="13">
                  <c:v>Cc</c:v>
                </c:pt>
                <c:pt idx="14">
                  <c:v>Cog</c:v>
                </c:pt>
                <c:pt idx="15">
                  <c:v>Da</c:v>
                </c:pt>
                <c:pt idx="16">
                  <c:v>Eco2</c:v>
                </c:pt>
                <c:pt idx="17">
                  <c:v>Enc</c:v>
                </c:pt>
                <c:pt idx="18">
                  <c:v>F1</c:v>
                </c:pt>
                <c:pt idx="19">
                  <c:v>Gr</c:v>
                </c:pt>
                <c:pt idx="20">
                  <c:v>Hs</c:v>
                </c:pt>
                <c:pt idx="21">
                  <c:v>Lit A</c:v>
                </c:pt>
                <c:pt idx="22">
                  <c:v>Lit Ac</c:v>
                </c:pt>
                <c:pt idx="23">
                  <c:v>Lit Pa</c:v>
                </c:pt>
                <c:pt idx="24">
                  <c:v>Ls</c:v>
                </c:pt>
                <c:pt idx="25">
                  <c:v>Ma</c:v>
                </c:pt>
                <c:pt idx="26">
                  <c:v>Pa</c:v>
                </c:pt>
                <c:pt idx="27">
                  <c:v>Pi</c:v>
                </c:pt>
                <c:pt idx="28">
                  <c:v>Pta</c:v>
                </c:pt>
                <c:pt idx="29">
                  <c:v>Qa</c:v>
                </c:pt>
                <c:pt idx="30">
                  <c:v>Rc</c:v>
                </c:pt>
                <c:pt idx="31">
                  <c:v>Rcr</c:v>
                </c:pt>
                <c:pt idx="32">
                  <c:v>Rd</c:v>
                </c:pt>
                <c:pt idx="33">
                  <c:v>Rm</c:v>
                </c:pt>
                <c:pt idx="34">
                  <c:v>Rs</c:v>
                </c:pt>
                <c:pt idx="35">
                  <c:v>Rv</c:v>
                </c:pt>
                <c:pt idx="36">
                  <c:v>Sg</c:v>
                </c:pt>
                <c:pt idx="37">
                  <c:v>Sl</c:v>
                </c:pt>
                <c:pt idx="38">
                  <c:v>Sm</c:v>
                </c:pt>
                <c:pt idx="39">
                  <c:v>Ss</c:v>
                </c:pt>
                <c:pt idx="40">
                  <c:v>Trunk</c:v>
                </c:pt>
                <c:pt idx="41">
                  <c:v>Lhc</c:v>
                </c:pt>
              </c:strCache>
            </c:strRef>
          </c:cat>
          <c:val>
            <c:numRef>
              <c:f>Brush_Comparison!$I$4:$I$45</c:f>
              <c:numCache>
                <c:formatCode>General</c:formatCode>
                <c:ptCount val="42"/>
                <c:pt idx="0">
                  <c:v>0.6470588235294118</c:v>
                </c:pt>
                <c:pt idx="1">
                  <c:v>5.8823529411764698E-2</c:v>
                </c:pt>
                <c:pt idx="2">
                  <c:v>5.8823529411764698E-2</c:v>
                </c:pt>
                <c:pt idx="3">
                  <c:v>5.8823529411764698E-2</c:v>
                </c:pt>
                <c:pt idx="4">
                  <c:v>0.17647058823529413</c:v>
                </c:pt>
                <c:pt idx="5">
                  <c:v>0.23529411764705879</c:v>
                </c:pt>
                <c:pt idx="6">
                  <c:v>0.29411764705882348</c:v>
                </c:pt>
                <c:pt idx="7">
                  <c:v>12.294117647058828</c:v>
                </c:pt>
                <c:pt idx="8">
                  <c:v>0.1176470588235294</c:v>
                </c:pt>
                <c:pt idx="9">
                  <c:v>4.5294117647058822</c:v>
                </c:pt>
                <c:pt idx="10">
                  <c:v>0.82352941176470584</c:v>
                </c:pt>
                <c:pt idx="11">
                  <c:v>2.8823529411764706</c:v>
                </c:pt>
                <c:pt idx="12">
                  <c:v>1.8235294117647061</c:v>
                </c:pt>
                <c:pt idx="13">
                  <c:v>0.41176470588235298</c:v>
                </c:pt>
                <c:pt idx="14">
                  <c:v>0.29411764705882354</c:v>
                </c:pt>
                <c:pt idx="15">
                  <c:v>3.2352941176470589</c:v>
                </c:pt>
                <c:pt idx="16">
                  <c:v>0.94117647058823528</c:v>
                </c:pt>
                <c:pt idx="17">
                  <c:v>5.8823529411764698E-2</c:v>
                </c:pt>
                <c:pt idx="18">
                  <c:v>0</c:v>
                </c:pt>
                <c:pt idx="19">
                  <c:v>21.117647058823533</c:v>
                </c:pt>
                <c:pt idx="20">
                  <c:v>5.8823529411764698E-2</c:v>
                </c:pt>
                <c:pt idx="21">
                  <c:v>13.999999999999998</c:v>
                </c:pt>
                <c:pt idx="22">
                  <c:v>5.8823529411764698E-2</c:v>
                </c:pt>
                <c:pt idx="23">
                  <c:v>0.29411764705882354</c:v>
                </c:pt>
                <c:pt idx="24">
                  <c:v>0.52941176470588236</c:v>
                </c:pt>
                <c:pt idx="25">
                  <c:v>5.5882352941176476</c:v>
                </c:pt>
                <c:pt idx="26">
                  <c:v>0.41176470588235298</c:v>
                </c:pt>
                <c:pt idx="27">
                  <c:v>0</c:v>
                </c:pt>
                <c:pt idx="28">
                  <c:v>0</c:v>
                </c:pt>
                <c:pt idx="29">
                  <c:v>1.1176470588235294</c:v>
                </c:pt>
                <c:pt idx="30">
                  <c:v>0.82352941176470595</c:v>
                </c:pt>
                <c:pt idx="31">
                  <c:v>1.0588235294117647</c:v>
                </c:pt>
                <c:pt idx="32">
                  <c:v>6.3529411764705879</c:v>
                </c:pt>
                <c:pt idx="33">
                  <c:v>0</c:v>
                </c:pt>
                <c:pt idx="34">
                  <c:v>0</c:v>
                </c:pt>
                <c:pt idx="35">
                  <c:v>5.8823529411764698E-2</c:v>
                </c:pt>
                <c:pt idx="36">
                  <c:v>0.70588235294117652</c:v>
                </c:pt>
                <c:pt idx="37">
                  <c:v>13.705882352941174</c:v>
                </c:pt>
                <c:pt idx="38">
                  <c:v>4.7647058823529411</c:v>
                </c:pt>
                <c:pt idx="39">
                  <c:v>5.8823529411764698E-2</c:v>
                </c:pt>
                <c:pt idx="40">
                  <c:v>0.17647058823529413</c:v>
                </c:pt>
                <c:pt idx="41">
                  <c:v>0.17647058823529413</c:v>
                </c:pt>
              </c:numCache>
            </c:numRef>
          </c:val>
          <c:extLst>
            <c:ext xmlns:c16="http://schemas.microsoft.com/office/drawing/2014/chart" uri="{C3380CC4-5D6E-409C-BE32-E72D297353CC}">
              <c16:uniqueId val="{00000001-FF53-44CA-B4E2-8D2D39034158}"/>
            </c:ext>
          </c:extLst>
        </c:ser>
        <c:dLbls>
          <c:showLegendKey val="0"/>
          <c:showVal val="0"/>
          <c:showCatName val="0"/>
          <c:showSerName val="0"/>
          <c:showPercent val="0"/>
          <c:showBubbleSize val="0"/>
        </c:dLbls>
        <c:gapWidth val="150"/>
        <c:shape val="box"/>
        <c:axId val="494280496"/>
        <c:axId val="494280912"/>
        <c:axId val="545374032"/>
      </c:bar3DChart>
      <c:catAx>
        <c:axId val="494280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b="1"/>
                  <a:t>Brush Species</a:t>
                </a:r>
              </a:p>
            </c:rich>
          </c:tx>
          <c:layout>
            <c:manualLayout>
              <c:xMode val="edge"/>
              <c:yMode val="edge"/>
              <c:x val="0.41668844542151728"/>
              <c:y val="0.7304012201139428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280912"/>
        <c:crosses val="autoZero"/>
        <c:auto val="1"/>
        <c:lblAlgn val="ctr"/>
        <c:lblOffset val="100"/>
        <c:noMultiLvlLbl val="0"/>
      </c:catAx>
      <c:valAx>
        <c:axId val="494280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b="1"/>
                  <a:t>Percentage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280496"/>
        <c:crosses val="autoZero"/>
        <c:crossBetween val="between"/>
      </c:valAx>
      <c:serAx>
        <c:axId val="545374032"/>
        <c:scaling>
          <c:orientation val="minMax"/>
        </c:scaling>
        <c:delete val="1"/>
        <c:axPos val="b"/>
        <c:majorTickMark val="none"/>
        <c:minorTickMark val="none"/>
        <c:tickLblPos val="nextTo"/>
        <c:crossAx val="494280912"/>
        <c:crosses val="autoZero"/>
      </c:serAx>
      <c:spPr>
        <a:noFill/>
        <a:ln>
          <a:noFill/>
        </a:ln>
        <a:effectLst/>
      </c:spPr>
    </c:plotArea>
    <c:legend>
      <c:legendPos val="b"/>
      <c:layout>
        <c:manualLayout>
          <c:xMode val="edge"/>
          <c:yMode val="edge"/>
          <c:x val="0.39719787328583894"/>
          <c:y val="0.7982992380012508"/>
          <c:w val="0.20560425342832217"/>
          <c:h val="3.407980131644709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rPr>
              <a:t>Changes in Brush Species Composition</a:t>
            </a:r>
            <a:endParaRPr lang="en-US">
              <a:effectLst/>
            </a:endParaRPr>
          </a:p>
          <a:p>
            <a:pPr>
              <a:defRPr/>
            </a:pPr>
            <a:r>
              <a:rPr lang="en-US" sz="1800" b="1" i="0" baseline="0">
                <a:effectLst/>
              </a:rPr>
              <a:t>Between 1931 and 2018</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Brush_Comparison!$H$3</c:f>
              <c:strCache>
                <c:ptCount val="1"/>
                <c:pt idx="0">
                  <c:v>1931</c:v>
                </c:pt>
              </c:strCache>
            </c:strRef>
          </c:tx>
          <c:spPr>
            <a:solidFill>
              <a:srgbClr val="E6AF00"/>
            </a:solidFill>
            <a:ln>
              <a:noFill/>
            </a:ln>
            <a:effectLst/>
          </c:spPr>
          <c:invertIfNegative val="0"/>
          <c:cat>
            <c:strRef>
              <c:f>Brush_Comparison!$G$4:$G$45</c:f>
              <c:strCache>
                <c:ptCount val="42"/>
                <c:pt idx="0">
                  <c:v>(Ac)</c:v>
                </c:pt>
                <c:pt idx="1">
                  <c:v>(Bp)</c:v>
                </c:pt>
                <c:pt idx="2">
                  <c:v>(Cc)</c:v>
                </c:pt>
                <c:pt idx="3">
                  <c:v>(Da)</c:v>
                </c:pt>
                <c:pt idx="4">
                  <c:v>(Ls)</c:v>
                </c:pt>
                <c:pt idx="5">
                  <c:v>(Ma)</c:v>
                </c:pt>
                <c:pt idx="6">
                  <c:v>(Sm)</c:v>
                </c:pt>
                <c:pt idx="7">
                  <c:v>Ac</c:v>
                </c:pt>
                <c:pt idx="8">
                  <c:v>Af</c:v>
                </c:pt>
                <c:pt idx="9">
                  <c:v>Agl</c:v>
                </c:pt>
                <c:pt idx="10">
                  <c:v>Ann</c:v>
                </c:pt>
                <c:pt idx="11">
                  <c:v>Bare</c:v>
                </c:pt>
                <c:pt idx="12">
                  <c:v>Bp</c:v>
                </c:pt>
                <c:pt idx="13">
                  <c:v>Cc</c:v>
                </c:pt>
                <c:pt idx="14">
                  <c:v>Cog</c:v>
                </c:pt>
                <c:pt idx="15">
                  <c:v>Da</c:v>
                </c:pt>
                <c:pt idx="16">
                  <c:v>Eco2</c:v>
                </c:pt>
                <c:pt idx="17">
                  <c:v>Enc</c:v>
                </c:pt>
                <c:pt idx="18">
                  <c:v>F1</c:v>
                </c:pt>
                <c:pt idx="19">
                  <c:v>Gr</c:v>
                </c:pt>
                <c:pt idx="20">
                  <c:v>Hs</c:v>
                </c:pt>
                <c:pt idx="21">
                  <c:v>Lit A</c:v>
                </c:pt>
                <c:pt idx="22">
                  <c:v>Lit Ac</c:v>
                </c:pt>
                <c:pt idx="23">
                  <c:v>Lit Pa</c:v>
                </c:pt>
                <c:pt idx="24">
                  <c:v>Ls</c:v>
                </c:pt>
                <c:pt idx="25">
                  <c:v>Ma</c:v>
                </c:pt>
                <c:pt idx="26">
                  <c:v>Pa</c:v>
                </c:pt>
                <c:pt idx="27">
                  <c:v>Pi</c:v>
                </c:pt>
                <c:pt idx="28">
                  <c:v>Pta</c:v>
                </c:pt>
                <c:pt idx="29">
                  <c:v>Qa</c:v>
                </c:pt>
                <c:pt idx="30">
                  <c:v>Rc</c:v>
                </c:pt>
                <c:pt idx="31">
                  <c:v>Rcr</c:v>
                </c:pt>
                <c:pt idx="32">
                  <c:v>Rd</c:v>
                </c:pt>
                <c:pt idx="33">
                  <c:v>Rm</c:v>
                </c:pt>
                <c:pt idx="34">
                  <c:v>Rs</c:v>
                </c:pt>
                <c:pt idx="35">
                  <c:v>Rv</c:v>
                </c:pt>
                <c:pt idx="36">
                  <c:v>Sg</c:v>
                </c:pt>
                <c:pt idx="37">
                  <c:v>Sl</c:v>
                </c:pt>
                <c:pt idx="38">
                  <c:v>Sm</c:v>
                </c:pt>
                <c:pt idx="39">
                  <c:v>Ss</c:v>
                </c:pt>
                <c:pt idx="40">
                  <c:v>Trunk</c:v>
                </c:pt>
                <c:pt idx="41">
                  <c:v>Lhc</c:v>
                </c:pt>
              </c:strCache>
            </c:strRef>
          </c:cat>
          <c:val>
            <c:numRef>
              <c:f>Brush_Comparison!$H$4:$H$45</c:f>
              <c:numCache>
                <c:formatCode>General</c:formatCode>
                <c:ptCount val="42"/>
                <c:pt idx="0">
                  <c:v>0.23529411764705879</c:v>
                </c:pt>
                <c:pt idx="1">
                  <c:v>5.8823529411764698E-2</c:v>
                </c:pt>
                <c:pt idx="2">
                  <c:v>0</c:v>
                </c:pt>
                <c:pt idx="3">
                  <c:v>0</c:v>
                </c:pt>
                <c:pt idx="4">
                  <c:v>0</c:v>
                </c:pt>
                <c:pt idx="5">
                  <c:v>0</c:v>
                </c:pt>
                <c:pt idx="6">
                  <c:v>0</c:v>
                </c:pt>
                <c:pt idx="7">
                  <c:v>15.52941176470588</c:v>
                </c:pt>
                <c:pt idx="8">
                  <c:v>9</c:v>
                </c:pt>
                <c:pt idx="9">
                  <c:v>0.88235294117647056</c:v>
                </c:pt>
                <c:pt idx="10">
                  <c:v>0</c:v>
                </c:pt>
                <c:pt idx="11">
                  <c:v>0.29411764705882354</c:v>
                </c:pt>
                <c:pt idx="12">
                  <c:v>2.2352941176470589</c:v>
                </c:pt>
                <c:pt idx="13">
                  <c:v>0.23529411764705879</c:v>
                </c:pt>
                <c:pt idx="14">
                  <c:v>0.29411764705882354</c:v>
                </c:pt>
                <c:pt idx="15">
                  <c:v>1.7647058823529409</c:v>
                </c:pt>
                <c:pt idx="16">
                  <c:v>0.6470588235294118</c:v>
                </c:pt>
                <c:pt idx="17">
                  <c:v>1.3529411764705883</c:v>
                </c:pt>
                <c:pt idx="18">
                  <c:v>1.1764705882352942</c:v>
                </c:pt>
                <c:pt idx="19">
                  <c:v>12.294117647058822</c:v>
                </c:pt>
                <c:pt idx="20">
                  <c:v>3.4117647058823533</c:v>
                </c:pt>
                <c:pt idx="21">
                  <c:v>15.411764705882351</c:v>
                </c:pt>
                <c:pt idx="22">
                  <c:v>5.8823529411764698E-2</c:v>
                </c:pt>
                <c:pt idx="23">
                  <c:v>0</c:v>
                </c:pt>
                <c:pt idx="24">
                  <c:v>0.52941176470588236</c:v>
                </c:pt>
                <c:pt idx="25">
                  <c:v>0</c:v>
                </c:pt>
                <c:pt idx="26">
                  <c:v>0.52941176470588225</c:v>
                </c:pt>
                <c:pt idx="27">
                  <c:v>5.8823529411764698E-2</c:v>
                </c:pt>
                <c:pt idx="28">
                  <c:v>0.76470588235294124</c:v>
                </c:pt>
                <c:pt idx="29">
                  <c:v>0.52941176470588236</c:v>
                </c:pt>
                <c:pt idx="30">
                  <c:v>3.5882352941176472</c:v>
                </c:pt>
                <c:pt idx="31">
                  <c:v>0.76470588235294112</c:v>
                </c:pt>
                <c:pt idx="32">
                  <c:v>9.235294117647058</c:v>
                </c:pt>
                <c:pt idx="33">
                  <c:v>5.8823529411764698E-2</c:v>
                </c:pt>
                <c:pt idx="34">
                  <c:v>5.8823529411764698E-2</c:v>
                </c:pt>
                <c:pt idx="35">
                  <c:v>0.35294117647058826</c:v>
                </c:pt>
                <c:pt idx="36">
                  <c:v>0.70588235294117652</c:v>
                </c:pt>
                <c:pt idx="37">
                  <c:v>14.76470588235294</c:v>
                </c:pt>
                <c:pt idx="38">
                  <c:v>3.1764705882352944</c:v>
                </c:pt>
                <c:pt idx="39">
                  <c:v>0</c:v>
                </c:pt>
                <c:pt idx="40">
                  <c:v>0</c:v>
                </c:pt>
                <c:pt idx="41">
                  <c:v>0</c:v>
                </c:pt>
              </c:numCache>
            </c:numRef>
          </c:val>
          <c:extLst>
            <c:ext xmlns:c16="http://schemas.microsoft.com/office/drawing/2014/chart" uri="{C3380CC4-5D6E-409C-BE32-E72D297353CC}">
              <c16:uniqueId val="{00000000-6DD0-4C1C-8ACB-501C80A3330F}"/>
            </c:ext>
          </c:extLst>
        </c:ser>
        <c:ser>
          <c:idx val="1"/>
          <c:order val="1"/>
          <c:tx>
            <c:strRef>
              <c:f>Brush_Comparison!$I$3</c:f>
              <c:strCache>
                <c:ptCount val="1"/>
                <c:pt idx="0">
                  <c:v>2018</c:v>
                </c:pt>
              </c:strCache>
            </c:strRef>
          </c:tx>
          <c:spPr>
            <a:solidFill>
              <a:schemeClr val="accent1"/>
            </a:solidFill>
            <a:ln>
              <a:noFill/>
            </a:ln>
            <a:effectLst/>
          </c:spPr>
          <c:invertIfNegative val="0"/>
          <c:cat>
            <c:strRef>
              <c:f>Brush_Comparison!$G$4:$G$45</c:f>
              <c:strCache>
                <c:ptCount val="42"/>
                <c:pt idx="0">
                  <c:v>(Ac)</c:v>
                </c:pt>
                <c:pt idx="1">
                  <c:v>(Bp)</c:v>
                </c:pt>
                <c:pt idx="2">
                  <c:v>(Cc)</c:v>
                </c:pt>
                <c:pt idx="3">
                  <c:v>(Da)</c:v>
                </c:pt>
                <c:pt idx="4">
                  <c:v>(Ls)</c:v>
                </c:pt>
                <c:pt idx="5">
                  <c:v>(Ma)</c:v>
                </c:pt>
                <c:pt idx="6">
                  <c:v>(Sm)</c:v>
                </c:pt>
                <c:pt idx="7">
                  <c:v>Ac</c:v>
                </c:pt>
                <c:pt idx="8">
                  <c:v>Af</c:v>
                </c:pt>
                <c:pt idx="9">
                  <c:v>Agl</c:v>
                </c:pt>
                <c:pt idx="10">
                  <c:v>Ann</c:v>
                </c:pt>
                <c:pt idx="11">
                  <c:v>Bare</c:v>
                </c:pt>
                <c:pt idx="12">
                  <c:v>Bp</c:v>
                </c:pt>
                <c:pt idx="13">
                  <c:v>Cc</c:v>
                </c:pt>
                <c:pt idx="14">
                  <c:v>Cog</c:v>
                </c:pt>
                <c:pt idx="15">
                  <c:v>Da</c:v>
                </c:pt>
                <c:pt idx="16">
                  <c:v>Eco2</c:v>
                </c:pt>
                <c:pt idx="17">
                  <c:v>Enc</c:v>
                </c:pt>
                <c:pt idx="18">
                  <c:v>F1</c:v>
                </c:pt>
                <c:pt idx="19">
                  <c:v>Gr</c:v>
                </c:pt>
                <c:pt idx="20">
                  <c:v>Hs</c:v>
                </c:pt>
                <c:pt idx="21">
                  <c:v>Lit A</c:v>
                </c:pt>
                <c:pt idx="22">
                  <c:v>Lit Ac</c:v>
                </c:pt>
                <c:pt idx="23">
                  <c:v>Lit Pa</c:v>
                </c:pt>
                <c:pt idx="24">
                  <c:v>Ls</c:v>
                </c:pt>
                <c:pt idx="25">
                  <c:v>Ma</c:v>
                </c:pt>
                <c:pt idx="26">
                  <c:v>Pa</c:v>
                </c:pt>
                <c:pt idx="27">
                  <c:v>Pi</c:v>
                </c:pt>
                <c:pt idx="28">
                  <c:v>Pta</c:v>
                </c:pt>
                <c:pt idx="29">
                  <c:v>Qa</c:v>
                </c:pt>
                <c:pt idx="30">
                  <c:v>Rc</c:v>
                </c:pt>
                <c:pt idx="31">
                  <c:v>Rcr</c:v>
                </c:pt>
                <c:pt idx="32">
                  <c:v>Rd</c:v>
                </c:pt>
                <c:pt idx="33">
                  <c:v>Rm</c:v>
                </c:pt>
                <c:pt idx="34">
                  <c:v>Rs</c:v>
                </c:pt>
                <c:pt idx="35">
                  <c:v>Rv</c:v>
                </c:pt>
                <c:pt idx="36">
                  <c:v>Sg</c:v>
                </c:pt>
                <c:pt idx="37">
                  <c:v>Sl</c:v>
                </c:pt>
                <c:pt idx="38">
                  <c:v>Sm</c:v>
                </c:pt>
                <c:pt idx="39">
                  <c:v>Ss</c:v>
                </c:pt>
                <c:pt idx="40">
                  <c:v>Trunk</c:v>
                </c:pt>
                <c:pt idx="41">
                  <c:v>Lhc</c:v>
                </c:pt>
              </c:strCache>
            </c:strRef>
          </c:cat>
          <c:val>
            <c:numRef>
              <c:f>Brush_Comparison!$I$4:$I$45</c:f>
              <c:numCache>
                <c:formatCode>General</c:formatCode>
                <c:ptCount val="42"/>
                <c:pt idx="0">
                  <c:v>0.6470588235294118</c:v>
                </c:pt>
                <c:pt idx="1">
                  <c:v>5.8823529411764698E-2</c:v>
                </c:pt>
                <c:pt idx="2">
                  <c:v>5.8823529411764698E-2</c:v>
                </c:pt>
                <c:pt idx="3">
                  <c:v>5.8823529411764698E-2</c:v>
                </c:pt>
                <c:pt idx="4">
                  <c:v>0.17647058823529413</c:v>
                </c:pt>
                <c:pt idx="5">
                  <c:v>0.23529411764705879</c:v>
                </c:pt>
                <c:pt idx="6">
                  <c:v>0.29411764705882348</c:v>
                </c:pt>
                <c:pt idx="7">
                  <c:v>12.294117647058828</c:v>
                </c:pt>
                <c:pt idx="8">
                  <c:v>0.1176470588235294</c:v>
                </c:pt>
                <c:pt idx="9">
                  <c:v>4.5294117647058822</c:v>
                </c:pt>
                <c:pt idx="10">
                  <c:v>0.82352941176470584</c:v>
                </c:pt>
                <c:pt idx="11">
                  <c:v>2.8823529411764706</c:v>
                </c:pt>
                <c:pt idx="12">
                  <c:v>1.8235294117647061</c:v>
                </c:pt>
                <c:pt idx="13">
                  <c:v>0.41176470588235298</c:v>
                </c:pt>
                <c:pt idx="14">
                  <c:v>0.29411764705882354</c:v>
                </c:pt>
                <c:pt idx="15">
                  <c:v>3.2352941176470589</c:v>
                </c:pt>
                <c:pt idx="16">
                  <c:v>0.94117647058823528</c:v>
                </c:pt>
                <c:pt idx="17">
                  <c:v>5.8823529411764698E-2</c:v>
                </c:pt>
                <c:pt idx="18">
                  <c:v>0</c:v>
                </c:pt>
                <c:pt idx="19">
                  <c:v>21.117647058823533</c:v>
                </c:pt>
                <c:pt idx="20">
                  <c:v>5.8823529411764698E-2</c:v>
                </c:pt>
                <c:pt idx="21">
                  <c:v>13.999999999999998</c:v>
                </c:pt>
                <c:pt idx="22">
                  <c:v>5.8823529411764698E-2</c:v>
                </c:pt>
                <c:pt idx="23">
                  <c:v>0.29411764705882354</c:v>
                </c:pt>
                <c:pt idx="24">
                  <c:v>0.52941176470588236</c:v>
                </c:pt>
                <c:pt idx="25">
                  <c:v>5.5882352941176476</c:v>
                </c:pt>
                <c:pt idx="26">
                  <c:v>0.41176470588235298</c:v>
                </c:pt>
                <c:pt idx="27">
                  <c:v>0</c:v>
                </c:pt>
                <c:pt idx="28">
                  <c:v>0</c:v>
                </c:pt>
                <c:pt idx="29">
                  <c:v>1.1176470588235294</c:v>
                </c:pt>
                <c:pt idx="30">
                  <c:v>0.82352941176470595</c:v>
                </c:pt>
                <c:pt idx="31">
                  <c:v>1.0588235294117647</c:v>
                </c:pt>
                <c:pt idx="32">
                  <c:v>6.3529411764705879</c:v>
                </c:pt>
                <c:pt idx="33">
                  <c:v>0</c:v>
                </c:pt>
                <c:pt idx="34">
                  <c:v>0</c:v>
                </c:pt>
                <c:pt idx="35">
                  <c:v>5.8823529411764698E-2</c:v>
                </c:pt>
                <c:pt idx="36">
                  <c:v>0.70588235294117652</c:v>
                </c:pt>
                <c:pt idx="37">
                  <c:v>13.705882352941174</c:v>
                </c:pt>
                <c:pt idx="38">
                  <c:v>4.7647058823529411</c:v>
                </c:pt>
                <c:pt idx="39">
                  <c:v>5.8823529411764698E-2</c:v>
                </c:pt>
                <c:pt idx="40">
                  <c:v>0.17647058823529413</c:v>
                </c:pt>
                <c:pt idx="41">
                  <c:v>0.17647058823529413</c:v>
                </c:pt>
              </c:numCache>
            </c:numRef>
          </c:val>
          <c:extLst>
            <c:ext xmlns:c16="http://schemas.microsoft.com/office/drawing/2014/chart" uri="{C3380CC4-5D6E-409C-BE32-E72D297353CC}">
              <c16:uniqueId val="{00000001-6DD0-4C1C-8ACB-501C80A3330F}"/>
            </c:ext>
          </c:extLst>
        </c:ser>
        <c:dLbls>
          <c:showLegendKey val="0"/>
          <c:showVal val="0"/>
          <c:showCatName val="0"/>
          <c:showSerName val="0"/>
          <c:showPercent val="0"/>
          <c:showBubbleSize val="0"/>
        </c:dLbls>
        <c:gapWidth val="182"/>
        <c:axId val="658350128"/>
        <c:axId val="658343888"/>
      </c:barChart>
      <c:catAx>
        <c:axId val="6583501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Species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43888"/>
        <c:crosses val="autoZero"/>
        <c:auto val="1"/>
        <c:lblAlgn val="ctr"/>
        <c:lblOffset val="100"/>
        <c:noMultiLvlLbl val="0"/>
      </c:catAx>
      <c:valAx>
        <c:axId val="6583438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Percent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350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Brush Species Composition</a:t>
            </a:r>
            <a:r>
              <a:rPr lang="en-US" sz="1400" b="1" baseline="0"/>
              <a:t> of VTM Plots </a:t>
            </a:r>
          </a:p>
          <a:p>
            <a:pPr>
              <a:defRPr/>
            </a:pPr>
            <a:r>
              <a:rPr lang="en-US" sz="1400" b="1" baseline="0"/>
              <a:t>Within Dangermond Preserve (1931)</a:t>
            </a:r>
            <a:endParaRPr lang="en-US" sz="1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Brush_Comparison!$H$3</c:f>
              <c:strCache>
                <c:ptCount val="1"/>
                <c:pt idx="0">
                  <c:v>1931</c:v>
                </c:pt>
              </c:strCache>
            </c:strRef>
          </c:tx>
          <c:spPr>
            <a:solidFill>
              <a:srgbClr val="E6AF00"/>
            </a:solidFill>
            <a:ln>
              <a:noFill/>
            </a:ln>
            <a:effectLst/>
          </c:spPr>
          <c:invertIfNegative val="0"/>
          <c:dLbls>
            <c:delete val="1"/>
          </c:dLbls>
          <c:cat>
            <c:strRef>
              <c:f>Brush_Comparison!$G$4:$G$45</c:f>
              <c:strCache>
                <c:ptCount val="42"/>
                <c:pt idx="0">
                  <c:v>(Ac)</c:v>
                </c:pt>
                <c:pt idx="1">
                  <c:v>(Bp)</c:v>
                </c:pt>
                <c:pt idx="2">
                  <c:v>(Cc)</c:v>
                </c:pt>
                <c:pt idx="3">
                  <c:v>(Da)</c:v>
                </c:pt>
                <c:pt idx="4">
                  <c:v>(Ls)</c:v>
                </c:pt>
                <c:pt idx="5">
                  <c:v>(Ma)</c:v>
                </c:pt>
                <c:pt idx="6">
                  <c:v>(Sm)</c:v>
                </c:pt>
                <c:pt idx="7">
                  <c:v>Ac</c:v>
                </c:pt>
                <c:pt idx="8">
                  <c:v>Af</c:v>
                </c:pt>
                <c:pt idx="9">
                  <c:v>Agl</c:v>
                </c:pt>
                <c:pt idx="10">
                  <c:v>Ann</c:v>
                </c:pt>
                <c:pt idx="11">
                  <c:v>Bare</c:v>
                </c:pt>
                <c:pt idx="12">
                  <c:v>Bp</c:v>
                </c:pt>
                <c:pt idx="13">
                  <c:v>Cc</c:v>
                </c:pt>
                <c:pt idx="14">
                  <c:v>Cog</c:v>
                </c:pt>
                <c:pt idx="15">
                  <c:v>Da</c:v>
                </c:pt>
                <c:pt idx="16">
                  <c:v>Eco2</c:v>
                </c:pt>
                <c:pt idx="17">
                  <c:v>Enc</c:v>
                </c:pt>
                <c:pt idx="18">
                  <c:v>F1</c:v>
                </c:pt>
                <c:pt idx="19">
                  <c:v>Gr</c:v>
                </c:pt>
                <c:pt idx="20">
                  <c:v>Hs</c:v>
                </c:pt>
                <c:pt idx="21">
                  <c:v>Lit A</c:v>
                </c:pt>
                <c:pt idx="22">
                  <c:v>Lit Ac</c:v>
                </c:pt>
                <c:pt idx="23">
                  <c:v>Lit Pa</c:v>
                </c:pt>
                <c:pt idx="24">
                  <c:v>Ls</c:v>
                </c:pt>
                <c:pt idx="25">
                  <c:v>Ma</c:v>
                </c:pt>
                <c:pt idx="26">
                  <c:v>Pa</c:v>
                </c:pt>
                <c:pt idx="27">
                  <c:v>Pi</c:v>
                </c:pt>
                <c:pt idx="28">
                  <c:v>Pta</c:v>
                </c:pt>
                <c:pt idx="29">
                  <c:v>Qa</c:v>
                </c:pt>
                <c:pt idx="30">
                  <c:v>Rc</c:v>
                </c:pt>
                <c:pt idx="31">
                  <c:v>Rcr</c:v>
                </c:pt>
                <c:pt idx="32">
                  <c:v>Rd</c:v>
                </c:pt>
                <c:pt idx="33">
                  <c:v>Rm</c:v>
                </c:pt>
                <c:pt idx="34">
                  <c:v>Rs</c:v>
                </c:pt>
                <c:pt idx="35">
                  <c:v>Rv</c:v>
                </c:pt>
                <c:pt idx="36">
                  <c:v>Sg</c:v>
                </c:pt>
                <c:pt idx="37">
                  <c:v>Sl</c:v>
                </c:pt>
                <c:pt idx="38">
                  <c:v>Sm</c:v>
                </c:pt>
                <c:pt idx="39">
                  <c:v>Ss</c:v>
                </c:pt>
                <c:pt idx="40">
                  <c:v>Trunk</c:v>
                </c:pt>
                <c:pt idx="41">
                  <c:v>Lhc</c:v>
                </c:pt>
              </c:strCache>
            </c:strRef>
          </c:cat>
          <c:val>
            <c:numRef>
              <c:f>Brush_Comparison!$H$4:$H$45</c:f>
              <c:numCache>
                <c:formatCode>General</c:formatCode>
                <c:ptCount val="42"/>
                <c:pt idx="0">
                  <c:v>0.23529411764705879</c:v>
                </c:pt>
                <c:pt idx="1">
                  <c:v>5.8823529411764698E-2</c:v>
                </c:pt>
                <c:pt idx="2">
                  <c:v>0</c:v>
                </c:pt>
                <c:pt idx="3">
                  <c:v>0</c:v>
                </c:pt>
                <c:pt idx="4">
                  <c:v>0</c:v>
                </c:pt>
                <c:pt idx="5">
                  <c:v>0</c:v>
                </c:pt>
                <c:pt idx="6">
                  <c:v>0</c:v>
                </c:pt>
                <c:pt idx="7">
                  <c:v>15.52941176470588</c:v>
                </c:pt>
                <c:pt idx="8">
                  <c:v>9</c:v>
                </c:pt>
                <c:pt idx="9">
                  <c:v>0.88235294117647056</c:v>
                </c:pt>
                <c:pt idx="10">
                  <c:v>0</c:v>
                </c:pt>
                <c:pt idx="11">
                  <c:v>0.29411764705882354</c:v>
                </c:pt>
                <c:pt idx="12">
                  <c:v>2.2352941176470589</c:v>
                </c:pt>
                <c:pt idx="13">
                  <c:v>0.23529411764705879</c:v>
                </c:pt>
                <c:pt idx="14">
                  <c:v>0.29411764705882354</c:v>
                </c:pt>
                <c:pt idx="15">
                  <c:v>1.7647058823529409</c:v>
                </c:pt>
                <c:pt idx="16">
                  <c:v>0.6470588235294118</c:v>
                </c:pt>
                <c:pt idx="17">
                  <c:v>1.3529411764705883</c:v>
                </c:pt>
                <c:pt idx="18">
                  <c:v>1.1764705882352942</c:v>
                </c:pt>
                <c:pt idx="19">
                  <c:v>12.294117647058822</c:v>
                </c:pt>
                <c:pt idx="20">
                  <c:v>3.4117647058823533</c:v>
                </c:pt>
                <c:pt idx="21">
                  <c:v>15.411764705882351</c:v>
                </c:pt>
                <c:pt idx="22">
                  <c:v>5.8823529411764698E-2</c:v>
                </c:pt>
                <c:pt idx="23">
                  <c:v>0</c:v>
                </c:pt>
                <c:pt idx="24">
                  <c:v>0.52941176470588236</c:v>
                </c:pt>
                <c:pt idx="25">
                  <c:v>0</c:v>
                </c:pt>
                <c:pt idx="26">
                  <c:v>0.52941176470588225</c:v>
                </c:pt>
                <c:pt idx="27">
                  <c:v>5.8823529411764698E-2</c:v>
                </c:pt>
                <c:pt idx="28">
                  <c:v>0.76470588235294124</c:v>
                </c:pt>
                <c:pt idx="29">
                  <c:v>0.52941176470588236</c:v>
                </c:pt>
                <c:pt idx="30">
                  <c:v>3.5882352941176472</c:v>
                </c:pt>
                <c:pt idx="31">
                  <c:v>0.76470588235294112</c:v>
                </c:pt>
                <c:pt idx="32">
                  <c:v>9.235294117647058</c:v>
                </c:pt>
                <c:pt idx="33">
                  <c:v>5.8823529411764698E-2</c:v>
                </c:pt>
                <c:pt idx="34">
                  <c:v>5.8823529411764698E-2</c:v>
                </c:pt>
                <c:pt idx="35">
                  <c:v>0.35294117647058826</c:v>
                </c:pt>
                <c:pt idx="36">
                  <c:v>0.70588235294117652</c:v>
                </c:pt>
                <c:pt idx="37">
                  <c:v>14.76470588235294</c:v>
                </c:pt>
                <c:pt idx="38">
                  <c:v>3.1764705882352944</c:v>
                </c:pt>
                <c:pt idx="39">
                  <c:v>0</c:v>
                </c:pt>
                <c:pt idx="40">
                  <c:v>0</c:v>
                </c:pt>
                <c:pt idx="41">
                  <c:v>0</c:v>
                </c:pt>
              </c:numCache>
            </c:numRef>
          </c:val>
          <c:extLst>
            <c:ext xmlns:c16="http://schemas.microsoft.com/office/drawing/2014/chart" uri="{C3380CC4-5D6E-409C-BE32-E72D297353CC}">
              <c16:uniqueId val="{00000000-95BC-477E-9FF3-6CC08458C9EC}"/>
            </c:ext>
          </c:extLst>
        </c:ser>
        <c:dLbls>
          <c:dLblPos val="outEnd"/>
          <c:showLegendKey val="0"/>
          <c:showVal val="1"/>
          <c:showCatName val="0"/>
          <c:showSerName val="0"/>
          <c:showPercent val="0"/>
          <c:showBubbleSize val="0"/>
        </c:dLbls>
        <c:gapWidth val="219"/>
        <c:overlap val="-27"/>
        <c:axId val="332054096"/>
        <c:axId val="332047024"/>
      </c:barChart>
      <c:catAx>
        <c:axId val="332054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Brush Species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047024"/>
        <c:crosses val="autoZero"/>
        <c:auto val="1"/>
        <c:lblAlgn val="ctr"/>
        <c:lblOffset val="100"/>
        <c:noMultiLvlLbl val="0"/>
      </c:catAx>
      <c:valAx>
        <c:axId val="332047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Percent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054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baseline="0">
                <a:effectLst/>
              </a:rPr>
              <a:t>Brush Species Composition of VTM Plots </a:t>
            </a:r>
            <a:endParaRPr lang="en-US" sz="1400">
              <a:effectLst/>
            </a:endParaRPr>
          </a:p>
          <a:p>
            <a:pPr>
              <a:defRPr/>
            </a:pPr>
            <a:r>
              <a:rPr lang="en-US" sz="1400" b="1" i="0" baseline="0">
                <a:effectLst/>
              </a:rPr>
              <a:t>Within Dangermond Preserve (2018)</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Brush_Comparison!$I$3</c:f>
              <c:strCache>
                <c:ptCount val="1"/>
                <c:pt idx="0">
                  <c:v>2018</c:v>
                </c:pt>
              </c:strCache>
            </c:strRef>
          </c:tx>
          <c:spPr>
            <a:solidFill>
              <a:schemeClr val="accent1"/>
            </a:solidFill>
            <a:ln>
              <a:noFill/>
            </a:ln>
            <a:effectLst/>
          </c:spPr>
          <c:invertIfNegative val="0"/>
          <c:cat>
            <c:strRef>
              <c:f>Brush_Comparison!$G$4:$G$45</c:f>
              <c:strCache>
                <c:ptCount val="42"/>
                <c:pt idx="0">
                  <c:v>(Ac)</c:v>
                </c:pt>
                <c:pt idx="1">
                  <c:v>(Bp)</c:v>
                </c:pt>
                <c:pt idx="2">
                  <c:v>(Cc)</c:v>
                </c:pt>
                <c:pt idx="3">
                  <c:v>(Da)</c:v>
                </c:pt>
                <c:pt idx="4">
                  <c:v>(Ls)</c:v>
                </c:pt>
                <c:pt idx="5">
                  <c:v>(Ma)</c:v>
                </c:pt>
                <c:pt idx="6">
                  <c:v>(Sm)</c:v>
                </c:pt>
                <c:pt idx="7">
                  <c:v>Ac</c:v>
                </c:pt>
                <c:pt idx="8">
                  <c:v>Af</c:v>
                </c:pt>
                <c:pt idx="9">
                  <c:v>Agl</c:v>
                </c:pt>
                <c:pt idx="10">
                  <c:v>Ann</c:v>
                </c:pt>
                <c:pt idx="11">
                  <c:v>Bare</c:v>
                </c:pt>
                <c:pt idx="12">
                  <c:v>Bp</c:v>
                </c:pt>
                <c:pt idx="13">
                  <c:v>Cc</c:v>
                </c:pt>
                <c:pt idx="14">
                  <c:v>Cog</c:v>
                </c:pt>
                <c:pt idx="15">
                  <c:v>Da</c:v>
                </c:pt>
                <c:pt idx="16">
                  <c:v>Eco2</c:v>
                </c:pt>
                <c:pt idx="17">
                  <c:v>Enc</c:v>
                </c:pt>
                <c:pt idx="18">
                  <c:v>F1</c:v>
                </c:pt>
                <c:pt idx="19">
                  <c:v>Gr</c:v>
                </c:pt>
                <c:pt idx="20">
                  <c:v>Hs</c:v>
                </c:pt>
                <c:pt idx="21">
                  <c:v>Lit A</c:v>
                </c:pt>
                <c:pt idx="22">
                  <c:v>Lit Ac</c:v>
                </c:pt>
                <c:pt idx="23">
                  <c:v>Lit Pa</c:v>
                </c:pt>
                <c:pt idx="24">
                  <c:v>Ls</c:v>
                </c:pt>
                <c:pt idx="25">
                  <c:v>Ma</c:v>
                </c:pt>
                <c:pt idx="26">
                  <c:v>Pa</c:v>
                </c:pt>
                <c:pt idx="27">
                  <c:v>Pi</c:v>
                </c:pt>
                <c:pt idx="28">
                  <c:v>Pta</c:v>
                </c:pt>
                <c:pt idx="29">
                  <c:v>Qa</c:v>
                </c:pt>
                <c:pt idx="30">
                  <c:v>Rc</c:v>
                </c:pt>
                <c:pt idx="31">
                  <c:v>Rcr</c:v>
                </c:pt>
                <c:pt idx="32">
                  <c:v>Rd</c:v>
                </c:pt>
                <c:pt idx="33">
                  <c:v>Rm</c:v>
                </c:pt>
                <c:pt idx="34">
                  <c:v>Rs</c:v>
                </c:pt>
                <c:pt idx="35">
                  <c:v>Rv</c:v>
                </c:pt>
                <c:pt idx="36">
                  <c:v>Sg</c:v>
                </c:pt>
                <c:pt idx="37">
                  <c:v>Sl</c:v>
                </c:pt>
                <c:pt idx="38">
                  <c:v>Sm</c:v>
                </c:pt>
                <c:pt idx="39">
                  <c:v>Ss</c:v>
                </c:pt>
                <c:pt idx="40">
                  <c:v>Trunk</c:v>
                </c:pt>
                <c:pt idx="41">
                  <c:v>Lhc</c:v>
                </c:pt>
              </c:strCache>
            </c:strRef>
          </c:cat>
          <c:val>
            <c:numRef>
              <c:f>Brush_Comparison!$I$4:$I$45</c:f>
              <c:numCache>
                <c:formatCode>General</c:formatCode>
                <c:ptCount val="42"/>
                <c:pt idx="0">
                  <c:v>0.6470588235294118</c:v>
                </c:pt>
                <c:pt idx="1">
                  <c:v>5.8823529411764698E-2</c:v>
                </c:pt>
                <c:pt idx="2">
                  <c:v>5.8823529411764698E-2</c:v>
                </c:pt>
                <c:pt idx="3">
                  <c:v>5.8823529411764698E-2</c:v>
                </c:pt>
                <c:pt idx="4">
                  <c:v>0.17647058823529413</c:v>
                </c:pt>
                <c:pt idx="5">
                  <c:v>0.23529411764705879</c:v>
                </c:pt>
                <c:pt idx="6">
                  <c:v>0.29411764705882348</c:v>
                </c:pt>
                <c:pt idx="7">
                  <c:v>12.294117647058828</c:v>
                </c:pt>
                <c:pt idx="8">
                  <c:v>0.1176470588235294</c:v>
                </c:pt>
                <c:pt idx="9">
                  <c:v>4.5294117647058822</c:v>
                </c:pt>
                <c:pt idx="10">
                  <c:v>0.82352941176470584</c:v>
                </c:pt>
                <c:pt idx="11">
                  <c:v>2.8823529411764706</c:v>
                </c:pt>
                <c:pt idx="12">
                  <c:v>1.8235294117647061</c:v>
                </c:pt>
                <c:pt idx="13">
                  <c:v>0.41176470588235298</c:v>
                </c:pt>
                <c:pt idx="14">
                  <c:v>0.29411764705882354</c:v>
                </c:pt>
                <c:pt idx="15">
                  <c:v>3.2352941176470589</c:v>
                </c:pt>
                <c:pt idx="16">
                  <c:v>0.94117647058823528</c:v>
                </c:pt>
                <c:pt idx="17">
                  <c:v>5.8823529411764698E-2</c:v>
                </c:pt>
                <c:pt idx="18">
                  <c:v>0</c:v>
                </c:pt>
                <c:pt idx="19">
                  <c:v>21.117647058823533</c:v>
                </c:pt>
                <c:pt idx="20">
                  <c:v>5.8823529411764698E-2</c:v>
                </c:pt>
                <c:pt idx="21">
                  <c:v>13.999999999999998</c:v>
                </c:pt>
                <c:pt idx="22">
                  <c:v>5.8823529411764698E-2</c:v>
                </c:pt>
                <c:pt idx="23">
                  <c:v>0.29411764705882354</c:v>
                </c:pt>
                <c:pt idx="24">
                  <c:v>0.52941176470588236</c:v>
                </c:pt>
                <c:pt idx="25">
                  <c:v>5.5882352941176476</c:v>
                </c:pt>
                <c:pt idx="26">
                  <c:v>0.41176470588235298</c:v>
                </c:pt>
                <c:pt idx="27">
                  <c:v>0</c:v>
                </c:pt>
                <c:pt idx="28">
                  <c:v>0</c:v>
                </c:pt>
                <c:pt idx="29">
                  <c:v>1.1176470588235294</c:v>
                </c:pt>
                <c:pt idx="30">
                  <c:v>0.82352941176470595</c:v>
                </c:pt>
                <c:pt idx="31">
                  <c:v>1.0588235294117647</c:v>
                </c:pt>
                <c:pt idx="32">
                  <c:v>6.3529411764705879</c:v>
                </c:pt>
                <c:pt idx="33">
                  <c:v>0</c:v>
                </c:pt>
                <c:pt idx="34">
                  <c:v>0</c:v>
                </c:pt>
                <c:pt idx="35">
                  <c:v>5.8823529411764698E-2</c:v>
                </c:pt>
                <c:pt idx="36">
                  <c:v>0.70588235294117652</c:v>
                </c:pt>
                <c:pt idx="37">
                  <c:v>13.705882352941174</c:v>
                </c:pt>
                <c:pt idx="38">
                  <c:v>4.7647058823529411</c:v>
                </c:pt>
                <c:pt idx="39">
                  <c:v>5.8823529411764698E-2</c:v>
                </c:pt>
                <c:pt idx="40">
                  <c:v>0.17647058823529413</c:v>
                </c:pt>
                <c:pt idx="41">
                  <c:v>0.17647058823529413</c:v>
                </c:pt>
              </c:numCache>
            </c:numRef>
          </c:val>
          <c:extLst>
            <c:ext xmlns:c16="http://schemas.microsoft.com/office/drawing/2014/chart" uri="{C3380CC4-5D6E-409C-BE32-E72D297353CC}">
              <c16:uniqueId val="{00000000-04D8-41E6-B59F-B96039701E75}"/>
            </c:ext>
          </c:extLst>
        </c:ser>
        <c:dLbls>
          <c:showLegendKey val="0"/>
          <c:showVal val="0"/>
          <c:showCatName val="0"/>
          <c:showSerName val="0"/>
          <c:showPercent val="0"/>
          <c:showBubbleSize val="0"/>
        </c:dLbls>
        <c:gapWidth val="219"/>
        <c:overlap val="-27"/>
        <c:axId val="598272240"/>
        <c:axId val="598268912"/>
      </c:barChart>
      <c:catAx>
        <c:axId val="598272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Brush Species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268912"/>
        <c:crosses val="autoZero"/>
        <c:auto val="1"/>
        <c:lblAlgn val="ctr"/>
        <c:lblOffset val="100"/>
        <c:noMultiLvlLbl val="0"/>
      </c:catAx>
      <c:valAx>
        <c:axId val="598268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i="0" u="none" strike="noStrike" baseline="0">
                    <a:effectLst/>
                  </a:rPr>
                  <a:t>Percent</a:t>
                </a:r>
                <a:endParaRPr lang="en-US" sz="14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2722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sheet1.xml><?xml version="1.0" encoding="utf-8"?>
<chartsheet xmlns="http://schemas.openxmlformats.org/spreadsheetml/2006/main" xmlns:r="http://schemas.openxmlformats.org/officeDocument/2006/relationships">
  <sheetPr/>
  <sheetViews>
    <sheetView zoomScale="136"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136"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136"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zoomScale="101"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zoomScale="101" workbookViewId="0" zoomToFit="1"/>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zoomScale="10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absoluteAnchor>
    <xdr:pos x="0" y="0"/>
    <xdr:ext cx="8663548" cy="6289301"/>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3548" cy="6289301"/>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3548" cy="6289301"/>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76238" cy="6287129"/>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76238" cy="6287129"/>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76238" cy="6287129"/>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ables/table1.xml><?xml version="1.0" encoding="utf-8"?>
<table xmlns="http://schemas.openxmlformats.org/spreadsheetml/2006/main" id="4" name="Table4" displayName="Table4" ref="A9:F31" totalsRowShown="0" headerRowDxfId="0">
  <autoFilter ref="A9:F31"/>
  <tableColumns count="6">
    <tableColumn id="1" name="Species Code"/>
    <tableColumn id="2" name="Species Name"/>
    <tableColumn id="3" name="Common Name"/>
    <tableColumn id="4" name="Species Code2"/>
    <tableColumn id="5" name="Species Name3"/>
    <tableColumn id="6" name="Common Name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topLeftCell="A2" workbookViewId="0">
      <selection activeCell="I11" sqref="I11"/>
    </sheetView>
  </sheetViews>
  <sheetFormatPr defaultColWidth="8.85546875" defaultRowHeight="15" x14ac:dyDescent="0.25"/>
  <cols>
    <col min="1" max="1" width="13.85546875" customWidth="1"/>
    <col min="2" max="2" width="30" bestFit="1" customWidth="1"/>
    <col min="3" max="3" width="23.85546875" bestFit="1" customWidth="1"/>
    <col min="4" max="4" width="14.85546875" bestFit="1" customWidth="1"/>
    <col min="5" max="5" width="28" bestFit="1" customWidth="1"/>
    <col min="6" max="6" width="22.28515625" bestFit="1" customWidth="1"/>
  </cols>
  <sheetData>
    <row r="1" spans="1:6" x14ac:dyDescent="0.25">
      <c r="A1" s="22" t="s">
        <v>149</v>
      </c>
    </row>
    <row r="2" spans="1:6" x14ac:dyDescent="0.25">
      <c r="A2" t="s">
        <v>148</v>
      </c>
    </row>
    <row r="3" spans="1:6" x14ac:dyDescent="0.25">
      <c r="A3" t="s">
        <v>111</v>
      </c>
    </row>
    <row r="4" spans="1:6" x14ac:dyDescent="0.25">
      <c r="A4" t="s">
        <v>121</v>
      </c>
    </row>
    <row r="5" spans="1:6" x14ac:dyDescent="0.25">
      <c r="A5" t="s">
        <v>124</v>
      </c>
    </row>
    <row r="6" spans="1:6" s="23" customFormat="1" x14ac:dyDescent="0.25">
      <c r="A6" s="23" t="s">
        <v>150</v>
      </c>
    </row>
    <row r="7" spans="1:6" s="23" customFormat="1" x14ac:dyDescent="0.25"/>
    <row r="9" spans="1:6" x14ac:dyDescent="0.25">
      <c r="A9" s="31" t="s">
        <v>106</v>
      </c>
      <c r="B9" s="31" t="s">
        <v>107</v>
      </c>
      <c r="C9" s="31" t="s">
        <v>108</v>
      </c>
      <c r="D9" s="31" t="s">
        <v>152</v>
      </c>
      <c r="E9" s="31" t="s">
        <v>153</v>
      </c>
      <c r="F9" s="31" t="s">
        <v>154</v>
      </c>
    </row>
    <row r="10" spans="1:6" x14ac:dyDescent="0.25">
      <c r="A10" s="11" t="s">
        <v>43</v>
      </c>
      <c r="B10" s="11" t="s">
        <v>11</v>
      </c>
      <c r="C10" s="24" t="s">
        <v>134</v>
      </c>
      <c r="D10" t="s">
        <v>155</v>
      </c>
      <c r="E10" t="s">
        <v>156</v>
      </c>
      <c r="F10" t="s">
        <v>157</v>
      </c>
    </row>
    <row r="11" spans="1:6" x14ac:dyDescent="0.25">
      <c r="A11" s="11" t="s">
        <v>50</v>
      </c>
      <c r="B11" s="11" t="s">
        <v>13</v>
      </c>
      <c r="C11" s="11" t="s">
        <v>130</v>
      </c>
      <c r="D11" t="s">
        <v>20</v>
      </c>
      <c r="E11" t="s">
        <v>113</v>
      </c>
      <c r="F11" t="s">
        <v>145</v>
      </c>
    </row>
    <row r="12" spans="1:6" x14ac:dyDescent="0.25">
      <c r="A12" s="11" t="s">
        <v>90</v>
      </c>
      <c r="B12" s="11" t="s">
        <v>72</v>
      </c>
      <c r="C12" s="11" t="s">
        <v>132</v>
      </c>
      <c r="D12" t="s">
        <v>44</v>
      </c>
      <c r="E12" t="s">
        <v>114</v>
      </c>
      <c r="F12" t="s">
        <v>144</v>
      </c>
    </row>
    <row r="13" spans="1:6" x14ac:dyDescent="0.25">
      <c r="A13" s="11" t="s">
        <v>82</v>
      </c>
      <c r="B13" s="11" t="s">
        <v>29</v>
      </c>
      <c r="C13" s="24" t="s">
        <v>122</v>
      </c>
      <c r="D13" t="s">
        <v>80</v>
      </c>
      <c r="E13" t="s">
        <v>142</v>
      </c>
      <c r="F13" t="s">
        <v>143</v>
      </c>
    </row>
    <row r="14" spans="1:6" x14ac:dyDescent="0.25">
      <c r="A14" s="11" t="s">
        <v>89</v>
      </c>
      <c r="B14" s="11" t="s">
        <v>49</v>
      </c>
      <c r="C14" s="11" t="s">
        <v>141</v>
      </c>
      <c r="D14" t="s">
        <v>48</v>
      </c>
      <c r="E14" t="s">
        <v>49</v>
      </c>
      <c r="F14" t="s">
        <v>141</v>
      </c>
    </row>
    <row r="15" spans="1:6" x14ac:dyDescent="0.25">
      <c r="A15" s="11" t="s">
        <v>95</v>
      </c>
      <c r="B15" s="11" t="s">
        <v>94</v>
      </c>
      <c r="C15" s="11" t="s">
        <v>120</v>
      </c>
      <c r="D15" t="s">
        <v>93</v>
      </c>
      <c r="E15" t="s">
        <v>94</v>
      </c>
      <c r="F15" t="s">
        <v>120</v>
      </c>
    </row>
    <row r="16" spans="1:6" x14ac:dyDescent="0.25">
      <c r="A16" s="11" t="s">
        <v>88</v>
      </c>
      <c r="B16" s="11" t="s">
        <v>69</v>
      </c>
      <c r="C16" s="24" t="s">
        <v>135</v>
      </c>
      <c r="D16" t="s">
        <v>58</v>
      </c>
      <c r="E16" t="s">
        <v>59</v>
      </c>
      <c r="F16" t="s">
        <v>123</v>
      </c>
    </row>
    <row r="17" spans="1:6" x14ac:dyDescent="0.25">
      <c r="A17" s="11" t="s">
        <v>10</v>
      </c>
      <c r="B17" s="11" t="s">
        <v>11</v>
      </c>
      <c r="C17" s="24" t="s">
        <v>134</v>
      </c>
      <c r="D17" t="s">
        <v>60</v>
      </c>
      <c r="E17" t="s">
        <v>112</v>
      </c>
      <c r="F17" t="s">
        <v>127</v>
      </c>
    </row>
    <row r="18" spans="1:6" x14ac:dyDescent="0.25">
      <c r="A18" s="11" t="s">
        <v>66</v>
      </c>
      <c r="B18" s="11" t="s">
        <v>67</v>
      </c>
      <c r="C18" s="11" t="s">
        <v>131</v>
      </c>
      <c r="D18" t="s">
        <v>52</v>
      </c>
      <c r="E18" t="s">
        <v>53</v>
      </c>
      <c r="F18" t="s">
        <v>126</v>
      </c>
    </row>
    <row r="19" spans="1:6" x14ac:dyDescent="0.25">
      <c r="A19" s="11" t="s">
        <v>86</v>
      </c>
      <c r="B19" s="11" t="s">
        <v>87</v>
      </c>
      <c r="C19" s="11" t="s">
        <v>151</v>
      </c>
      <c r="D19" t="s">
        <v>46</v>
      </c>
      <c r="E19" t="s">
        <v>47</v>
      </c>
      <c r="F19" t="s">
        <v>125</v>
      </c>
    </row>
    <row r="20" spans="1:6" x14ac:dyDescent="0.25">
      <c r="A20" s="11" t="s">
        <v>83</v>
      </c>
      <c r="B20" s="11" t="s">
        <v>84</v>
      </c>
      <c r="C20" s="11" t="s">
        <v>118</v>
      </c>
      <c r="D20" t="s">
        <v>8</v>
      </c>
      <c r="E20" t="s">
        <v>9</v>
      </c>
      <c r="F20" t="s">
        <v>136</v>
      </c>
    </row>
    <row r="21" spans="1:6" x14ac:dyDescent="0.25">
      <c r="A21" s="11" t="s">
        <v>38</v>
      </c>
      <c r="B21" s="11" t="s">
        <v>39</v>
      </c>
      <c r="C21" s="11" t="s">
        <v>39</v>
      </c>
      <c r="D21" t="s">
        <v>40</v>
      </c>
      <c r="E21" t="s">
        <v>41</v>
      </c>
      <c r="F21" t="s">
        <v>140</v>
      </c>
    </row>
    <row r="22" spans="1:6" x14ac:dyDescent="0.25">
      <c r="A22" s="11" t="s">
        <v>12</v>
      </c>
      <c r="B22" s="11" t="s">
        <v>13</v>
      </c>
      <c r="C22" s="11" t="s">
        <v>130</v>
      </c>
      <c r="D22" t="s">
        <v>6</v>
      </c>
      <c r="E22" t="s">
        <v>7</v>
      </c>
      <c r="F22" t="s">
        <v>139</v>
      </c>
    </row>
    <row r="23" spans="1:6" x14ac:dyDescent="0.25">
      <c r="A23" s="11" t="s">
        <v>71</v>
      </c>
      <c r="B23" s="11" t="s">
        <v>72</v>
      </c>
      <c r="C23" s="11" t="s">
        <v>132</v>
      </c>
      <c r="D23" t="s">
        <v>61</v>
      </c>
      <c r="E23" t="s">
        <v>62</v>
      </c>
      <c r="F23" t="s">
        <v>128</v>
      </c>
    </row>
    <row r="24" spans="1:6" x14ac:dyDescent="0.25">
      <c r="A24" s="11" t="s">
        <v>33</v>
      </c>
      <c r="B24" s="11" t="s">
        <v>34</v>
      </c>
      <c r="C24" s="11" t="s">
        <v>133</v>
      </c>
      <c r="D24" t="s">
        <v>55</v>
      </c>
      <c r="E24" t="s">
        <v>56</v>
      </c>
      <c r="F24" t="s">
        <v>129</v>
      </c>
    </row>
    <row r="25" spans="1:6" x14ac:dyDescent="0.25">
      <c r="A25" s="11" t="s">
        <v>28</v>
      </c>
      <c r="B25" s="11" t="s">
        <v>29</v>
      </c>
      <c r="C25" s="24" t="s">
        <v>122</v>
      </c>
      <c r="D25" t="s">
        <v>26</v>
      </c>
      <c r="E25" t="s">
        <v>27</v>
      </c>
      <c r="F25" t="s">
        <v>137</v>
      </c>
    </row>
    <row r="26" spans="1:6" x14ac:dyDescent="0.25">
      <c r="A26" s="11" t="s">
        <v>36</v>
      </c>
      <c r="B26" s="11" t="s">
        <v>37</v>
      </c>
      <c r="C26" s="11" t="s">
        <v>147</v>
      </c>
      <c r="D26" t="s">
        <v>30</v>
      </c>
      <c r="E26" t="s">
        <v>31</v>
      </c>
      <c r="F26" t="s">
        <v>117</v>
      </c>
    </row>
    <row r="27" spans="1:6" x14ac:dyDescent="0.25">
      <c r="A27" s="11" t="s">
        <v>17</v>
      </c>
      <c r="B27" s="11" t="s">
        <v>18</v>
      </c>
      <c r="C27" s="11" t="s">
        <v>146</v>
      </c>
      <c r="D27" t="s">
        <v>15</v>
      </c>
      <c r="E27" t="s">
        <v>16</v>
      </c>
      <c r="F27" t="s">
        <v>119</v>
      </c>
    </row>
    <row r="28" spans="1:6" x14ac:dyDescent="0.25">
      <c r="A28" s="11" t="s">
        <v>22</v>
      </c>
      <c r="B28" s="11" t="s">
        <v>23</v>
      </c>
      <c r="C28" s="24" t="s">
        <v>116</v>
      </c>
      <c r="D28" t="s">
        <v>68</v>
      </c>
      <c r="E28" t="s">
        <v>69</v>
      </c>
      <c r="F28" t="s">
        <v>135</v>
      </c>
    </row>
    <row r="29" spans="1:6" x14ac:dyDescent="0.25">
      <c r="A29" s="11" t="s">
        <v>24</v>
      </c>
      <c r="B29" s="11" t="s">
        <v>25</v>
      </c>
      <c r="C29" s="11" t="s">
        <v>25</v>
      </c>
      <c r="D29" t="s">
        <v>91</v>
      </c>
      <c r="E29" t="s">
        <v>92</v>
      </c>
      <c r="F29" t="s">
        <v>138</v>
      </c>
    </row>
    <row r="30" spans="1:6" x14ac:dyDescent="0.25">
      <c r="A30" s="11" t="s">
        <v>78</v>
      </c>
      <c r="B30" s="11" t="s">
        <v>79</v>
      </c>
      <c r="C30" s="24" t="s">
        <v>115</v>
      </c>
      <c r="D30" t="s">
        <v>85</v>
      </c>
      <c r="E30" t="s">
        <v>110</v>
      </c>
      <c r="F30" t="s">
        <v>109</v>
      </c>
    </row>
    <row r="33" spans="1:6" x14ac:dyDescent="0.25">
      <c r="A33" s="22" t="s">
        <v>106</v>
      </c>
      <c r="B33" s="22" t="s">
        <v>107</v>
      </c>
      <c r="C33" s="22" t="s">
        <v>108</v>
      </c>
      <c r="D33" s="22" t="s">
        <v>106</v>
      </c>
      <c r="E33" s="22" t="s">
        <v>107</v>
      </c>
      <c r="F33" s="22" t="s">
        <v>108</v>
      </c>
    </row>
    <row r="34" spans="1:6" x14ac:dyDescent="0.25">
      <c r="A34" t="s">
        <v>43</v>
      </c>
      <c r="B34" t="s">
        <v>11</v>
      </c>
      <c r="C34" t="s">
        <v>134</v>
      </c>
      <c r="D34" t="s">
        <v>155</v>
      </c>
      <c r="E34" t="s">
        <v>156</v>
      </c>
      <c r="F34" t="s">
        <v>157</v>
      </c>
    </row>
    <row r="35" spans="1:6" x14ac:dyDescent="0.25">
      <c r="A35" t="s">
        <v>50</v>
      </c>
      <c r="B35" t="s">
        <v>13</v>
      </c>
      <c r="C35" t="s">
        <v>130</v>
      </c>
      <c r="D35" t="s">
        <v>20</v>
      </c>
      <c r="E35" t="s">
        <v>113</v>
      </c>
      <c r="F35" t="s">
        <v>145</v>
      </c>
    </row>
    <row r="36" spans="1:6" x14ac:dyDescent="0.25">
      <c r="A36" t="s">
        <v>90</v>
      </c>
      <c r="B36" t="s">
        <v>72</v>
      </c>
      <c r="C36" t="s">
        <v>132</v>
      </c>
      <c r="D36" t="s">
        <v>44</v>
      </c>
      <c r="E36" t="s">
        <v>114</v>
      </c>
      <c r="F36" t="s">
        <v>144</v>
      </c>
    </row>
    <row r="37" spans="1:6" x14ac:dyDescent="0.25">
      <c r="A37" t="s">
        <v>82</v>
      </c>
      <c r="B37" t="s">
        <v>29</v>
      </c>
      <c r="C37" t="s">
        <v>122</v>
      </c>
      <c r="D37" t="s">
        <v>80</v>
      </c>
      <c r="E37" t="s">
        <v>142</v>
      </c>
      <c r="F37" t="s">
        <v>143</v>
      </c>
    </row>
    <row r="38" spans="1:6" x14ac:dyDescent="0.25">
      <c r="A38" t="s">
        <v>89</v>
      </c>
      <c r="B38" t="s">
        <v>49</v>
      </c>
      <c r="C38" t="s">
        <v>141</v>
      </c>
      <c r="D38" t="s">
        <v>48</v>
      </c>
      <c r="E38" t="s">
        <v>49</v>
      </c>
      <c r="F38" t="s">
        <v>141</v>
      </c>
    </row>
    <row r="39" spans="1:6" x14ac:dyDescent="0.25">
      <c r="A39" t="s">
        <v>95</v>
      </c>
      <c r="B39" t="s">
        <v>94</v>
      </c>
      <c r="C39" t="s">
        <v>120</v>
      </c>
      <c r="D39" t="s">
        <v>93</v>
      </c>
      <c r="E39" t="s">
        <v>94</v>
      </c>
      <c r="F39" t="s">
        <v>120</v>
      </c>
    </row>
    <row r="40" spans="1:6" x14ac:dyDescent="0.25">
      <c r="A40" t="s">
        <v>88</v>
      </c>
      <c r="B40" t="s">
        <v>69</v>
      </c>
      <c r="C40" t="s">
        <v>135</v>
      </c>
      <c r="D40" t="s">
        <v>58</v>
      </c>
      <c r="E40" t="s">
        <v>59</v>
      </c>
      <c r="F40" t="s">
        <v>123</v>
      </c>
    </row>
    <row r="41" spans="1:6" x14ac:dyDescent="0.25">
      <c r="A41" t="s">
        <v>10</v>
      </c>
      <c r="B41" t="s">
        <v>11</v>
      </c>
      <c r="C41" t="s">
        <v>134</v>
      </c>
      <c r="D41" t="s">
        <v>60</v>
      </c>
      <c r="E41" t="s">
        <v>112</v>
      </c>
      <c r="F41" t="s">
        <v>127</v>
      </c>
    </row>
    <row r="42" spans="1:6" x14ac:dyDescent="0.25">
      <c r="A42" t="s">
        <v>66</v>
      </c>
      <c r="B42" t="s">
        <v>67</v>
      </c>
      <c r="C42" t="s">
        <v>131</v>
      </c>
      <c r="D42" t="s">
        <v>52</v>
      </c>
      <c r="E42" t="s">
        <v>53</v>
      </c>
      <c r="F42" t="s">
        <v>126</v>
      </c>
    </row>
    <row r="43" spans="1:6" x14ac:dyDescent="0.25">
      <c r="A43" t="s">
        <v>86</v>
      </c>
      <c r="B43" t="s">
        <v>87</v>
      </c>
      <c r="C43" t="s">
        <v>151</v>
      </c>
      <c r="D43" t="s">
        <v>46</v>
      </c>
      <c r="E43" t="s">
        <v>47</v>
      </c>
      <c r="F43" t="s">
        <v>125</v>
      </c>
    </row>
    <row r="44" spans="1:6" x14ac:dyDescent="0.25">
      <c r="A44" t="s">
        <v>83</v>
      </c>
      <c r="B44" t="s">
        <v>84</v>
      </c>
      <c r="C44" t="s">
        <v>118</v>
      </c>
      <c r="D44" t="s">
        <v>8</v>
      </c>
      <c r="E44" t="s">
        <v>9</v>
      </c>
      <c r="F44" t="s">
        <v>136</v>
      </c>
    </row>
    <row r="45" spans="1:6" x14ac:dyDescent="0.25">
      <c r="A45" t="s">
        <v>38</v>
      </c>
      <c r="B45" t="s">
        <v>39</v>
      </c>
      <c r="C45" t="s">
        <v>39</v>
      </c>
      <c r="D45" t="s">
        <v>40</v>
      </c>
      <c r="E45" t="s">
        <v>41</v>
      </c>
      <c r="F45" t="s">
        <v>140</v>
      </c>
    </row>
    <row r="46" spans="1:6" x14ac:dyDescent="0.25">
      <c r="A46" t="s">
        <v>12</v>
      </c>
      <c r="B46" t="s">
        <v>13</v>
      </c>
      <c r="C46" t="s">
        <v>130</v>
      </c>
      <c r="D46" t="s">
        <v>6</v>
      </c>
      <c r="E46" t="s">
        <v>7</v>
      </c>
      <c r="F46" t="s">
        <v>139</v>
      </c>
    </row>
    <row r="47" spans="1:6" x14ac:dyDescent="0.25">
      <c r="A47" t="s">
        <v>71</v>
      </c>
      <c r="B47" t="s">
        <v>72</v>
      </c>
      <c r="C47" t="s">
        <v>132</v>
      </c>
      <c r="D47" t="s">
        <v>61</v>
      </c>
      <c r="E47" t="s">
        <v>62</v>
      </c>
      <c r="F47" t="s">
        <v>128</v>
      </c>
    </row>
    <row r="48" spans="1:6" x14ac:dyDescent="0.25">
      <c r="A48" t="s">
        <v>33</v>
      </c>
      <c r="B48" t="s">
        <v>34</v>
      </c>
      <c r="C48" t="s">
        <v>133</v>
      </c>
      <c r="D48" t="s">
        <v>55</v>
      </c>
      <c r="E48" t="s">
        <v>56</v>
      </c>
      <c r="F48" t="s">
        <v>129</v>
      </c>
    </row>
    <row r="49" spans="1:6" x14ac:dyDescent="0.25">
      <c r="A49" t="s">
        <v>28</v>
      </c>
      <c r="B49" t="s">
        <v>29</v>
      </c>
      <c r="C49" t="s">
        <v>122</v>
      </c>
      <c r="D49" t="s">
        <v>26</v>
      </c>
      <c r="E49" t="s">
        <v>27</v>
      </c>
      <c r="F49" t="s">
        <v>137</v>
      </c>
    </row>
    <row r="50" spans="1:6" x14ac:dyDescent="0.25">
      <c r="A50" t="s">
        <v>36</v>
      </c>
      <c r="B50" t="s">
        <v>37</v>
      </c>
      <c r="C50" t="s">
        <v>147</v>
      </c>
      <c r="D50" t="s">
        <v>30</v>
      </c>
      <c r="E50" t="s">
        <v>31</v>
      </c>
      <c r="F50" t="s">
        <v>117</v>
      </c>
    </row>
    <row r="51" spans="1:6" x14ac:dyDescent="0.25">
      <c r="A51" t="s">
        <v>17</v>
      </c>
      <c r="B51" t="s">
        <v>18</v>
      </c>
      <c r="C51" t="s">
        <v>146</v>
      </c>
      <c r="D51" t="s">
        <v>15</v>
      </c>
      <c r="E51" t="s">
        <v>16</v>
      </c>
      <c r="F51" t="s">
        <v>119</v>
      </c>
    </row>
    <row r="52" spans="1:6" x14ac:dyDescent="0.25">
      <c r="A52" t="s">
        <v>22</v>
      </c>
      <c r="B52" t="s">
        <v>23</v>
      </c>
      <c r="C52" t="s">
        <v>116</v>
      </c>
      <c r="D52" t="s">
        <v>68</v>
      </c>
      <c r="E52" t="s">
        <v>69</v>
      </c>
      <c r="F52" t="s">
        <v>135</v>
      </c>
    </row>
    <row r="53" spans="1:6" x14ac:dyDescent="0.25">
      <c r="A53" t="s">
        <v>24</v>
      </c>
      <c r="B53" t="s">
        <v>25</v>
      </c>
      <c r="C53" t="s">
        <v>25</v>
      </c>
      <c r="D53" t="s">
        <v>91</v>
      </c>
      <c r="E53" t="s">
        <v>92</v>
      </c>
      <c r="F53" t="s">
        <v>138</v>
      </c>
    </row>
    <row r="54" spans="1:6" x14ac:dyDescent="0.25">
      <c r="A54" t="s">
        <v>78</v>
      </c>
      <c r="B54" t="s">
        <v>79</v>
      </c>
      <c r="C54" t="s">
        <v>115</v>
      </c>
      <c r="D54" t="s">
        <v>85</v>
      </c>
      <c r="E54" t="s">
        <v>110</v>
      </c>
      <c r="F54" t="s">
        <v>109</v>
      </c>
    </row>
  </sheetData>
  <sortState ref="E3:F31">
    <sortCondition ref="E3:E31"/>
  </sortState>
  <dataConsolidate function="count">
    <dataRefs count="1">
      <dataRef ref="E2:F113" sheet="Brush_Key"/>
    </dataRefs>
  </dataConsolidate>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8"/>
  <sheetViews>
    <sheetView workbookViewId="0">
      <selection activeCell="M29" sqref="M29"/>
    </sheetView>
  </sheetViews>
  <sheetFormatPr defaultColWidth="8.85546875" defaultRowHeight="15" x14ac:dyDescent="0.25"/>
  <cols>
    <col min="2" max="2" width="6.85546875" customWidth="1"/>
    <col min="4" max="4" width="14.42578125" customWidth="1"/>
    <col min="5" max="5" width="12.140625" bestFit="1" customWidth="1"/>
    <col min="6" max="6" width="3.42578125" customWidth="1"/>
    <col min="7" max="7" width="14.140625" bestFit="1" customWidth="1"/>
    <col min="8" max="8" width="12.140625" bestFit="1" customWidth="1"/>
  </cols>
  <sheetData>
    <row r="1" spans="1:11" x14ac:dyDescent="0.25">
      <c r="J1" s="34" t="s">
        <v>96</v>
      </c>
      <c r="K1" s="34"/>
    </row>
    <row r="3" spans="1:11" x14ac:dyDescent="0.25">
      <c r="A3" s="1" t="s">
        <v>0</v>
      </c>
      <c r="B3" s="1" t="s">
        <v>1</v>
      </c>
      <c r="C3" s="1" t="s">
        <v>2</v>
      </c>
      <c r="D3" s="1" t="s">
        <v>3</v>
      </c>
      <c r="E3" s="1" t="s">
        <v>4</v>
      </c>
      <c r="F3" s="1"/>
      <c r="G3" s="1" t="s">
        <v>1</v>
      </c>
      <c r="H3" s="1" t="s">
        <v>4</v>
      </c>
      <c r="I3" s="1"/>
      <c r="J3" s="1" t="s">
        <v>1</v>
      </c>
      <c r="K3" s="1" t="s">
        <v>4</v>
      </c>
    </row>
    <row r="4" spans="1:11" x14ac:dyDescent="0.25">
      <c r="A4" t="s">
        <v>5</v>
      </c>
      <c r="B4" t="s">
        <v>6</v>
      </c>
      <c r="C4">
        <v>38</v>
      </c>
      <c r="D4" t="s">
        <v>7</v>
      </c>
      <c r="E4">
        <v>2.2352941176470589</v>
      </c>
      <c r="G4" t="s">
        <v>6</v>
      </c>
      <c r="H4">
        <v>2.2352941176470589</v>
      </c>
      <c r="J4" t="s">
        <v>6</v>
      </c>
      <c r="K4">
        <v>9.235294117647058</v>
      </c>
    </row>
    <row r="5" spans="1:11" x14ac:dyDescent="0.25">
      <c r="A5" t="s">
        <v>5</v>
      </c>
      <c r="B5" t="s">
        <v>8</v>
      </c>
      <c r="C5">
        <v>28</v>
      </c>
      <c r="D5" t="s">
        <v>9</v>
      </c>
      <c r="E5">
        <v>1.6470588235294119</v>
      </c>
      <c r="G5" t="s">
        <v>8</v>
      </c>
      <c r="H5">
        <v>1.6470588235294119</v>
      </c>
      <c r="J5" t="s">
        <v>8</v>
      </c>
      <c r="K5">
        <v>3.5882352941176472</v>
      </c>
    </row>
    <row r="6" spans="1:11" x14ac:dyDescent="0.25">
      <c r="A6" t="s">
        <v>5</v>
      </c>
      <c r="B6" t="s">
        <v>10</v>
      </c>
      <c r="C6">
        <v>18</v>
      </c>
      <c r="D6" t="s">
        <v>11</v>
      </c>
      <c r="E6">
        <v>1.0588235294117647</v>
      </c>
      <c r="G6" t="s">
        <v>10</v>
      </c>
      <c r="H6">
        <v>1.0588235294117647</v>
      </c>
      <c r="J6" t="s">
        <v>10</v>
      </c>
      <c r="K6">
        <v>15.52941176470588</v>
      </c>
    </row>
    <row r="7" spans="1:11" x14ac:dyDescent="0.25">
      <c r="A7" t="s">
        <v>5</v>
      </c>
      <c r="B7" t="s">
        <v>12</v>
      </c>
      <c r="C7">
        <v>16</v>
      </c>
      <c r="D7" t="s">
        <v>13</v>
      </c>
      <c r="E7">
        <v>0.94117647058823517</v>
      </c>
      <c r="G7" t="s">
        <v>12</v>
      </c>
      <c r="H7">
        <v>0.94117647058823517</v>
      </c>
      <c r="J7" t="s">
        <v>12</v>
      </c>
      <c r="K7">
        <v>2.2352941176470589</v>
      </c>
    </row>
    <row r="8" spans="1:11" x14ac:dyDescent="0.25">
      <c r="A8" t="s">
        <v>14</v>
      </c>
      <c r="B8" t="s">
        <v>15</v>
      </c>
      <c r="C8">
        <v>92</v>
      </c>
      <c r="D8" t="s">
        <v>16</v>
      </c>
      <c r="E8">
        <v>5.4117647058823524</v>
      </c>
      <c r="G8" t="s">
        <v>15</v>
      </c>
      <c r="H8">
        <v>5.4117647058823524</v>
      </c>
      <c r="J8" t="s">
        <v>15</v>
      </c>
      <c r="K8">
        <v>14.76470588235294</v>
      </c>
    </row>
    <row r="9" spans="1:11" x14ac:dyDescent="0.25">
      <c r="A9" t="s">
        <v>14</v>
      </c>
      <c r="B9" t="s">
        <v>17</v>
      </c>
      <c r="C9">
        <v>6</v>
      </c>
      <c r="D9" t="s">
        <v>18</v>
      </c>
      <c r="E9">
        <v>0.35294117647058826</v>
      </c>
      <c r="G9" t="s">
        <v>17</v>
      </c>
      <c r="H9">
        <v>0.35294117647058826</v>
      </c>
      <c r="J9" t="s">
        <v>17</v>
      </c>
      <c r="K9">
        <v>1.3529411764705883</v>
      </c>
    </row>
    <row r="10" spans="1:11" x14ac:dyDescent="0.25">
      <c r="A10" t="s">
        <v>14</v>
      </c>
      <c r="B10" t="s">
        <v>6</v>
      </c>
      <c r="C10">
        <v>1</v>
      </c>
      <c r="D10" t="s">
        <v>7</v>
      </c>
      <c r="E10">
        <v>5.8823529411764698E-2</v>
      </c>
      <c r="G10" t="s">
        <v>6</v>
      </c>
      <c r="H10">
        <v>5.8823529411764698E-2</v>
      </c>
      <c r="J10" t="s">
        <v>20</v>
      </c>
      <c r="K10">
        <v>15.411764705882351</v>
      </c>
    </row>
    <row r="11" spans="1:11" x14ac:dyDescent="0.25">
      <c r="A11" t="s">
        <v>14</v>
      </c>
      <c r="B11" t="s">
        <v>10</v>
      </c>
      <c r="C11">
        <v>1</v>
      </c>
      <c r="D11" t="s">
        <v>11</v>
      </c>
      <c r="E11">
        <v>5.8823529411764698E-2</v>
      </c>
      <c r="G11" t="s">
        <v>10</v>
      </c>
      <c r="H11">
        <v>5.8823529411764698E-2</v>
      </c>
      <c r="J11" t="s">
        <v>22</v>
      </c>
      <c r="K11">
        <v>1.1764705882352942</v>
      </c>
    </row>
    <row r="12" spans="1:11" x14ac:dyDescent="0.25">
      <c r="A12" t="s">
        <v>19</v>
      </c>
      <c r="B12" t="s">
        <v>6</v>
      </c>
      <c r="C12">
        <v>30</v>
      </c>
      <c r="D12" t="s">
        <v>7</v>
      </c>
      <c r="E12">
        <v>1.7647058823529411</v>
      </c>
      <c r="G12" t="s">
        <v>6</v>
      </c>
      <c r="H12">
        <v>1.7647058823529411</v>
      </c>
      <c r="J12" t="s">
        <v>24</v>
      </c>
      <c r="K12">
        <v>12.294117647058822</v>
      </c>
    </row>
    <row r="13" spans="1:11" x14ac:dyDescent="0.25">
      <c r="A13" t="s">
        <v>19</v>
      </c>
      <c r="B13" t="s">
        <v>20</v>
      </c>
      <c r="C13">
        <v>26</v>
      </c>
      <c r="D13" t="s">
        <v>21</v>
      </c>
      <c r="E13">
        <v>1.5294117647058825</v>
      </c>
      <c r="G13" t="s">
        <v>20</v>
      </c>
      <c r="H13">
        <v>1.5294117647058825</v>
      </c>
      <c r="J13" t="s">
        <v>26</v>
      </c>
      <c r="K13">
        <v>0.35294117647058826</v>
      </c>
    </row>
    <row r="14" spans="1:11" x14ac:dyDescent="0.25">
      <c r="A14" t="s">
        <v>19</v>
      </c>
      <c r="B14" t="s">
        <v>22</v>
      </c>
      <c r="C14">
        <v>20</v>
      </c>
      <c r="D14" t="s">
        <v>23</v>
      </c>
      <c r="E14">
        <v>1.1764705882352942</v>
      </c>
      <c r="G14" t="s">
        <v>22</v>
      </c>
      <c r="H14">
        <v>1.1764705882352942</v>
      </c>
      <c r="J14" t="s">
        <v>28</v>
      </c>
      <c r="K14">
        <v>1.7647058823529409</v>
      </c>
    </row>
    <row r="15" spans="1:11" x14ac:dyDescent="0.25">
      <c r="A15" t="s">
        <v>19</v>
      </c>
      <c r="B15" t="s">
        <v>24</v>
      </c>
      <c r="C15">
        <v>9</v>
      </c>
      <c r="D15" t="s">
        <v>25</v>
      </c>
      <c r="E15">
        <v>0.52941176470588236</v>
      </c>
      <c r="G15" t="s">
        <v>24</v>
      </c>
      <c r="H15">
        <v>0.52941176470588236</v>
      </c>
      <c r="J15" t="s">
        <v>30</v>
      </c>
      <c r="K15">
        <v>0.70588235294117652</v>
      </c>
    </row>
    <row r="16" spans="1:11" x14ac:dyDescent="0.25">
      <c r="A16" t="s">
        <v>19</v>
      </c>
      <c r="B16" t="s">
        <v>26</v>
      </c>
      <c r="C16">
        <v>6</v>
      </c>
      <c r="D16" t="s">
        <v>27</v>
      </c>
      <c r="E16">
        <v>0.35294117647058826</v>
      </c>
      <c r="G16" t="s">
        <v>26</v>
      </c>
      <c r="H16">
        <v>0.35294117647058826</v>
      </c>
      <c r="J16" t="s">
        <v>33</v>
      </c>
      <c r="K16">
        <v>0.29411764705882354</v>
      </c>
    </row>
    <row r="17" spans="1:11" x14ac:dyDescent="0.25">
      <c r="A17" t="s">
        <v>19</v>
      </c>
      <c r="B17" t="s">
        <v>28</v>
      </c>
      <c r="C17">
        <v>5</v>
      </c>
      <c r="D17" t="s">
        <v>29</v>
      </c>
      <c r="E17">
        <v>0.29411764705882354</v>
      </c>
      <c r="G17" t="s">
        <v>28</v>
      </c>
      <c r="H17">
        <v>0.29411764705882354</v>
      </c>
      <c r="J17" t="s">
        <v>36</v>
      </c>
      <c r="K17">
        <v>0.6470588235294118</v>
      </c>
    </row>
    <row r="18" spans="1:11" x14ac:dyDescent="0.25">
      <c r="A18" t="s">
        <v>19</v>
      </c>
      <c r="B18" t="s">
        <v>8</v>
      </c>
      <c r="C18">
        <v>3</v>
      </c>
      <c r="D18" t="s">
        <v>9</v>
      </c>
      <c r="E18">
        <v>0.17647058823529413</v>
      </c>
      <c r="G18" t="s">
        <v>8</v>
      </c>
      <c r="H18">
        <v>0.17647058823529413</v>
      </c>
      <c r="J18" t="s">
        <v>38</v>
      </c>
      <c r="K18">
        <v>0.29411764705882354</v>
      </c>
    </row>
    <row r="19" spans="1:11" x14ac:dyDescent="0.25">
      <c r="A19" t="s">
        <v>19</v>
      </c>
      <c r="B19" t="s">
        <v>30</v>
      </c>
      <c r="C19">
        <v>1</v>
      </c>
      <c r="D19" t="s">
        <v>31</v>
      </c>
      <c r="E19">
        <v>5.8823529411764698E-2</v>
      </c>
      <c r="G19" t="s">
        <v>30</v>
      </c>
      <c r="H19">
        <v>5.8823529411764698E-2</v>
      </c>
      <c r="J19" t="s">
        <v>40</v>
      </c>
      <c r="K19">
        <v>0.76470588235294112</v>
      </c>
    </row>
    <row r="20" spans="1:11" x14ac:dyDescent="0.25">
      <c r="A20" t="s">
        <v>32</v>
      </c>
      <c r="B20" t="s">
        <v>15</v>
      </c>
      <c r="C20">
        <v>14</v>
      </c>
      <c r="D20" t="s">
        <v>16</v>
      </c>
      <c r="E20">
        <v>0.82352941176470595</v>
      </c>
      <c r="G20" t="s">
        <v>15</v>
      </c>
      <c r="H20">
        <v>0.82352941176470595</v>
      </c>
      <c r="J20" t="s">
        <v>43</v>
      </c>
      <c r="K20">
        <v>0.23529411764705879</v>
      </c>
    </row>
    <row r="21" spans="1:11" x14ac:dyDescent="0.25">
      <c r="A21" t="s">
        <v>32</v>
      </c>
      <c r="B21" t="s">
        <v>33</v>
      </c>
      <c r="C21">
        <v>5</v>
      </c>
      <c r="D21" t="s">
        <v>34</v>
      </c>
      <c r="E21">
        <v>0.29411764705882354</v>
      </c>
      <c r="G21" t="s">
        <v>33</v>
      </c>
      <c r="H21">
        <v>0.29411764705882354</v>
      </c>
      <c r="J21" t="s">
        <v>44</v>
      </c>
      <c r="K21">
        <v>5.8823529411764698E-2</v>
      </c>
    </row>
    <row r="22" spans="1:11" x14ac:dyDescent="0.25">
      <c r="A22" t="s">
        <v>32</v>
      </c>
      <c r="B22" t="s">
        <v>24</v>
      </c>
      <c r="C22">
        <v>28</v>
      </c>
      <c r="D22" t="s">
        <v>35</v>
      </c>
      <c r="E22">
        <v>1.6470588235294119</v>
      </c>
      <c r="G22" t="s">
        <v>24</v>
      </c>
      <c r="H22">
        <v>1.6470588235294119</v>
      </c>
      <c r="J22" t="s">
        <v>46</v>
      </c>
      <c r="K22">
        <v>0.52941176470588236</v>
      </c>
    </row>
    <row r="23" spans="1:11" x14ac:dyDescent="0.25">
      <c r="A23" t="s">
        <v>32</v>
      </c>
      <c r="B23" t="s">
        <v>10</v>
      </c>
      <c r="C23">
        <v>26</v>
      </c>
      <c r="D23" t="s">
        <v>11</v>
      </c>
      <c r="E23">
        <v>1.5294117647058825</v>
      </c>
      <c r="G23" t="s">
        <v>10</v>
      </c>
      <c r="H23">
        <v>1.5294117647058825</v>
      </c>
      <c r="J23" t="s">
        <v>48</v>
      </c>
      <c r="K23">
        <v>0.52941176470588236</v>
      </c>
    </row>
    <row r="24" spans="1:11" x14ac:dyDescent="0.25">
      <c r="A24" t="s">
        <v>32</v>
      </c>
      <c r="B24" t="s">
        <v>36</v>
      </c>
      <c r="C24">
        <v>11</v>
      </c>
      <c r="D24" t="s">
        <v>37</v>
      </c>
      <c r="E24">
        <v>0.6470588235294118</v>
      </c>
      <c r="G24" t="s">
        <v>36</v>
      </c>
      <c r="H24">
        <v>0.6470588235294118</v>
      </c>
      <c r="J24" t="s">
        <v>50</v>
      </c>
      <c r="K24">
        <v>5.8823529411764698E-2</v>
      </c>
    </row>
    <row r="25" spans="1:11" x14ac:dyDescent="0.25">
      <c r="A25" t="s">
        <v>32</v>
      </c>
      <c r="B25" t="s">
        <v>28</v>
      </c>
      <c r="C25">
        <v>2</v>
      </c>
      <c r="D25" t="s">
        <v>29</v>
      </c>
      <c r="E25">
        <v>0.1176470588235294</v>
      </c>
      <c r="G25" t="s">
        <v>28</v>
      </c>
      <c r="H25">
        <v>0.1176470588235294</v>
      </c>
      <c r="J25" t="s">
        <v>52</v>
      </c>
      <c r="K25">
        <v>0.76470588235294124</v>
      </c>
    </row>
    <row r="26" spans="1:11" x14ac:dyDescent="0.25">
      <c r="A26" t="s">
        <v>32</v>
      </c>
      <c r="B26" t="s">
        <v>38</v>
      </c>
      <c r="C26">
        <v>2</v>
      </c>
      <c r="D26" t="s">
        <v>39</v>
      </c>
      <c r="E26">
        <v>0.1176470588235294</v>
      </c>
      <c r="G26" t="s">
        <v>38</v>
      </c>
      <c r="H26">
        <v>0.1176470588235294</v>
      </c>
      <c r="J26" t="s">
        <v>55</v>
      </c>
      <c r="K26">
        <v>5.8823529411764698E-2</v>
      </c>
    </row>
    <row r="27" spans="1:11" x14ac:dyDescent="0.25">
      <c r="A27" t="s">
        <v>32</v>
      </c>
      <c r="B27" t="s">
        <v>30</v>
      </c>
      <c r="C27">
        <v>10</v>
      </c>
      <c r="D27" t="s">
        <v>31</v>
      </c>
      <c r="E27">
        <v>0.58823529411764708</v>
      </c>
      <c r="G27" t="s">
        <v>30</v>
      </c>
      <c r="H27">
        <v>0.58823529411764708</v>
      </c>
      <c r="J27" t="s">
        <v>58</v>
      </c>
      <c r="K27">
        <v>0.52941176470588225</v>
      </c>
    </row>
    <row r="28" spans="1:11" x14ac:dyDescent="0.25">
      <c r="A28" t="s">
        <v>32</v>
      </c>
      <c r="B28" t="s">
        <v>40</v>
      </c>
      <c r="C28">
        <v>2</v>
      </c>
      <c r="D28" t="s">
        <v>41</v>
      </c>
      <c r="E28">
        <v>0.1176470588235294</v>
      </c>
      <c r="G28" t="s">
        <v>40</v>
      </c>
      <c r="H28">
        <v>0.1176470588235294</v>
      </c>
      <c r="J28" t="s">
        <v>60</v>
      </c>
      <c r="K28">
        <v>5.8823529411764698E-2</v>
      </c>
    </row>
    <row r="29" spans="1:11" x14ac:dyDescent="0.25">
      <c r="A29" t="s">
        <v>42</v>
      </c>
      <c r="B29" t="s">
        <v>12</v>
      </c>
      <c r="C29">
        <v>20</v>
      </c>
      <c r="D29" t="s">
        <v>13</v>
      </c>
      <c r="E29">
        <v>1.1764705882352942</v>
      </c>
      <c r="G29" t="s">
        <v>12</v>
      </c>
      <c r="H29">
        <v>1.1764705882352942</v>
      </c>
      <c r="J29" t="s">
        <v>61</v>
      </c>
      <c r="K29">
        <v>5.8823529411764698E-2</v>
      </c>
    </row>
    <row r="30" spans="1:11" x14ac:dyDescent="0.25">
      <c r="A30" t="s">
        <v>42</v>
      </c>
      <c r="B30" t="s">
        <v>6</v>
      </c>
      <c r="C30">
        <v>16</v>
      </c>
      <c r="D30" t="s">
        <v>7</v>
      </c>
      <c r="E30">
        <v>0.94117647058823517</v>
      </c>
      <c r="G30" t="s">
        <v>6</v>
      </c>
      <c r="H30">
        <v>0.94117647058823517</v>
      </c>
      <c r="J30" t="s">
        <v>66</v>
      </c>
      <c r="K30">
        <v>9</v>
      </c>
    </row>
    <row r="31" spans="1:11" x14ac:dyDescent="0.25">
      <c r="A31" t="s">
        <v>42</v>
      </c>
      <c r="B31" t="s">
        <v>38</v>
      </c>
      <c r="C31">
        <v>3</v>
      </c>
      <c r="D31" t="s">
        <v>39</v>
      </c>
      <c r="E31">
        <v>0.17647058823529413</v>
      </c>
      <c r="G31" t="s">
        <v>38</v>
      </c>
      <c r="H31">
        <v>0.17647058823529413</v>
      </c>
      <c r="J31" t="s">
        <v>68</v>
      </c>
      <c r="K31">
        <v>3.1764705882352944</v>
      </c>
    </row>
    <row r="32" spans="1:11" x14ac:dyDescent="0.25">
      <c r="A32" t="s">
        <v>42</v>
      </c>
      <c r="B32" t="s">
        <v>43</v>
      </c>
      <c r="C32">
        <v>4</v>
      </c>
      <c r="D32" t="s">
        <v>11</v>
      </c>
      <c r="E32">
        <v>0.23529411764705879</v>
      </c>
      <c r="G32" t="s">
        <v>43</v>
      </c>
      <c r="H32">
        <v>0.23529411764705879</v>
      </c>
      <c r="J32" t="s">
        <v>86</v>
      </c>
      <c r="K32">
        <v>0.88235294117647056</v>
      </c>
    </row>
    <row r="33" spans="1:11" x14ac:dyDescent="0.25">
      <c r="A33" t="s">
        <v>42</v>
      </c>
      <c r="B33" t="s">
        <v>28</v>
      </c>
      <c r="C33">
        <v>15</v>
      </c>
      <c r="D33" t="s">
        <v>29</v>
      </c>
      <c r="E33">
        <v>0.88235294117647056</v>
      </c>
      <c r="G33" t="s">
        <v>28</v>
      </c>
      <c r="H33">
        <v>0.88235294117647056</v>
      </c>
      <c r="J33" t="s">
        <v>71</v>
      </c>
      <c r="K33">
        <v>0.23529411764705879</v>
      </c>
    </row>
    <row r="34" spans="1:11" x14ac:dyDescent="0.25">
      <c r="A34" t="s">
        <v>42</v>
      </c>
      <c r="B34" t="s">
        <v>10</v>
      </c>
      <c r="C34">
        <v>20</v>
      </c>
      <c r="D34" t="s">
        <v>11</v>
      </c>
      <c r="E34">
        <v>1.1764705882352942</v>
      </c>
      <c r="G34" t="s">
        <v>10</v>
      </c>
      <c r="H34">
        <v>1.1764705882352942</v>
      </c>
      <c r="J34" t="s">
        <v>78</v>
      </c>
      <c r="K34">
        <v>3.4117647058823533</v>
      </c>
    </row>
    <row r="35" spans="1:11" x14ac:dyDescent="0.25">
      <c r="A35" t="s">
        <v>42</v>
      </c>
      <c r="B35" t="s">
        <v>44</v>
      </c>
      <c r="C35">
        <v>1</v>
      </c>
      <c r="D35" t="s">
        <v>45</v>
      </c>
      <c r="E35">
        <v>5.8823529411764698E-2</v>
      </c>
      <c r="G35" t="s">
        <v>44</v>
      </c>
      <c r="H35">
        <v>5.8823529411764698E-2</v>
      </c>
    </row>
    <row r="36" spans="1:11" x14ac:dyDescent="0.25">
      <c r="A36" t="s">
        <v>42</v>
      </c>
      <c r="B36" t="s">
        <v>46</v>
      </c>
      <c r="C36">
        <v>2</v>
      </c>
      <c r="D36" t="s">
        <v>47</v>
      </c>
      <c r="E36">
        <v>0.1176470588235294</v>
      </c>
      <c r="G36" t="s">
        <v>46</v>
      </c>
      <c r="H36">
        <v>0.1176470588235294</v>
      </c>
    </row>
    <row r="37" spans="1:11" x14ac:dyDescent="0.25">
      <c r="A37" t="s">
        <v>42</v>
      </c>
      <c r="B37" t="s">
        <v>48</v>
      </c>
      <c r="C37">
        <v>9</v>
      </c>
      <c r="D37" t="s">
        <v>49</v>
      </c>
      <c r="E37">
        <v>0.52941176470588236</v>
      </c>
      <c r="G37" t="s">
        <v>48</v>
      </c>
      <c r="H37">
        <v>0.52941176470588236</v>
      </c>
    </row>
    <row r="38" spans="1:11" x14ac:dyDescent="0.25">
      <c r="A38" t="s">
        <v>42</v>
      </c>
      <c r="B38" t="s">
        <v>8</v>
      </c>
      <c r="C38">
        <v>9</v>
      </c>
      <c r="D38" t="s">
        <v>9</v>
      </c>
      <c r="E38">
        <v>0.52941176470588236</v>
      </c>
      <c r="G38" t="s">
        <v>8</v>
      </c>
      <c r="H38">
        <v>0.52941176470588236</v>
      </c>
    </row>
    <row r="39" spans="1:11" x14ac:dyDescent="0.25">
      <c r="A39" t="s">
        <v>42</v>
      </c>
      <c r="B39" t="s">
        <v>50</v>
      </c>
      <c r="C39">
        <v>1</v>
      </c>
      <c r="D39" t="s">
        <v>13</v>
      </c>
      <c r="E39">
        <v>5.8823529411764698E-2</v>
      </c>
      <c r="G39" t="s">
        <v>50</v>
      </c>
      <c r="H39">
        <v>5.8823529411764698E-2</v>
      </c>
    </row>
    <row r="40" spans="1:11" x14ac:dyDescent="0.25">
      <c r="A40" t="s">
        <v>51</v>
      </c>
      <c r="B40" t="s">
        <v>20</v>
      </c>
      <c r="C40">
        <v>61</v>
      </c>
      <c r="D40" t="s">
        <v>21</v>
      </c>
      <c r="E40">
        <v>3.5882352941176467</v>
      </c>
      <c r="G40" t="s">
        <v>20</v>
      </c>
      <c r="H40">
        <v>3.5882352941176467</v>
      </c>
    </row>
    <row r="41" spans="1:11" x14ac:dyDescent="0.25">
      <c r="A41" t="s">
        <v>51</v>
      </c>
      <c r="B41" t="s">
        <v>6</v>
      </c>
      <c r="C41">
        <v>20</v>
      </c>
      <c r="D41" t="s">
        <v>7</v>
      </c>
      <c r="E41">
        <v>1.1764705882352942</v>
      </c>
      <c r="G41" t="s">
        <v>6</v>
      </c>
      <c r="H41">
        <v>1.1764705882352942</v>
      </c>
    </row>
    <row r="42" spans="1:11" x14ac:dyDescent="0.25">
      <c r="A42" t="s">
        <v>51</v>
      </c>
      <c r="B42" t="s">
        <v>52</v>
      </c>
      <c r="C42">
        <v>13</v>
      </c>
      <c r="D42" t="s">
        <v>53</v>
      </c>
      <c r="E42">
        <v>0.76470588235294124</v>
      </c>
      <c r="G42" t="s">
        <v>52</v>
      </c>
      <c r="H42">
        <v>0.76470588235294124</v>
      </c>
    </row>
    <row r="43" spans="1:11" x14ac:dyDescent="0.25">
      <c r="A43" t="s">
        <v>51</v>
      </c>
      <c r="B43" t="s">
        <v>8</v>
      </c>
      <c r="C43">
        <v>6</v>
      </c>
      <c r="D43" t="s">
        <v>9</v>
      </c>
      <c r="E43">
        <v>0.35294117647058826</v>
      </c>
      <c r="G43" t="s">
        <v>8</v>
      </c>
      <c r="H43">
        <v>0.35294117647058826</v>
      </c>
    </row>
    <row r="44" spans="1:11" x14ac:dyDescent="0.25">
      <c r="A44" t="s">
        <v>54</v>
      </c>
      <c r="B44" t="s">
        <v>10</v>
      </c>
      <c r="C44">
        <v>87</v>
      </c>
      <c r="D44" t="s">
        <v>11</v>
      </c>
      <c r="E44">
        <v>5.1176470588235299</v>
      </c>
      <c r="G44" t="s">
        <v>10</v>
      </c>
      <c r="H44">
        <v>5.1176470588235299</v>
      </c>
    </row>
    <row r="45" spans="1:11" x14ac:dyDescent="0.25">
      <c r="A45" t="s">
        <v>54</v>
      </c>
      <c r="B45" t="s">
        <v>6</v>
      </c>
      <c r="C45">
        <v>9</v>
      </c>
      <c r="D45" t="s">
        <v>7</v>
      </c>
      <c r="E45">
        <v>0.52941176470588236</v>
      </c>
      <c r="G45" t="s">
        <v>6</v>
      </c>
      <c r="H45">
        <v>0.52941176470588236</v>
      </c>
    </row>
    <row r="46" spans="1:11" x14ac:dyDescent="0.25">
      <c r="A46" t="s">
        <v>54</v>
      </c>
      <c r="B46" t="s">
        <v>8</v>
      </c>
      <c r="C46">
        <v>2</v>
      </c>
      <c r="D46" t="s">
        <v>9</v>
      </c>
      <c r="E46">
        <v>0.1176470588235294</v>
      </c>
      <c r="G46" t="s">
        <v>8</v>
      </c>
      <c r="H46">
        <v>0.1176470588235294</v>
      </c>
    </row>
    <row r="47" spans="1:11" x14ac:dyDescent="0.25">
      <c r="A47" t="s">
        <v>54</v>
      </c>
      <c r="B47" t="s">
        <v>30</v>
      </c>
      <c r="C47">
        <v>1</v>
      </c>
      <c r="D47" t="s">
        <v>31</v>
      </c>
      <c r="E47">
        <v>5.8823529411764698E-2</v>
      </c>
      <c r="G47" t="s">
        <v>30</v>
      </c>
      <c r="H47">
        <v>5.8823529411764698E-2</v>
      </c>
    </row>
    <row r="48" spans="1:11" x14ac:dyDescent="0.25">
      <c r="A48" t="s">
        <v>54</v>
      </c>
      <c r="B48" t="s">
        <v>55</v>
      </c>
      <c r="C48">
        <v>1</v>
      </c>
      <c r="D48" t="s">
        <v>56</v>
      </c>
      <c r="E48">
        <v>5.8823529411764698E-2</v>
      </c>
      <c r="G48" t="s">
        <v>55</v>
      </c>
      <c r="H48">
        <v>5.8823529411764698E-2</v>
      </c>
    </row>
    <row r="49" spans="1:8" x14ac:dyDescent="0.25">
      <c r="A49" t="s">
        <v>57</v>
      </c>
      <c r="B49" t="s">
        <v>15</v>
      </c>
      <c r="C49">
        <v>59</v>
      </c>
      <c r="D49" t="s">
        <v>16</v>
      </c>
      <c r="E49">
        <v>3.4705882352941178</v>
      </c>
      <c r="G49" t="s">
        <v>15</v>
      </c>
      <c r="H49">
        <v>3.4705882352941178</v>
      </c>
    </row>
    <row r="50" spans="1:8" x14ac:dyDescent="0.25">
      <c r="A50" t="s">
        <v>57</v>
      </c>
      <c r="B50" t="s">
        <v>10</v>
      </c>
      <c r="C50">
        <v>23</v>
      </c>
      <c r="D50" t="s">
        <v>11</v>
      </c>
      <c r="E50">
        <v>1.3529411764705881</v>
      </c>
      <c r="G50" t="s">
        <v>10</v>
      </c>
      <c r="H50">
        <v>1.3529411764705881</v>
      </c>
    </row>
    <row r="51" spans="1:8" x14ac:dyDescent="0.25">
      <c r="A51" t="s">
        <v>57</v>
      </c>
      <c r="B51" t="s">
        <v>58</v>
      </c>
      <c r="C51">
        <v>8</v>
      </c>
      <c r="D51" t="s">
        <v>59</v>
      </c>
      <c r="E51">
        <v>0.47058823529411759</v>
      </c>
      <c r="G51" t="s">
        <v>58</v>
      </c>
      <c r="H51">
        <v>0.47058823529411759</v>
      </c>
    </row>
    <row r="52" spans="1:8" x14ac:dyDescent="0.25">
      <c r="A52" t="s">
        <v>57</v>
      </c>
      <c r="B52" t="s">
        <v>40</v>
      </c>
      <c r="C52">
        <v>7</v>
      </c>
      <c r="D52" t="s">
        <v>41</v>
      </c>
      <c r="E52">
        <v>0.41176470588235298</v>
      </c>
      <c r="G52" t="s">
        <v>40</v>
      </c>
      <c r="H52">
        <v>0.41176470588235298</v>
      </c>
    </row>
    <row r="53" spans="1:8" x14ac:dyDescent="0.25">
      <c r="A53" t="s">
        <v>57</v>
      </c>
      <c r="B53" t="s">
        <v>60</v>
      </c>
      <c r="C53">
        <v>1</v>
      </c>
      <c r="D53" t="s">
        <v>112</v>
      </c>
      <c r="E53">
        <v>5.8823529411764698E-2</v>
      </c>
      <c r="G53" t="s">
        <v>60</v>
      </c>
      <c r="H53">
        <v>5.8823529411764698E-2</v>
      </c>
    </row>
    <row r="54" spans="1:8" x14ac:dyDescent="0.25">
      <c r="A54" t="s">
        <v>57</v>
      </c>
      <c r="B54" t="s">
        <v>61</v>
      </c>
      <c r="C54">
        <v>1</v>
      </c>
      <c r="D54" t="s">
        <v>62</v>
      </c>
      <c r="E54">
        <v>5.8823529411764698E-2</v>
      </c>
      <c r="G54" t="s">
        <v>61</v>
      </c>
      <c r="H54">
        <v>5.8823529411764698E-2</v>
      </c>
    </row>
    <row r="55" spans="1:8" x14ac:dyDescent="0.25">
      <c r="A55" t="s">
        <v>57</v>
      </c>
      <c r="B55" t="s">
        <v>6</v>
      </c>
      <c r="C55">
        <v>1</v>
      </c>
      <c r="D55" t="s">
        <v>7</v>
      </c>
      <c r="E55">
        <v>5.8823529411764698E-2</v>
      </c>
      <c r="G55" t="s">
        <v>6</v>
      </c>
      <c r="H55">
        <v>5.8823529411764698E-2</v>
      </c>
    </row>
    <row r="56" spans="1:8" x14ac:dyDescent="0.25">
      <c r="A56" t="s">
        <v>63</v>
      </c>
      <c r="B56" t="s">
        <v>20</v>
      </c>
      <c r="C56">
        <v>81</v>
      </c>
      <c r="D56" t="s">
        <v>21</v>
      </c>
      <c r="E56">
        <v>4.7647058823529411</v>
      </c>
      <c r="G56" t="s">
        <v>20</v>
      </c>
      <c r="H56">
        <v>4.7647058823529411</v>
      </c>
    </row>
    <row r="57" spans="1:8" x14ac:dyDescent="0.25">
      <c r="A57" t="s">
        <v>63</v>
      </c>
      <c r="B57" t="s">
        <v>8</v>
      </c>
      <c r="C57">
        <v>8</v>
      </c>
      <c r="D57" t="s">
        <v>9</v>
      </c>
      <c r="E57">
        <v>0.47058823529411759</v>
      </c>
      <c r="G57" t="s">
        <v>8</v>
      </c>
      <c r="H57">
        <v>0.47058823529411759</v>
      </c>
    </row>
    <row r="58" spans="1:8" x14ac:dyDescent="0.25">
      <c r="A58" t="s">
        <v>63</v>
      </c>
      <c r="B58" t="s">
        <v>6</v>
      </c>
      <c r="C58">
        <v>7</v>
      </c>
      <c r="D58" t="s">
        <v>7</v>
      </c>
      <c r="E58">
        <v>0.41176470588235298</v>
      </c>
      <c r="G58" t="s">
        <v>6</v>
      </c>
      <c r="H58">
        <v>0.41176470588235298</v>
      </c>
    </row>
    <row r="59" spans="1:8" x14ac:dyDescent="0.25">
      <c r="A59" t="s">
        <v>63</v>
      </c>
      <c r="B59" t="s">
        <v>40</v>
      </c>
      <c r="C59">
        <v>4</v>
      </c>
      <c r="D59" t="s">
        <v>41</v>
      </c>
      <c r="E59">
        <v>0.23529411764705879</v>
      </c>
      <c r="G59" t="s">
        <v>40</v>
      </c>
      <c r="H59">
        <v>0.23529411764705879</v>
      </c>
    </row>
    <row r="60" spans="1:8" x14ac:dyDescent="0.25">
      <c r="A60" t="s">
        <v>64</v>
      </c>
      <c r="B60" t="s">
        <v>15</v>
      </c>
      <c r="C60">
        <v>86</v>
      </c>
      <c r="D60" t="s">
        <v>16</v>
      </c>
      <c r="E60">
        <v>5.0588235294117645</v>
      </c>
      <c r="G60" t="s">
        <v>15</v>
      </c>
      <c r="H60">
        <v>5.0588235294117645</v>
      </c>
    </row>
    <row r="61" spans="1:8" x14ac:dyDescent="0.25">
      <c r="A61" t="s">
        <v>64</v>
      </c>
      <c r="B61" t="s">
        <v>10</v>
      </c>
      <c r="C61">
        <v>12</v>
      </c>
      <c r="D61" t="s">
        <v>11</v>
      </c>
      <c r="E61">
        <v>0.70588235294117652</v>
      </c>
      <c r="G61" t="s">
        <v>10</v>
      </c>
      <c r="H61">
        <v>0.70588235294117652</v>
      </c>
    </row>
    <row r="62" spans="1:8" x14ac:dyDescent="0.25">
      <c r="A62" t="s">
        <v>64</v>
      </c>
      <c r="B62" t="s">
        <v>6</v>
      </c>
      <c r="C62">
        <v>2</v>
      </c>
      <c r="D62" t="s">
        <v>7</v>
      </c>
      <c r="E62">
        <v>0.1176470588235294</v>
      </c>
      <c r="G62" t="s">
        <v>6</v>
      </c>
      <c r="H62">
        <v>0.1176470588235294</v>
      </c>
    </row>
    <row r="63" spans="1:8" x14ac:dyDescent="0.25">
      <c r="A63" t="s">
        <v>65</v>
      </c>
      <c r="B63" t="s">
        <v>66</v>
      </c>
      <c r="C63">
        <v>79</v>
      </c>
      <c r="D63" t="s">
        <v>67</v>
      </c>
      <c r="E63">
        <v>4.6470588235294121</v>
      </c>
      <c r="G63" t="s">
        <v>66</v>
      </c>
      <c r="H63">
        <v>4.6470588235294121</v>
      </c>
    </row>
    <row r="64" spans="1:8" x14ac:dyDescent="0.25">
      <c r="A64" t="s">
        <v>65</v>
      </c>
      <c r="B64" t="s">
        <v>68</v>
      </c>
      <c r="C64">
        <v>13</v>
      </c>
      <c r="D64" t="s">
        <v>69</v>
      </c>
      <c r="E64">
        <v>0.76470588235294124</v>
      </c>
      <c r="G64" t="s">
        <v>68</v>
      </c>
      <c r="H64">
        <v>0.76470588235294124</v>
      </c>
    </row>
    <row r="65" spans="1:8" x14ac:dyDescent="0.25">
      <c r="A65" t="s">
        <v>65</v>
      </c>
      <c r="B65" t="s">
        <v>46</v>
      </c>
      <c r="C65">
        <v>3</v>
      </c>
      <c r="D65" t="s">
        <v>47</v>
      </c>
      <c r="E65">
        <v>0.17647058823529413</v>
      </c>
      <c r="G65" t="s">
        <v>46</v>
      </c>
      <c r="H65">
        <v>0.17647058823529413</v>
      </c>
    </row>
    <row r="66" spans="1:8" x14ac:dyDescent="0.25">
      <c r="A66" t="s">
        <v>65</v>
      </c>
      <c r="B66" t="s">
        <v>10</v>
      </c>
      <c r="C66">
        <v>2</v>
      </c>
      <c r="D66" t="s">
        <v>11</v>
      </c>
      <c r="E66">
        <v>0.1176470588235294</v>
      </c>
      <c r="G66" t="s">
        <v>10</v>
      </c>
      <c r="H66">
        <v>0.1176470588235294</v>
      </c>
    </row>
    <row r="67" spans="1:8" x14ac:dyDescent="0.25">
      <c r="A67" t="s">
        <v>65</v>
      </c>
      <c r="B67" t="s">
        <v>12</v>
      </c>
      <c r="C67">
        <v>2</v>
      </c>
      <c r="D67" t="s">
        <v>13</v>
      </c>
      <c r="E67">
        <v>0.1176470588235294</v>
      </c>
      <c r="G67" t="s">
        <v>12</v>
      </c>
      <c r="H67">
        <v>0.1176470588235294</v>
      </c>
    </row>
    <row r="68" spans="1:8" x14ac:dyDescent="0.25">
      <c r="A68" t="s">
        <v>65</v>
      </c>
      <c r="B68" t="s">
        <v>58</v>
      </c>
      <c r="C68">
        <v>1</v>
      </c>
      <c r="D68" t="s">
        <v>59</v>
      </c>
      <c r="E68">
        <v>5.8823529411764698E-2</v>
      </c>
      <c r="G68" t="s">
        <v>58</v>
      </c>
      <c r="H68">
        <v>5.8823529411764698E-2</v>
      </c>
    </row>
    <row r="69" spans="1:8" x14ac:dyDescent="0.25">
      <c r="A69" t="s">
        <v>70</v>
      </c>
      <c r="B69" t="s">
        <v>66</v>
      </c>
      <c r="C69">
        <v>74</v>
      </c>
      <c r="D69" t="s">
        <v>67</v>
      </c>
      <c r="E69">
        <v>4.3529411764705879</v>
      </c>
      <c r="G69" t="s">
        <v>66</v>
      </c>
      <c r="H69">
        <v>4.3529411764705879</v>
      </c>
    </row>
    <row r="70" spans="1:8" x14ac:dyDescent="0.25">
      <c r="A70" t="s">
        <v>70</v>
      </c>
      <c r="B70" s="26" t="s">
        <v>86</v>
      </c>
      <c r="C70">
        <v>15</v>
      </c>
      <c r="D70" s="25" t="s">
        <v>87</v>
      </c>
      <c r="E70">
        <v>0.88235294117647056</v>
      </c>
      <c r="G70" t="s">
        <v>86</v>
      </c>
      <c r="H70">
        <v>0.88235294117647056</v>
      </c>
    </row>
    <row r="71" spans="1:8" x14ac:dyDescent="0.25">
      <c r="A71" t="s">
        <v>70</v>
      </c>
      <c r="B71" t="s">
        <v>71</v>
      </c>
      <c r="C71">
        <v>4</v>
      </c>
      <c r="D71" t="s">
        <v>72</v>
      </c>
      <c r="E71">
        <v>0.23529411764705879</v>
      </c>
      <c r="G71" t="s">
        <v>71</v>
      </c>
      <c r="H71">
        <v>0.23529411764705879</v>
      </c>
    </row>
    <row r="72" spans="1:8" x14ac:dyDescent="0.25">
      <c r="A72" t="s">
        <v>70</v>
      </c>
      <c r="B72" t="s">
        <v>46</v>
      </c>
      <c r="C72">
        <v>4</v>
      </c>
      <c r="D72" t="s">
        <v>47</v>
      </c>
      <c r="E72">
        <v>0.23529411764705879</v>
      </c>
      <c r="G72" t="s">
        <v>46</v>
      </c>
      <c r="H72">
        <v>0.23529411764705879</v>
      </c>
    </row>
    <row r="73" spans="1:8" x14ac:dyDescent="0.25">
      <c r="A73" t="s">
        <v>70</v>
      </c>
      <c r="B73" t="s">
        <v>68</v>
      </c>
      <c r="C73">
        <v>3</v>
      </c>
      <c r="D73" t="s">
        <v>69</v>
      </c>
      <c r="E73">
        <v>0.17647058823529413</v>
      </c>
      <c r="G73" t="s">
        <v>68</v>
      </c>
      <c r="H73">
        <v>0.17647058823529413</v>
      </c>
    </row>
    <row r="74" spans="1:8" x14ac:dyDescent="0.25">
      <c r="A74" t="s">
        <v>73</v>
      </c>
      <c r="B74" t="s">
        <v>24</v>
      </c>
      <c r="C74">
        <v>41</v>
      </c>
      <c r="D74" t="s">
        <v>25</v>
      </c>
      <c r="E74">
        <v>2.4117647058823528</v>
      </c>
      <c r="G74" t="s">
        <v>24</v>
      </c>
      <c r="H74">
        <v>2.4117647058823528</v>
      </c>
    </row>
    <row r="75" spans="1:8" x14ac:dyDescent="0.25">
      <c r="A75" t="s">
        <v>73</v>
      </c>
      <c r="B75" t="s">
        <v>6</v>
      </c>
      <c r="C75">
        <v>33</v>
      </c>
      <c r="D75" t="s">
        <v>7</v>
      </c>
      <c r="E75">
        <v>1.9411764705882355</v>
      </c>
      <c r="G75" t="s">
        <v>6</v>
      </c>
      <c r="H75">
        <v>1.9411764705882355</v>
      </c>
    </row>
    <row r="76" spans="1:8" x14ac:dyDescent="0.25">
      <c r="A76" t="s">
        <v>73</v>
      </c>
      <c r="B76" t="s">
        <v>20</v>
      </c>
      <c r="C76">
        <v>11</v>
      </c>
      <c r="D76" t="s">
        <v>21</v>
      </c>
      <c r="E76">
        <v>0.6470588235294118</v>
      </c>
      <c r="G76" t="s">
        <v>20</v>
      </c>
      <c r="H76">
        <v>0.6470588235294118</v>
      </c>
    </row>
    <row r="77" spans="1:8" x14ac:dyDescent="0.25">
      <c r="A77" t="s">
        <v>73</v>
      </c>
      <c r="B77" t="s">
        <v>28</v>
      </c>
      <c r="C77">
        <v>8</v>
      </c>
      <c r="D77" t="s">
        <v>29</v>
      </c>
      <c r="E77">
        <v>0.47058823529411759</v>
      </c>
      <c r="G77" t="s">
        <v>28</v>
      </c>
      <c r="H77">
        <v>0.47058823529411759</v>
      </c>
    </row>
    <row r="78" spans="1:8" x14ac:dyDescent="0.25">
      <c r="A78" t="s">
        <v>73</v>
      </c>
      <c r="B78" t="s">
        <v>8</v>
      </c>
      <c r="C78">
        <v>5</v>
      </c>
      <c r="D78" t="s">
        <v>9</v>
      </c>
      <c r="E78">
        <v>0.29411764705882354</v>
      </c>
      <c r="G78" t="s">
        <v>8</v>
      </c>
      <c r="H78">
        <v>0.29411764705882354</v>
      </c>
    </row>
    <row r="79" spans="1:8" x14ac:dyDescent="0.25">
      <c r="A79" t="s">
        <v>73</v>
      </c>
      <c r="B79" t="s">
        <v>10</v>
      </c>
      <c r="C79">
        <v>2</v>
      </c>
      <c r="D79" t="s">
        <v>11</v>
      </c>
      <c r="E79">
        <v>0.1176470588235294</v>
      </c>
      <c r="G79" t="s">
        <v>10</v>
      </c>
      <c r="H79">
        <v>0.1176470588235294</v>
      </c>
    </row>
    <row r="80" spans="1:8" x14ac:dyDescent="0.25">
      <c r="A80" t="s">
        <v>74</v>
      </c>
      <c r="B80" t="s">
        <v>20</v>
      </c>
      <c r="C80">
        <v>83</v>
      </c>
      <c r="D80" t="s">
        <v>21</v>
      </c>
      <c r="E80">
        <v>4.8823529411764701</v>
      </c>
      <c r="G80" t="s">
        <v>20</v>
      </c>
      <c r="H80">
        <v>4.8823529411764701</v>
      </c>
    </row>
    <row r="81" spans="1:8" x14ac:dyDescent="0.25">
      <c r="A81" t="s">
        <v>74</v>
      </c>
      <c r="B81" t="s">
        <v>24</v>
      </c>
      <c r="C81">
        <v>17</v>
      </c>
      <c r="D81" t="s">
        <v>25</v>
      </c>
      <c r="E81">
        <v>1</v>
      </c>
      <c r="G81" t="s">
        <v>24</v>
      </c>
      <c r="H81">
        <v>1</v>
      </c>
    </row>
    <row r="82" spans="1:8" x14ac:dyDescent="0.25">
      <c r="A82" t="s">
        <v>75</v>
      </c>
      <c r="B82" t="s">
        <v>10</v>
      </c>
      <c r="C82">
        <v>45</v>
      </c>
      <c r="D82" t="s">
        <v>11</v>
      </c>
      <c r="E82">
        <v>2.6470588235294117</v>
      </c>
      <c r="G82" t="s">
        <v>10</v>
      </c>
      <c r="H82">
        <v>2.6470588235294117</v>
      </c>
    </row>
    <row r="83" spans="1:8" x14ac:dyDescent="0.25">
      <c r="A83" t="s">
        <v>75</v>
      </c>
      <c r="B83" t="s">
        <v>68</v>
      </c>
      <c r="C83">
        <v>38</v>
      </c>
      <c r="D83" t="s">
        <v>69</v>
      </c>
      <c r="E83">
        <v>2.2352941176470589</v>
      </c>
      <c r="G83" t="s">
        <v>68</v>
      </c>
      <c r="H83">
        <v>2.2352941176470589</v>
      </c>
    </row>
    <row r="84" spans="1:8" x14ac:dyDescent="0.25">
      <c r="A84" t="s">
        <v>75</v>
      </c>
      <c r="B84" t="s">
        <v>17</v>
      </c>
      <c r="C84">
        <v>17</v>
      </c>
      <c r="D84" t="s">
        <v>18</v>
      </c>
      <c r="E84">
        <v>1</v>
      </c>
      <c r="G84" t="s">
        <v>17</v>
      </c>
      <c r="H84">
        <v>1</v>
      </c>
    </row>
    <row r="85" spans="1:8" x14ac:dyDescent="0.25">
      <c r="A85" t="s">
        <v>76</v>
      </c>
      <c r="B85" t="s">
        <v>24</v>
      </c>
      <c r="C85">
        <v>100</v>
      </c>
      <c r="D85" t="s">
        <v>25</v>
      </c>
      <c r="E85">
        <v>5.8823529411764701</v>
      </c>
      <c r="G85" t="s">
        <v>24</v>
      </c>
      <c r="H85">
        <v>5.8823529411764701</v>
      </c>
    </row>
    <row r="86" spans="1:8" x14ac:dyDescent="0.25">
      <c r="A86" t="s">
        <v>77</v>
      </c>
      <c r="B86" t="s">
        <v>78</v>
      </c>
      <c r="C86">
        <v>58</v>
      </c>
      <c r="D86" t="s">
        <v>79</v>
      </c>
      <c r="E86">
        <v>3.4117647058823533</v>
      </c>
      <c r="G86" t="s">
        <v>78</v>
      </c>
      <c r="H86">
        <v>3.4117647058823533</v>
      </c>
    </row>
    <row r="87" spans="1:8" x14ac:dyDescent="0.25">
      <c r="A87" t="s">
        <v>77</v>
      </c>
      <c r="B87" t="s">
        <v>10</v>
      </c>
      <c r="C87">
        <v>28</v>
      </c>
      <c r="D87" t="s">
        <v>11</v>
      </c>
      <c r="E87">
        <v>1.6470588235294119</v>
      </c>
      <c r="G87" t="s">
        <v>10</v>
      </c>
      <c r="H87">
        <v>1.6470588235294119</v>
      </c>
    </row>
    <row r="88" spans="1:8" x14ac:dyDescent="0.25">
      <c r="A88" t="s">
        <v>77</v>
      </c>
      <c r="B88" t="s">
        <v>24</v>
      </c>
      <c r="C88">
        <v>14</v>
      </c>
      <c r="D88" t="s">
        <v>25</v>
      </c>
      <c r="E88">
        <v>0.82352941176470595</v>
      </c>
      <c r="G88" t="s">
        <v>24</v>
      </c>
      <c r="H88">
        <v>0.82352941176470595</v>
      </c>
    </row>
  </sheetData>
  <dataConsolidate>
    <dataRefs count="1">
      <dataRef ref="G4:H88" sheet="Total_Brush_1931"/>
    </dataRefs>
  </dataConsolidate>
  <mergeCells count="1">
    <mergeCell ref="J1:K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5"/>
  <sheetViews>
    <sheetView zoomScale="125" zoomScaleNormal="125" workbookViewId="0">
      <selection activeCell="K14" sqref="K14"/>
    </sheetView>
  </sheetViews>
  <sheetFormatPr defaultColWidth="8.85546875" defaultRowHeight="15" x14ac:dyDescent="0.25"/>
  <cols>
    <col min="2" max="2" width="10.42578125" customWidth="1"/>
    <col min="4" max="4" width="24.85546875" customWidth="1"/>
    <col min="5" max="5" width="12.140625" bestFit="1" customWidth="1"/>
    <col min="11" max="11" width="11.28515625" customWidth="1"/>
  </cols>
  <sheetData>
    <row r="1" spans="1:11" x14ac:dyDescent="0.25">
      <c r="J1" s="34" t="s">
        <v>96</v>
      </c>
      <c r="K1" s="34"/>
    </row>
    <row r="3" spans="1:11" x14ac:dyDescent="0.25">
      <c r="A3" s="1" t="s">
        <v>0</v>
      </c>
      <c r="B3" s="1" t="s">
        <v>1</v>
      </c>
      <c r="C3" s="1" t="s">
        <v>2</v>
      </c>
      <c r="D3" s="1" t="s">
        <v>3</v>
      </c>
      <c r="E3" s="1" t="s">
        <v>4</v>
      </c>
      <c r="F3" s="1"/>
      <c r="G3" s="1" t="s">
        <v>1</v>
      </c>
      <c r="H3" s="1" t="s">
        <v>4</v>
      </c>
      <c r="I3" s="1"/>
      <c r="J3" s="1" t="s">
        <v>1</v>
      </c>
      <c r="K3" s="1" t="s">
        <v>4</v>
      </c>
    </row>
    <row r="4" spans="1:11" x14ac:dyDescent="0.25">
      <c r="A4" t="s">
        <v>5</v>
      </c>
      <c r="B4" t="s">
        <v>20</v>
      </c>
      <c r="C4">
        <v>2</v>
      </c>
      <c r="D4" t="s">
        <v>21</v>
      </c>
      <c r="E4">
        <f>(C4/1700)*100</f>
        <v>0.1176470588235294</v>
      </c>
      <c r="G4" t="s">
        <v>20</v>
      </c>
      <c r="H4">
        <v>0.1176470588235294</v>
      </c>
      <c r="J4" t="s">
        <v>20</v>
      </c>
      <c r="K4">
        <v>13.999999999999998</v>
      </c>
    </row>
    <row r="5" spans="1:11" x14ac:dyDescent="0.25">
      <c r="A5" t="s">
        <v>5</v>
      </c>
      <c r="B5" t="s">
        <v>10</v>
      </c>
      <c r="C5">
        <v>19</v>
      </c>
      <c r="D5" t="s">
        <v>11</v>
      </c>
      <c r="E5">
        <f t="shared" ref="E5:E68" si="0">(C5/1700)*100</f>
        <v>1.1176470588235294</v>
      </c>
      <c r="G5" t="s">
        <v>10</v>
      </c>
      <c r="H5">
        <v>1.1176470588235294</v>
      </c>
      <c r="J5" t="s">
        <v>10</v>
      </c>
      <c r="K5">
        <v>12.294117647058828</v>
      </c>
    </row>
    <row r="6" spans="1:11" x14ac:dyDescent="0.25">
      <c r="A6" t="s">
        <v>14</v>
      </c>
      <c r="B6" t="s">
        <v>28</v>
      </c>
      <c r="C6">
        <v>18</v>
      </c>
      <c r="D6" t="s">
        <v>29</v>
      </c>
      <c r="E6">
        <f t="shared" si="0"/>
        <v>1.0588235294117647</v>
      </c>
      <c r="G6" t="s">
        <v>28</v>
      </c>
      <c r="H6">
        <v>1.0588235294117647</v>
      </c>
      <c r="J6" t="s">
        <v>28</v>
      </c>
      <c r="K6">
        <v>3.2352941176470589</v>
      </c>
    </row>
    <row r="7" spans="1:11" x14ac:dyDescent="0.25">
      <c r="A7" t="s">
        <v>5</v>
      </c>
      <c r="B7" t="s">
        <v>6</v>
      </c>
      <c r="C7">
        <v>11</v>
      </c>
      <c r="D7" t="s">
        <v>7</v>
      </c>
      <c r="E7">
        <f t="shared" si="0"/>
        <v>0.6470588235294118</v>
      </c>
      <c r="G7" t="s">
        <v>6</v>
      </c>
      <c r="H7">
        <v>0.6470588235294118</v>
      </c>
      <c r="J7" t="s">
        <v>6</v>
      </c>
      <c r="K7">
        <v>6.3529411764705879</v>
      </c>
    </row>
    <row r="8" spans="1:11" x14ac:dyDescent="0.25">
      <c r="A8" t="s">
        <v>5</v>
      </c>
      <c r="B8" t="s">
        <v>12</v>
      </c>
      <c r="C8">
        <v>7</v>
      </c>
      <c r="D8" t="s">
        <v>13</v>
      </c>
      <c r="E8">
        <f t="shared" si="0"/>
        <v>0.41176470588235298</v>
      </c>
      <c r="G8" t="s">
        <v>12</v>
      </c>
      <c r="H8">
        <v>0.41176470588235298</v>
      </c>
      <c r="J8" t="s">
        <v>12</v>
      </c>
      <c r="K8">
        <v>1.8235294117647061</v>
      </c>
    </row>
    <row r="9" spans="1:11" x14ac:dyDescent="0.25">
      <c r="A9" t="s">
        <v>5</v>
      </c>
      <c r="B9" t="s">
        <v>8</v>
      </c>
      <c r="C9">
        <v>2</v>
      </c>
      <c r="D9" t="s">
        <v>9</v>
      </c>
      <c r="E9">
        <f t="shared" si="0"/>
        <v>0.1176470588235294</v>
      </c>
      <c r="G9" t="s">
        <v>8</v>
      </c>
      <c r="H9">
        <v>0.1176470588235294</v>
      </c>
      <c r="J9" t="s">
        <v>8</v>
      </c>
      <c r="K9">
        <v>0.82352941176470595</v>
      </c>
    </row>
    <row r="10" spans="1:11" x14ac:dyDescent="0.25">
      <c r="A10" t="s">
        <v>5</v>
      </c>
      <c r="B10" t="s">
        <v>36</v>
      </c>
      <c r="C10">
        <v>3</v>
      </c>
      <c r="D10" t="s">
        <v>37</v>
      </c>
      <c r="E10">
        <f t="shared" si="0"/>
        <v>0.17647058823529413</v>
      </c>
      <c r="G10" t="s">
        <v>36</v>
      </c>
      <c r="H10">
        <v>0.17647058823529413</v>
      </c>
      <c r="J10" t="s">
        <v>36</v>
      </c>
      <c r="K10">
        <v>0.94117647058823528</v>
      </c>
    </row>
    <row r="11" spans="1:11" x14ac:dyDescent="0.25">
      <c r="A11" t="s">
        <v>5</v>
      </c>
      <c r="B11" t="s">
        <v>40</v>
      </c>
      <c r="C11">
        <v>5</v>
      </c>
      <c r="D11" t="s">
        <v>41</v>
      </c>
      <c r="E11">
        <f t="shared" si="0"/>
        <v>0.29411764705882354</v>
      </c>
      <c r="G11" t="s">
        <v>40</v>
      </c>
      <c r="H11">
        <v>0.29411764705882354</v>
      </c>
      <c r="J11" t="s">
        <v>40</v>
      </c>
      <c r="K11">
        <v>1.0588235294117647</v>
      </c>
    </row>
    <row r="12" spans="1:11" x14ac:dyDescent="0.25">
      <c r="A12" t="s">
        <v>5</v>
      </c>
      <c r="B12" t="s">
        <v>46</v>
      </c>
      <c r="C12">
        <v>1</v>
      </c>
      <c r="D12" t="s">
        <v>47</v>
      </c>
      <c r="E12">
        <f t="shared" si="0"/>
        <v>5.8823529411764698E-2</v>
      </c>
      <c r="G12" t="s">
        <v>46</v>
      </c>
      <c r="H12">
        <v>5.8823529411764698E-2</v>
      </c>
      <c r="J12" t="s">
        <v>46</v>
      </c>
      <c r="K12">
        <v>1.1176470588235294</v>
      </c>
    </row>
    <row r="13" spans="1:11" x14ac:dyDescent="0.25">
      <c r="A13" t="s">
        <v>5</v>
      </c>
      <c r="B13" t="s">
        <v>80</v>
      </c>
      <c r="C13">
        <v>5</v>
      </c>
      <c r="D13" t="s">
        <v>81</v>
      </c>
      <c r="E13">
        <f t="shared" si="0"/>
        <v>0.29411764705882354</v>
      </c>
      <c r="G13" t="s">
        <v>80</v>
      </c>
      <c r="H13">
        <v>0.29411764705882354</v>
      </c>
      <c r="J13" t="s">
        <v>80</v>
      </c>
      <c r="K13">
        <v>0.29411764705882354</v>
      </c>
    </row>
    <row r="14" spans="1:11" x14ac:dyDescent="0.25">
      <c r="A14" t="s">
        <v>5</v>
      </c>
      <c r="B14" t="s">
        <v>155</v>
      </c>
      <c r="C14">
        <v>3</v>
      </c>
      <c r="D14" t="s">
        <v>156</v>
      </c>
      <c r="E14">
        <f t="shared" si="0"/>
        <v>0.17647058823529413</v>
      </c>
      <c r="G14" t="s">
        <v>155</v>
      </c>
      <c r="H14">
        <v>0.17647058823529413</v>
      </c>
      <c r="J14" t="s">
        <v>155</v>
      </c>
      <c r="K14">
        <v>0.17647058823529413</v>
      </c>
    </row>
    <row r="15" spans="1:11" x14ac:dyDescent="0.25">
      <c r="A15" t="s">
        <v>5</v>
      </c>
      <c r="B15" t="s">
        <v>38</v>
      </c>
      <c r="C15">
        <v>3</v>
      </c>
      <c r="D15" t="s">
        <v>39</v>
      </c>
      <c r="E15">
        <f t="shared" si="0"/>
        <v>0.17647058823529413</v>
      </c>
      <c r="G15" t="s">
        <v>38</v>
      </c>
      <c r="H15">
        <v>0.17647058823529413</v>
      </c>
      <c r="J15" t="s">
        <v>38</v>
      </c>
      <c r="K15">
        <v>2.8823529411764706</v>
      </c>
    </row>
    <row r="16" spans="1:11" x14ac:dyDescent="0.25">
      <c r="A16" t="s">
        <v>5</v>
      </c>
      <c r="B16" t="s">
        <v>82</v>
      </c>
      <c r="C16">
        <v>1</v>
      </c>
      <c r="D16" t="s">
        <v>29</v>
      </c>
      <c r="E16">
        <f t="shared" si="0"/>
        <v>5.8823529411764698E-2</v>
      </c>
      <c r="G16" t="s">
        <v>82</v>
      </c>
      <c r="H16">
        <v>5.8823529411764698E-2</v>
      </c>
      <c r="J16" t="s">
        <v>82</v>
      </c>
      <c r="K16">
        <v>5.8823529411764698E-2</v>
      </c>
    </row>
    <row r="17" spans="1:11" x14ac:dyDescent="0.25">
      <c r="A17" t="s">
        <v>5</v>
      </c>
      <c r="B17" t="s">
        <v>58</v>
      </c>
      <c r="C17">
        <v>7</v>
      </c>
      <c r="D17" t="s">
        <v>59</v>
      </c>
      <c r="E17">
        <f t="shared" si="0"/>
        <v>0.41176470588235298</v>
      </c>
      <c r="G17" t="s">
        <v>58</v>
      </c>
      <c r="H17">
        <v>0.41176470588235298</v>
      </c>
      <c r="J17" t="s">
        <v>58</v>
      </c>
      <c r="K17">
        <v>0.41176470588235298</v>
      </c>
    </row>
    <row r="18" spans="1:11" x14ac:dyDescent="0.25">
      <c r="A18" t="s">
        <v>5</v>
      </c>
      <c r="B18" t="s">
        <v>43</v>
      </c>
      <c r="C18">
        <v>7</v>
      </c>
      <c r="D18" t="s">
        <v>11</v>
      </c>
      <c r="E18">
        <f t="shared" si="0"/>
        <v>0.41176470588235298</v>
      </c>
      <c r="G18" t="s">
        <v>43</v>
      </c>
      <c r="H18">
        <v>0.41176470588235298</v>
      </c>
      <c r="J18" t="s">
        <v>43</v>
      </c>
      <c r="K18">
        <v>0.6470588235294118</v>
      </c>
    </row>
    <row r="19" spans="1:11" x14ac:dyDescent="0.25">
      <c r="A19" t="s">
        <v>5</v>
      </c>
      <c r="B19" t="s">
        <v>24</v>
      </c>
      <c r="C19">
        <v>6</v>
      </c>
      <c r="D19" t="s">
        <v>35</v>
      </c>
      <c r="E19">
        <f t="shared" si="0"/>
        <v>0.35294117647058826</v>
      </c>
      <c r="G19" t="s">
        <v>24</v>
      </c>
      <c r="H19">
        <v>0.35294117647058826</v>
      </c>
      <c r="J19" t="s">
        <v>24</v>
      </c>
      <c r="K19">
        <v>21.117647058823533</v>
      </c>
    </row>
    <row r="20" spans="1:11" x14ac:dyDescent="0.25">
      <c r="A20" t="s">
        <v>14</v>
      </c>
      <c r="B20" t="s">
        <v>15</v>
      </c>
      <c r="C20">
        <v>83</v>
      </c>
      <c r="D20" t="s">
        <v>16</v>
      </c>
      <c r="E20">
        <f t="shared" si="0"/>
        <v>4.8823529411764701</v>
      </c>
      <c r="G20" t="s">
        <v>15</v>
      </c>
      <c r="H20">
        <v>4.8823529411764701</v>
      </c>
      <c r="J20" t="s">
        <v>15</v>
      </c>
      <c r="K20">
        <v>13.705882352941174</v>
      </c>
    </row>
    <row r="21" spans="1:11" x14ac:dyDescent="0.25">
      <c r="A21" t="s">
        <v>14</v>
      </c>
      <c r="B21" t="s">
        <v>10</v>
      </c>
      <c r="C21">
        <v>17</v>
      </c>
      <c r="D21" t="s">
        <v>11</v>
      </c>
      <c r="E21">
        <f t="shared" si="0"/>
        <v>1</v>
      </c>
      <c r="G21" t="s">
        <v>10</v>
      </c>
      <c r="H21">
        <v>1</v>
      </c>
      <c r="J21" t="s">
        <v>83</v>
      </c>
      <c r="K21">
        <v>0.82352941176470584</v>
      </c>
    </row>
    <row r="22" spans="1:11" x14ac:dyDescent="0.25">
      <c r="A22" t="s">
        <v>19</v>
      </c>
      <c r="B22" t="s">
        <v>24</v>
      </c>
      <c r="C22">
        <v>30</v>
      </c>
      <c r="D22" t="s">
        <v>35</v>
      </c>
      <c r="E22">
        <f t="shared" si="0"/>
        <v>1.7647058823529411</v>
      </c>
      <c r="G22" t="s">
        <v>24</v>
      </c>
      <c r="H22">
        <v>1.7647058823529411</v>
      </c>
      <c r="J22" t="s">
        <v>33</v>
      </c>
      <c r="K22">
        <v>0.29411764705882354</v>
      </c>
    </row>
    <row r="23" spans="1:11" x14ac:dyDescent="0.25">
      <c r="A23" t="s">
        <v>19</v>
      </c>
      <c r="B23" t="s">
        <v>6</v>
      </c>
      <c r="C23">
        <v>27</v>
      </c>
      <c r="D23" t="s">
        <v>7</v>
      </c>
      <c r="E23">
        <f t="shared" si="0"/>
        <v>1.588235294117647</v>
      </c>
      <c r="G23" t="s">
        <v>6</v>
      </c>
      <c r="H23">
        <v>1.588235294117647</v>
      </c>
      <c r="J23" t="s">
        <v>30</v>
      </c>
      <c r="K23">
        <v>0.70588235294117652</v>
      </c>
    </row>
    <row r="24" spans="1:11" x14ac:dyDescent="0.25">
      <c r="A24" t="s">
        <v>19</v>
      </c>
      <c r="B24" t="s">
        <v>83</v>
      </c>
      <c r="C24">
        <v>10</v>
      </c>
      <c r="D24" t="s">
        <v>84</v>
      </c>
      <c r="E24">
        <f t="shared" si="0"/>
        <v>0.58823529411764708</v>
      </c>
      <c r="G24" t="s">
        <v>83</v>
      </c>
      <c r="H24">
        <v>0.58823529411764708</v>
      </c>
      <c r="J24" t="s">
        <v>44</v>
      </c>
      <c r="K24">
        <v>5.8823529411764698E-2</v>
      </c>
    </row>
    <row r="25" spans="1:11" x14ac:dyDescent="0.25">
      <c r="A25" t="s">
        <v>19</v>
      </c>
      <c r="B25" t="s">
        <v>20</v>
      </c>
      <c r="C25">
        <v>31</v>
      </c>
      <c r="D25" t="s">
        <v>21</v>
      </c>
      <c r="E25">
        <f t="shared" si="0"/>
        <v>1.8235294117647058</v>
      </c>
      <c r="G25" t="s">
        <v>20</v>
      </c>
      <c r="H25">
        <v>1.8235294117647058</v>
      </c>
      <c r="J25" t="s">
        <v>48</v>
      </c>
      <c r="K25">
        <v>0.52941176470588236</v>
      </c>
    </row>
    <row r="26" spans="1:11" x14ac:dyDescent="0.25">
      <c r="A26" t="s">
        <v>19</v>
      </c>
      <c r="B26" t="s">
        <v>36</v>
      </c>
      <c r="C26">
        <v>1</v>
      </c>
      <c r="D26" t="s">
        <v>37</v>
      </c>
      <c r="E26">
        <f t="shared" si="0"/>
        <v>5.8823529411764698E-2</v>
      </c>
      <c r="G26" t="s">
        <v>36</v>
      </c>
      <c r="H26">
        <v>5.8823529411764698E-2</v>
      </c>
      <c r="J26" t="s">
        <v>50</v>
      </c>
      <c r="K26">
        <v>5.8823529411764698E-2</v>
      </c>
    </row>
    <row r="27" spans="1:11" x14ac:dyDescent="0.25">
      <c r="A27" t="s">
        <v>19</v>
      </c>
      <c r="B27" t="s">
        <v>38</v>
      </c>
      <c r="C27">
        <v>1</v>
      </c>
      <c r="D27" t="s">
        <v>39</v>
      </c>
      <c r="E27">
        <f t="shared" si="0"/>
        <v>5.8823529411764698E-2</v>
      </c>
      <c r="G27" t="s">
        <v>38</v>
      </c>
      <c r="H27">
        <v>5.8823529411764698E-2</v>
      </c>
      <c r="J27" t="s">
        <v>68</v>
      </c>
      <c r="K27">
        <v>4.7647058823529411</v>
      </c>
    </row>
    <row r="28" spans="1:11" x14ac:dyDescent="0.25">
      <c r="A28" t="s">
        <v>32</v>
      </c>
      <c r="B28" t="s">
        <v>15</v>
      </c>
      <c r="C28">
        <v>14</v>
      </c>
      <c r="D28" t="s">
        <v>16</v>
      </c>
      <c r="E28">
        <f t="shared" si="0"/>
        <v>0.82352941176470595</v>
      </c>
      <c r="G28" t="s">
        <v>15</v>
      </c>
      <c r="H28">
        <v>0.82352941176470595</v>
      </c>
      <c r="J28" t="s">
        <v>85</v>
      </c>
      <c r="K28">
        <v>0.17647058823529413</v>
      </c>
    </row>
    <row r="29" spans="1:11" x14ac:dyDescent="0.25">
      <c r="A29" t="s">
        <v>32</v>
      </c>
      <c r="B29" t="s">
        <v>33</v>
      </c>
      <c r="C29">
        <v>5</v>
      </c>
      <c r="D29" t="s">
        <v>34</v>
      </c>
      <c r="E29">
        <f t="shared" si="0"/>
        <v>0.29411764705882354</v>
      </c>
      <c r="G29" t="s">
        <v>33</v>
      </c>
      <c r="H29">
        <v>0.29411764705882354</v>
      </c>
      <c r="J29" t="s">
        <v>17</v>
      </c>
      <c r="K29">
        <v>5.8823529411764698E-2</v>
      </c>
    </row>
    <row r="30" spans="1:11" x14ac:dyDescent="0.25">
      <c r="A30" t="s">
        <v>32</v>
      </c>
      <c r="B30" t="s">
        <v>24</v>
      </c>
      <c r="C30">
        <v>28</v>
      </c>
      <c r="D30" t="s">
        <v>35</v>
      </c>
      <c r="E30">
        <f t="shared" si="0"/>
        <v>1.6470588235294119</v>
      </c>
      <c r="G30" t="s">
        <v>24</v>
      </c>
      <c r="H30">
        <v>1.6470588235294119</v>
      </c>
      <c r="J30" t="s">
        <v>78</v>
      </c>
      <c r="K30">
        <v>5.8823529411764698E-2</v>
      </c>
    </row>
    <row r="31" spans="1:11" x14ac:dyDescent="0.25">
      <c r="A31" t="s">
        <v>32</v>
      </c>
      <c r="B31" t="s">
        <v>10</v>
      </c>
      <c r="C31">
        <v>26</v>
      </c>
      <c r="D31" t="s">
        <v>11</v>
      </c>
      <c r="E31">
        <f t="shared" si="0"/>
        <v>1.5294117647058825</v>
      </c>
      <c r="G31" t="s">
        <v>10</v>
      </c>
      <c r="H31">
        <v>1.5294117647058825</v>
      </c>
      <c r="J31" t="s">
        <v>86</v>
      </c>
      <c r="K31">
        <v>4.5294117647058822</v>
      </c>
    </row>
    <row r="32" spans="1:11" x14ac:dyDescent="0.25">
      <c r="A32" t="s">
        <v>32</v>
      </c>
      <c r="B32" t="s">
        <v>36</v>
      </c>
      <c r="C32">
        <v>11</v>
      </c>
      <c r="D32" t="s">
        <v>37</v>
      </c>
      <c r="E32">
        <f t="shared" si="0"/>
        <v>0.6470588235294118</v>
      </c>
      <c r="G32" t="s">
        <v>36</v>
      </c>
      <c r="H32">
        <v>0.6470588235294118</v>
      </c>
      <c r="J32" t="s">
        <v>88</v>
      </c>
      <c r="K32">
        <v>0.29411764705882348</v>
      </c>
    </row>
    <row r="33" spans="1:11" x14ac:dyDescent="0.25">
      <c r="A33" t="s">
        <v>32</v>
      </c>
      <c r="B33" t="s">
        <v>28</v>
      </c>
      <c r="C33">
        <v>2</v>
      </c>
      <c r="D33" t="s">
        <v>29</v>
      </c>
      <c r="E33">
        <f t="shared" si="0"/>
        <v>0.1176470588235294</v>
      </c>
      <c r="G33" t="s">
        <v>28</v>
      </c>
      <c r="H33">
        <v>0.1176470588235294</v>
      </c>
      <c r="J33" t="s">
        <v>89</v>
      </c>
      <c r="K33">
        <v>0.17647058823529413</v>
      </c>
    </row>
    <row r="34" spans="1:11" x14ac:dyDescent="0.25">
      <c r="A34" t="s">
        <v>32</v>
      </c>
      <c r="B34" t="s">
        <v>38</v>
      </c>
      <c r="C34">
        <v>2</v>
      </c>
      <c r="D34" t="s">
        <v>39</v>
      </c>
      <c r="E34">
        <f t="shared" si="0"/>
        <v>0.1176470588235294</v>
      </c>
      <c r="G34" t="s">
        <v>38</v>
      </c>
      <c r="H34">
        <v>0.1176470588235294</v>
      </c>
      <c r="J34" t="s">
        <v>71</v>
      </c>
      <c r="K34">
        <v>0.41176470588235298</v>
      </c>
    </row>
    <row r="35" spans="1:11" x14ac:dyDescent="0.25">
      <c r="A35" t="s">
        <v>32</v>
      </c>
      <c r="B35" t="s">
        <v>30</v>
      </c>
      <c r="C35">
        <v>10</v>
      </c>
      <c r="D35" t="s">
        <v>31</v>
      </c>
      <c r="E35">
        <f t="shared" si="0"/>
        <v>0.58823529411764708</v>
      </c>
      <c r="G35" t="s">
        <v>30</v>
      </c>
      <c r="H35">
        <v>0.58823529411764708</v>
      </c>
      <c r="J35" t="s">
        <v>90</v>
      </c>
      <c r="K35">
        <v>5.8823529411764698E-2</v>
      </c>
    </row>
    <row r="36" spans="1:11" x14ac:dyDescent="0.25">
      <c r="A36" t="s">
        <v>32</v>
      </c>
      <c r="B36" t="s">
        <v>40</v>
      </c>
      <c r="C36">
        <v>2</v>
      </c>
      <c r="D36" t="s">
        <v>41</v>
      </c>
      <c r="E36">
        <f t="shared" si="0"/>
        <v>0.1176470588235294</v>
      </c>
      <c r="G36" t="s">
        <v>40</v>
      </c>
      <c r="H36">
        <v>0.1176470588235294</v>
      </c>
      <c r="J36" t="s">
        <v>66</v>
      </c>
      <c r="K36">
        <v>0.1176470588235294</v>
      </c>
    </row>
    <row r="37" spans="1:11" x14ac:dyDescent="0.25">
      <c r="A37" t="s">
        <v>42</v>
      </c>
      <c r="B37" t="s">
        <v>12</v>
      </c>
      <c r="C37">
        <v>20</v>
      </c>
      <c r="D37" t="s">
        <v>13</v>
      </c>
      <c r="E37">
        <f t="shared" si="0"/>
        <v>1.1764705882352942</v>
      </c>
      <c r="G37" t="s">
        <v>12</v>
      </c>
      <c r="H37">
        <v>1.1764705882352942</v>
      </c>
      <c r="J37" t="s">
        <v>91</v>
      </c>
      <c r="K37">
        <v>5.8823529411764698E-2</v>
      </c>
    </row>
    <row r="38" spans="1:11" x14ac:dyDescent="0.25">
      <c r="A38" t="s">
        <v>42</v>
      </c>
      <c r="B38" t="s">
        <v>6</v>
      </c>
      <c r="C38">
        <v>16</v>
      </c>
      <c r="D38" t="s">
        <v>7</v>
      </c>
      <c r="E38">
        <f t="shared" si="0"/>
        <v>0.94117647058823517</v>
      </c>
      <c r="G38" t="s">
        <v>6</v>
      </c>
      <c r="H38">
        <v>0.94117647058823517</v>
      </c>
      <c r="J38" t="s">
        <v>26</v>
      </c>
      <c r="K38">
        <v>5.8823529411764698E-2</v>
      </c>
    </row>
    <row r="39" spans="1:11" x14ac:dyDescent="0.25">
      <c r="A39" t="s">
        <v>42</v>
      </c>
      <c r="B39" t="s">
        <v>38</v>
      </c>
      <c r="C39">
        <v>3</v>
      </c>
      <c r="D39" t="s">
        <v>39</v>
      </c>
      <c r="E39">
        <f t="shared" si="0"/>
        <v>0.17647058823529413</v>
      </c>
      <c r="G39" t="s">
        <v>38</v>
      </c>
      <c r="H39">
        <v>0.17647058823529413</v>
      </c>
      <c r="J39" t="s">
        <v>93</v>
      </c>
      <c r="K39">
        <v>5.5882352941176476</v>
      </c>
    </row>
    <row r="40" spans="1:11" x14ac:dyDescent="0.25">
      <c r="A40" t="s">
        <v>42</v>
      </c>
      <c r="B40" t="s">
        <v>43</v>
      </c>
      <c r="C40">
        <v>4</v>
      </c>
      <c r="D40" t="s">
        <v>11</v>
      </c>
      <c r="E40">
        <f t="shared" si="0"/>
        <v>0.23529411764705879</v>
      </c>
      <c r="G40" t="s">
        <v>43</v>
      </c>
      <c r="H40">
        <v>0.23529411764705879</v>
      </c>
      <c r="J40" t="s">
        <v>95</v>
      </c>
      <c r="K40">
        <v>0.23529411764705879</v>
      </c>
    </row>
    <row r="41" spans="1:11" x14ac:dyDescent="0.25">
      <c r="A41" t="s">
        <v>42</v>
      </c>
      <c r="B41" t="s">
        <v>28</v>
      </c>
      <c r="C41">
        <v>15</v>
      </c>
      <c r="D41" t="s">
        <v>29</v>
      </c>
      <c r="E41">
        <f t="shared" si="0"/>
        <v>0.88235294117647056</v>
      </c>
      <c r="G41" t="s">
        <v>28</v>
      </c>
      <c r="H41">
        <v>0.88235294117647056</v>
      </c>
    </row>
    <row r="42" spans="1:11" x14ac:dyDescent="0.25">
      <c r="A42" t="s">
        <v>42</v>
      </c>
      <c r="B42" t="s">
        <v>10</v>
      </c>
      <c r="C42">
        <v>20</v>
      </c>
      <c r="D42" t="s">
        <v>11</v>
      </c>
      <c r="E42">
        <f t="shared" si="0"/>
        <v>1.1764705882352942</v>
      </c>
      <c r="G42" t="s">
        <v>10</v>
      </c>
      <c r="H42">
        <v>1.1764705882352942</v>
      </c>
    </row>
    <row r="43" spans="1:11" x14ac:dyDescent="0.25">
      <c r="A43" t="s">
        <v>42</v>
      </c>
      <c r="B43" t="s">
        <v>44</v>
      </c>
      <c r="C43">
        <v>1</v>
      </c>
      <c r="D43" t="s">
        <v>45</v>
      </c>
      <c r="E43">
        <f t="shared" si="0"/>
        <v>5.8823529411764698E-2</v>
      </c>
      <c r="G43" t="s">
        <v>44</v>
      </c>
      <c r="H43">
        <v>5.8823529411764698E-2</v>
      </c>
    </row>
    <row r="44" spans="1:11" x14ac:dyDescent="0.25">
      <c r="A44" t="s">
        <v>42</v>
      </c>
      <c r="B44" t="s">
        <v>46</v>
      </c>
      <c r="C44">
        <v>2</v>
      </c>
      <c r="D44" t="s">
        <v>47</v>
      </c>
      <c r="E44">
        <f t="shared" si="0"/>
        <v>0.1176470588235294</v>
      </c>
      <c r="G44" t="s">
        <v>46</v>
      </c>
      <c r="H44">
        <v>0.1176470588235294</v>
      </c>
    </row>
    <row r="45" spans="1:11" x14ac:dyDescent="0.25">
      <c r="A45" t="s">
        <v>42</v>
      </c>
      <c r="B45" t="s">
        <v>48</v>
      </c>
      <c r="C45">
        <v>9</v>
      </c>
      <c r="D45" t="s">
        <v>49</v>
      </c>
      <c r="E45">
        <f t="shared" si="0"/>
        <v>0.52941176470588236</v>
      </c>
      <c r="G45" t="s">
        <v>48</v>
      </c>
      <c r="H45">
        <v>0.52941176470588236</v>
      </c>
    </row>
    <row r="46" spans="1:11" x14ac:dyDescent="0.25">
      <c r="A46" t="s">
        <v>42</v>
      </c>
      <c r="B46" t="s">
        <v>8</v>
      </c>
      <c r="C46">
        <v>9</v>
      </c>
      <c r="D46" t="s">
        <v>9</v>
      </c>
      <c r="E46">
        <f t="shared" si="0"/>
        <v>0.52941176470588236</v>
      </c>
      <c r="G46" t="s">
        <v>8</v>
      </c>
      <c r="H46">
        <v>0.52941176470588236</v>
      </c>
    </row>
    <row r="47" spans="1:11" x14ac:dyDescent="0.25">
      <c r="A47" t="s">
        <v>42</v>
      </c>
      <c r="B47" t="s">
        <v>50</v>
      </c>
      <c r="C47">
        <v>1</v>
      </c>
      <c r="D47" t="s">
        <v>13</v>
      </c>
      <c r="E47">
        <f t="shared" si="0"/>
        <v>5.8823529411764698E-2</v>
      </c>
      <c r="G47" t="s">
        <v>50</v>
      </c>
      <c r="H47">
        <v>5.8823529411764698E-2</v>
      </c>
    </row>
    <row r="48" spans="1:11" x14ac:dyDescent="0.25">
      <c r="A48" t="s">
        <v>51</v>
      </c>
      <c r="B48" t="s">
        <v>20</v>
      </c>
      <c r="C48">
        <v>61</v>
      </c>
      <c r="D48" t="s">
        <v>21</v>
      </c>
      <c r="E48">
        <f t="shared" si="0"/>
        <v>3.5882352941176467</v>
      </c>
      <c r="G48" t="s">
        <v>20</v>
      </c>
      <c r="H48">
        <v>3.5882352941176467</v>
      </c>
    </row>
    <row r="49" spans="1:8" x14ac:dyDescent="0.25">
      <c r="A49" t="s">
        <v>51</v>
      </c>
      <c r="B49" t="s">
        <v>24</v>
      </c>
      <c r="C49">
        <v>28</v>
      </c>
      <c r="D49" t="s">
        <v>35</v>
      </c>
      <c r="E49">
        <f t="shared" si="0"/>
        <v>1.6470588235294119</v>
      </c>
      <c r="G49" t="s">
        <v>24</v>
      </c>
      <c r="H49">
        <v>1.6470588235294119</v>
      </c>
    </row>
    <row r="50" spans="1:8" x14ac:dyDescent="0.25">
      <c r="A50" t="s">
        <v>51</v>
      </c>
      <c r="B50" t="s">
        <v>6</v>
      </c>
      <c r="C50">
        <v>9</v>
      </c>
      <c r="D50" t="s">
        <v>7</v>
      </c>
      <c r="E50">
        <f t="shared" si="0"/>
        <v>0.52941176470588236</v>
      </c>
      <c r="G50" t="s">
        <v>6</v>
      </c>
      <c r="H50">
        <v>0.52941176470588236</v>
      </c>
    </row>
    <row r="51" spans="1:8" x14ac:dyDescent="0.25">
      <c r="A51" t="s">
        <v>51</v>
      </c>
      <c r="B51" t="s">
        <v>46</v>
      </c>
      <c r="C51">
        <v>2</v>
      </c>
      <c r="D51" t="s">
        <v>47</v>
      </c>
      <c r="E51">
        <f t="shared" si="0"/>
        <v>0.1176470588235294</v>
      </c>
      <c r="G51" t="s">
        <v>46</v>
      </c>
      <c r="H51">
        <v>0.1176470588235294</v>
      </c>
    </row>
    <row r="52" spans="1:8" x14ac:dyDescent="0.25">
      <c r="A52" t="s">
        <v>54</v>
      </c>
      <c r="B52" t="s">
        <v>10</v>
      </c>
      <c r="C52">
        <v>56</v>
      </c>
      <c r="D52" t="s">
        <v>11</v>
      </c>
      <c r="E52">
        <f t="shared" si="0"/>
        <v>3.2941176470588238</v>
      </c>
      <c r="G52" t="s">
        <v>10</v>
      </c>
      <c r="H52">
        <v>3.2941176470588238</v>
      </c>
    </row>
    <row r="53" spans="1:8" x14ac:dyDescent="0.25">
      <c r="A53" t="s">
        <v>54</v>
      </c>
      <c r="B53" t="s">
        <v>28</v>
      </c>
      <c r="C53">
        <v>20</v>
      </c>
      <c r="D53" t="s">
        <v>29</v>
      </c>
      <c r="E53">
        <f t="shared" si="0"/>
        <v>1.1764705882352942</v>
      </c>
      <c r="G53" t="s">
        <v>28</v>
      </c>
      <c r="H53">
        <v>1.1764705882352942</v>
      </c>
    </row>
    <row r="54" spans="1:8" x14ac:dyDescent="0.25">
      <c r="A54" t="s">
        <v>54</v>
      </c>
      <c r="B54" t="s">
        <v>40</v>
      </c>
      <c r="C54">
        <v>11</v>
      </c>
      <c r="D54" t="s">
        <v>41</v>
      </c>
      <c r="E54">
        <f t="shared" si="0"/>
        <v>0.6470588235294118</v>
      </c>
      <c r="G54" t="s">
        <v>40</v>
      </c>
      <c r="H54">
        <v>0.6470588235294118</v>
      </c>
    </row>
    <row r="55" spans="1:8" x14ac:dyDescent="0.25">
      <c r="A55" t="s">
        <v>54</v>
      </c>
      <c r="B55" t="s">
        <v>8</v>
      </c>
      <c r="C55">
        <v>3</v>
      </c>
      <c r="D55" t="s">
        <v>9</v>
      </c>
      <c r="E55">
        <f t="shared" si="0"/>
        <v>0.17647058823529413</v>
      </c>
      <c r="G55" t="s">
        <v>8</v>
      </c>
      <c r="H55">
        <v>0.17647058823529413</v>
      </c>
    </row>
    <row r="56" spans="1:8" x14ac:dyDescent="0.25">
      <c r="A56" t="s">
        <v>54</v>
      </c>
      <c r="B56" t="s">
        <v>68</v>
      </c>
      <c r="C56">
        <v>2</v>
      </c>
      <c r="D56" t="s">
        <v>69</v>
      </c>
      <c r="E56">
        <f t="shared" si="0"/>
        <v>0.1176470588235294</v>
      </c>
      <c r="G56" t="s">
        <v>68</v>
      </c>
      <c r="H56">
        <v>0.1176470588235294</v>
      </c>
    </row>
    <row r="57" spans="1:8" x14ac:dyDescent="0.25">
      <c r="A57" t="s">
        <v>54</v>
      </c>
      <c r="B57" t="s">
        <v>6</v>
      </c>
      <c r="C57">
        <v>2</v>
      </c>
      <c r="D57" t="s">
        <v>7</v>
      </c>
      <c r="E57">
        <f t="shared" si="0"/>
        <v>0.1176470588235294</v>
      </c>
      <c r="G57" t="s">
        <v>6</v>
      </c>
      <c r="H57">
        <v>0.1176470588235294</v>
      </c>
    </row>
    <row r="58" spans="1:8" x14ac:dyDescent="0.25">
      <c r="A58" t="s">
        <v>54</v>
      </c>
      <c r="B58" t="s">
        <v>24</v>
      </c>
      <c r="C58">
        <v>3</v>
      </c>
      <c r="D58" t="s">
        <v>35</v>
      </c>
      <c r="E58">
        <f t="shared" si="0"/>
        <v>0.17647058823529413</v>
      </c>
      <c r="G58" t="s">
        <v>24</v>
      </c>
      <c r="H58">
        <v>0.17647058823529413</v>
      </c>
    </row>
    <row r="59" spans="1:8" x14ac:dyDescent="0.25">
      <c r="A59" t="s">
        <v>54</v>
      </c>
      <c r="B59" t="s">
        <v>38</v>
      </c>
      <c r="C59">
        <v>1</v>
      </c>
      <c r="D59" t="s">
        <v>39</v>
      </c>
      <c r="E59">
        <f t="shared" si="0"/>
        <v>5.8823529411764698E-2</v>
      </c>
      <c r="G59" t="s">
        <v>38</v>
      </c>
      <c r="H59">
        <v>5.8823529411764698E-2</v>
      </c>
    </row>
    <row r="60" spans="1:8" x14ac:dyDescent="0.25">
      <c r="A60" t="s">
        <v>54</v>
      </c>
      <c r="B60" t="s">
        <v>30</v>
      </c>
      <c r="C60">
        <v>2</v>
      </c>
      <c r="D60" t="s">
        <v>31</v>
      </c>
      <c r="E60">
        <f t="shared" si="0"/>
        <v>0.1176470588235294</v>
      </c>
      <c r="G60" t="s">
        <v>30</v>
      </c>
      <c r="H60">
        <v>0.1176470588235294</v>
      </c>
    </row>
    <row r="61" spans="1:8" x14ac:dyDescent="0.25">
      <c r="A61" t="s">
        <v>57</v>
      </c>
      <c r="B61" t="s">
        <v>15</v>
      </c>
      <c r="C61">
        <v>62</v>
      </c>
      <c r="D61" t="s">
        <v>16</v>
      </c>
      <c r="E61">
        <f t="shared" si="0"/>
        <v>3.6470588235294117</v>
      </c>
      <c r="G61" t="s">
        <v>15</v>
      </c>
      <c r="H61">
        <v>3.6470588235294117</v>
      </c>
    </row>
    <row r="62" spans="1:8" x14ac:dyDescent="0.25">
      <c r="A62" t="s">
        <v>57</v>
      </c>
      <c r="B62" t="s">
        <v>24</v>
      </c>
      <c r="C62">
        <v>16</v>
      </c>
      <c r="D62" t="s">
        <v>35</v>
      </c>
      <c r="E62">
        <f t="shared" si="0"/>
        <v>0.94117647058823517</v>
      </c>
      <c r="G62" t="s">
        <v>24</v>
      </c>
      <c r="H62">
        <v>0.94117647058823517</v>
      </c>
    </row>
    <row r="63" spans="1:8" x14ac:dyDescent="0.25">
      <c r="A63" t="s">
        <v>57</v>
      </c>
      <c r="B63" t="s">
        <v>10</v>
      </c>
      <c r="C63">
        <v>11</v>
      </c>
      <c r="D63" t="s">
        <v>11</v>
      </c>
      <c r="E63">
        <f t="shared" si="0"/>
        <v>0.6470588235294118</v>
      </c>
      <c r="G63" t="s">
        <v>10</v>
      </c>
      <c r="H63">
        <v>0.6470588235294118</v>
      </c>
    </row>
    <row r="64" spans="1:8" x14ac:dyDescent="0.25">
      <c r="A64" t="s">
        <v>57</v>
      </c>
      <c r="B64" t="s">
        <v>38</v>
      </c>
      <c r="C64">
        <v>7</v>
      </c>
      <c r="D64" t="s">
        <v>39</v>
      </c>
      <c r="E64">
        <f t="shared" si="0"/>
        <v>0.41176470588235298</v>
      </c>
      <c r="G64" t="s">
        <v>38</v>
      </c>
      <c r="H64">
        <v>0.41176470588235298</v>
      </c>
    </row>
    <row r="65" spans="1:8" x14ac:dyDescent="0.25">
      <c r="A65" t="s">
        <v>57</v>
      </c>
      <c r="B65" t="s">
        <v>12</v>
      </c>
      <c r="C65">
        <v>4</v>
      </c>
      <c r="D65" t="s">
        <v>13</v>
      </c>
      <c r="E65">
        <f t="shared" si="0"/>
        <v>0.23529411764705879</v>
      </c>
      <c r="G65" t="s">
        <v>12</v>
      </c>
      <c r="H65">
        <v>0.23529411764705879</v>
      </c>
    </row>
    <row r="66" spans="1:8" x14ac:dyDescent="0.25">
      <c r="A66" t="s">
        <v>63</v>
      </c>
      <c r="B66" t="s">
        <v>20</v>
      </c>
      <c r="C66">
        <v>46</v>
      </c>
      <c r="D66" t="s">
        <v>21</v>
      </c>
      <c r="E66">
        <f t="shared" si="0"/>
        <v>2.7058823529411762</v>
      </c>
      <c r="G66" t="s">
        <v>20</v>
      </c>
      <c r="H66">
        <v>2.7058823529411762</v>
      </c>
    </row>
    <row r="67" spans="1:8" x14ac:dyDescent="0.25">
      <c r="A67" t="s">
        <v>63</v>
      </c>
      <c r="B67" t="s">
        <v>38</v>
      </c>
      <c r="C67">
        <v>4</v>
      </c>
      <c r="D67" t="s">
        <v>39</v>
      </c>
      <c r="E67">
        <f t="shared" si="0"/>
        <v>0.23529411764705879</v>
      </c>
      <c r="G67" t="s">
        <v>38</v>
      </c>
      <c r="H67">
        <v>0.23529411764705879</v>
      </c>
    </row>
    <row r="68" spans="1:8" x14ac:dyDescent="0.25">
      <c r="A68" t="s">
        <v>63</v>
      </c>
      <c r="B68" t="s">
        <v>6</v>
      </c>
      <c r="C68">
        <v>35</v>
      </c>
      <c r="D68" t="s">
        <v>7</v>
      </c>
      <c r="E68">
        <f t="shared" si="0"/>
        <v>2.0588235294117645</v>
      </c>
      <c r="G68" t="s">
        <v>6</v>
      </c>
      <c r="H68">
        <v>2.0588235294117645</v>
      </c>
    </row>
    <row r="69" spans="1:8" x14ac:dyDescent="0.25">
      <c r="A69" t="s">
        <v>63</v>
      </c>
      <c r="B69" t="s">
        <v>24</v>
      </c>
      <c r="C69">
        <v>7</v>
      </c>
      <c r="D69" t="s">
        <v>35</v>
      </c>
      <c r="E69">
        <f t="shared" ref="E69:E115" si="1">(C69/1700)*100</f>
        <v>0.41176470588235298</v>
      </c>
      <c r="G69" t="s">
        <v>24</v>
      </c>
      <c r="H69">
        <v>0.41176470588235298</v>
      </c>
    </row>
    <row r="70" spans="1:8" x14ac:dyDescent="0.25">
      <c r="A70" t="s">
        <v>63</v>
      </c>
      <c r="B70" t="s">
        <v>85</v>
      </c>
      <c r="C70">
        <v>3</v>
      </c>
      <c r="D70" t="s">
        <v>85</v>
      </c>
      <c r="E70">
        <f t="shared" si="1"/>
        <v>0.17647058823529413</v>
      </c>
      <c r="G70" t="s">
        <v>85</v>
      </c>
      <c r="H70">
        <v>0.17647058823529413</v>
      </c>
    </row>
    <row r="71" spans="1:8" x14ac:dyDescent="0.25">
      <c r="A71" t="s">
        <v>63</v>
      </c>
      <c r="B71" t="s">
        <v>83</v>
      </c>
      <c r="C71">
        <v>4</v>
      </c>
      <c r="D71" t="s">
        <v>84</v>
      </c>
      <c r="E71">
        <f t="shared" si="1"/>
        <v>0.23529411764705879</v>
      </c>
      <c r="G71" t="s">
        <v>83</v>
      </c>
      <c r="H71">
        <v>0.23529411764705879</v>
      </c>
    </row>
    <row r="72" spans="1:8" x14ac:dyDescent="0.25">
      <c r="A72" t="s">
        <v>63</v>
      </c>
      <c r="B72" t="s">
        <v>46</v>
      </c>
      <c r="C72">
        <v>1</v>
      </c>
      <c r="D72" t="s">
        <v>47</v>
      </c>
      <c r="E72">
        <f t="shared" si="1"/>
        <v>5.8823529411764698E-2</v>
      </c>
      <c r="G72" t="s">
        <v>46</v>
      </c>
      <c r="H72">
        <v>5.8823529411764698E-2</v>
      </c>
    </row>
    <row r="73" spans="1:8" x14ac:dyDescent="0.25">
      <c r="A73" t="s">
        <v>64</v>
      </c>
      <c r="B73" t="s">
        <v>15</v>
      </c>
      <c r="C73">
        <v>74</v>
      </c>
      <c r="D73" t="s">
        <v>16</v>
      </c>
      <c r="E73">
        <f t="shared" si="1"/>
        <v>4.3529411764705879</v>
      </c>
      <c r="G73" t="s">
        <v>15</v>
      </c>
      <c r="H73">
        <v>4.3529411764705879</v>
      </c>
    </row>
    <row r="74" spans="1:8" x14ac:dyDescent="0.25">
      <c r="A74" t="s">
        <v>64</v>
      </c>
      <c r="B74" t="s">
        <v>6</v>
      </c>
      <c r="C74">
        <v>3</v>
      </c>
      <c r="D74" t="s">
        <v>7</v>
      </c>
      <c r="E74">
        <f t="shared" si="1"/>
        <v>0.17647058823529413</v>
      </c>
      <c r="G74" t="s">
        <v>6</v>
      </c>
      <c r="H74">
        <v>0.17647058823529413</v>
      </c>
    </row>
    <row r="75" spans="1:8" x14ac:dyDescent="0.25">
      <c r="A75" t="s">
        <v>64</v>
      </c>
      <c r="B75" t="s">
        <v>17</v>
      </c>
      <c r="C75">
        <v>1</v>
      </c>
      <c r="D75" t="s">
        <v>18</v>
      </c>
      <c r="E75">
        <f t="shared" si="1"/>
        <v>5.8823529411764698E-2</v>
      </c>
      <c r="G75" t="s">
        <v>17</v>
      </c>
      <c r="H75">
        <v>5.8823529411764698E-2</v>
      </c>
    </row>
    <row r="76" spans="1:8" x14ac:dyDescent="0.25">
      <c r="A76" t="s">
        <v>64</v>
      </c>
      <c r="B76" t="s">
        <v>10</v>
      </c>
      <c r="C76">
        <v>13</v>
      </c>
      <c r="D76" t="s">
        <v>11</v>
      </c>
      <c r="E76">
        <f t="shared" si="1"/>
        <v>0.76470588235294124</v>
      </c>
      <c r="G76" t="s">
        <v>10</v>
      </c>
      <c r="H76">
        <v>0.76470588235294124</v>
      </c>
    </row>
    <row r="77" spans="1:8" x14ac:dyDescent="0.25">
      <c r="A77" t="s">
        <v>64</v>
      </c>
      <c r="B77" t="s">
        <v>38</v>
      </c>
      <c r="C77">
        <v>2</v>
      </c>
      <c r="D77" t="s">
        <v>39</v>
      </c>
      <c r="E77">
        <f t="shared" si="1"/>
        <v>0.1176470588235294</v>
      </c>
      <c r="G77" t="s">
        <v>38</v>
      </c>
      <c r="H77">
        <v>0.1176470588235294</v>
      </c>
    </row>
    <row r="78" spans="1:8" x14ac:dyDescent="0.25">
      <c r="A78" t="s">
        <v>64</v>
      </c>
      <c r="B78" t="s">
        <v>78</v>
      </c>
      <c r="C78">
        <v>1</v>
      </c>
      <c r="D78" t="s">
        <v>79</v>
      </c>
      <c r="E78">
        <f t="shared" si="1"/>
        <v>5.8823529411764698E-2</v>
      </c>
      <c r="G78" t="s">
        <v>78</v>
      </c>
      <c r="H78">
        <v>5.8823529411764698E-2</v>
      </c>
    </row>
    <row r="79" spans="1:8" x14ac:dyDescent="0.25">
      <c r="A79" t="s">
        <v>64</v>
      </c>
      <c r="B79" t="s">
        <v>36</v>
      </c>
      <c r="C79">
        <v>1</v>
      </c>
      <c r="D79" t="s">
        <v>37</v>
      </c>
      <c r="E79">
        <f t="shared" si="1"/>
        <v>5.8823529411764698E-2</v>
      </c>
      <c r="G79" t="s">
        <v>36</v>
      </c>
      <c r="H79">
        <v>5.8823529411764698E-2</v>
      </c>
    </row>
    <row r="80" spans="1:8" x14ac:dyDescent="0.25">
      <c r="A80" t="s">
        <v>64</v>
      </c>
      <c r="B80" t="s">
        <v>24</v>
      </c>
      <c r="C80">
        <v>5</v>
      </c>
      <c r="D80" t="s">
        <v>35</v>
      </c>
      <c r="E80">
        <f t="shared" si="1"/>
        <v>0.29411764705882354</v>
      </c>
      <c r="G80" t="s">
        <v>24</v>
      </c>
      <c r="H80">
        <v>0.29411764705882354</v>
      </c>
    </row>
    <row r="81" spans="1:8" x14ac:dyDescent="0.25">
      <c r="A81" t="s">
        <v>65</v>
      </c>
      <c r="B81" t="s">
        <v>86</v>
      </c>
      <c r="C81">
        <v>77</v>
      </c>
      <c r="D81" t="s">
        <v>87</v>
      </c>
      <c r="E81">
        <f t="shared" si="1"/>
        <v>4.5294117647058822</v>
      </c>
      <c r="G81" t="s">
        <v>86</v>
      </c>
      <c r="H81">
        <v>4.5294117647058822</v>
      </c>
    </row>
    <row r="82" spans="1:8" x14ac:dyDescent="0.25">
      <c r="A82" t="s">
        <v>65</v>
      </c>
      <c r="B82" t="s">
        <v>68</v>
      </c>
      <c r="C82">
        <v>7</v>
      </c>
      <c r="D82" t="s">
        <v>69</v>
      </c>
      <c r="E82">
        <f t="shared" si="1"/>
        <v>0.41176470588235298</v>
      </c>
      <c r="G82" t="s">
        <v>68</v>
      </c>
      <c r="H82">
        <v>0.41176470588235298</v>
      </c>
    </row>
    <row r="83" spans="1:8" x14ac:dyDescent="0.25">
      <c r="A83" t="s">
        <v>65</v>
      </c>
      <c r="B83" t="s">
        <v>88</v>
      </c>
      <c r="C83">
        <v>1</v>
      </c>
      <c r="D83" t="s">
        <v>69</v>
      </c>
      <c r="E83">
        <f t="shared" si="1"/>
        <v>5.8823529411764698E-2</v>
      </c>
      <c r="G83" t="s">
        <v>88</v>
      </c>
      <c r="H83">
        <v>5.8823529411764698E-2</v>
      </c>
    </row>
    <row r="84" spans="1:8" x14ac:dyDescent="0.25">
      <c r="A84" t="s">
        <v>65</v>
      </c>
      <c r="B84" t="s">
        <v>89</v>
      </c>
      <c r="C84">
        <v>3</v>
      </c>
      <c r="D84" t="s">
        <v>49</v>
      </c>
      <c r="E84">
        <f t="shared" si="1"/>
        <v>0.17647058823529413</v>
      </c>
      <c r="G84" t="s">
        <v>89</v>
      </c>
      <c r="H84">
        <v>0.17647058823529413</v>
      </c>
    </row>
    <row r="85" spans="1:8" x14ac:dyDescent="0.25">
      <c r="A85" t="s">
        <v>65</v>
      </c>
      <c r="B85" t="s">
        <v>10</v>
      </c>
      <c r="C85">
        <v>5</v>
      </c>
      <c r="D85" t="s">
        <v>11</v>
      </c>
      <c r="E85">
        <f t="shared" si="1"/>
        <v>0.29411764705882354</v>
      </c>
      <c r="G85" t="s">
        <v>10</v>
      </c>
      <c r="H85">
        <v>0.29411764705882354</v>
      </c>
    </row>
    <row r="86" spans="1:8" x14ac:dyDescent="0.25">
      <c r="A86" t="s">
        <v>65</v>
      </c>
      <c r="B86" t="s">
        <v>38</v>
      </c>
      <c r="C86">
        <v>7</v>
      </c>
      <c r="D86" t="s">
        <v>39</v>
      </c>
      <c r="E86">
        <f t="shared" si="1"/>
        <v>0.41176470588235298</v>
      </c>
      <c r="G86" t="s">
        <v>38</v>
      </c>
      <c r="H86">
        <v>0.41176470588235298</v>
      </c>
    </row>
    <row r="87" spans="1:8" x14ac:dyDescent="0.25">
      <c r="A87" t="s">
        <v>70</v>
      </c>
      <c r="B87" t="s">
        <v>68</v>
      </c>
      <c r="C87">
        <v>72</v>
      </c>
      <c r="D87" t="s">
        <v>69</v>
      </c>
      <c r="E87">
        <f t="shared" si="1"/>
        <v>4.2352941176470589</v>
      </c>
      <c r="G87" t="s">
        <v>68</v>
      </c>
      <c r="H87">
        <v>4.2352941176470589</v>
      </c>
    </row>
    <row r="88" spans="1:8" x14ac:dyDescent="0.25">
      <c r="A88" t="s">
        <v>70</v>
      </c>
      <c r="B88" t="s">
        <v>24</v>
      </c>
      <c r="C88">
        <v>3</v>
      </c>
      <c r="D88" t="s">
        <v>35</v>
      </c>
      <c r="E88">
        <f t="shared" si="1"/>
        <v>0.17647058823529413</v>
      </c>
      <c r="G88" t="s">
        <v>24</v>
      </c>
      <c r="H88">
        <v>0.17647058823529413</v>
      </c>
    </row>
    <row r="89" spans="1:8" x14ac:dyDescent="0.25">
      <c r="A89" t="s">
        <v>70</v>
      </c>
      <c r="B89" t="s">
        <v>46</v>
      </c>
      <c r="C89">
        <v>1</v>
      </c>
      <c r="D89" t="s">
        <v>47</v>
      </c>
      <c r="E89">
        <f t="shared" si="1"/>
        <v>5.8823529411764698E-2</v>
      </c>
      <c r="G89" t="s">
        <v>46</v>
      </c>
      <c r="H89">
        <v>5.8823529411764698E-2</v>
      </c>
    </row>
    <row r="90" spans="1:8" x14ac:dyDescent="0.25">
      <c r="A90" t="s">
        <v>70</v>
      </c>
      <c r="B90" t="s">
        <v>71</v>
      </c>
      <c r="C90">
        <v>7</v>
      </c>
      <c r="D90" t="s">
        <v>72</v>
      </c>
      <c r="E90">
        <f t="shared" si="1"/>
        <v>0.41176470588235298</v>
      </c>
      <c r="G90" t="s">
        <v>71</v>
      </c>
      <c r="H90">
        <v>0.41176470588235298</v>
      </c>
    </row>
    <row r="91" spans="1:8" x14ac:dyDescent="0.25">
      <c r="A91" t="s">
        <v>70</v>
      </c>
      <c r="B91" t="s">
        <v>10</v>
      </c>
      <c r="C91">
        <v>6</v>
      </c>
      <c r="D91" t="s">
        <v>11</v>
      </c>
      <c r="E91">
        <f t="shared" si="1"/>
        <v>0.35294117647058826</v>
      </c>
      <c r="G91" t="s">
        <v>10</v>
      </c>
      <c r="H91">
        <v>0.35294117647058826</v>
      </c>
    </row>
    <row r="92" spans="1:8" x14ac:dyDescent="0.25">
      <c r="A92" t="s">
        <v>70</v>
      </c>
      <c r="B92" t="s">
        <v>38</v>
      </c>
      <c r="C92">
        <v>4</v>
      </c>
      <c r="D92" t="s">
        <v>39</v>
      </c>
      <c r="E92">
        <f t="shared" si="1"/>
        <v>0.23529411764705879</v>
      </c>
      <c r="G92" t="s">
        <v>38</v>
      </c>
      <c r="H92">
        <v>0.23529411764705879</v>
      </c>
    </row>
    <row r="93" spans="1:8" x14ac:dyDescent="0.25">
      <c r="A93" t="s">
        <v>70</v>
      </c>
      <c r="B93" t="s">
        <v>88</v>
      </c>
      <c r="C93">
        <v>4</v>
      </c>
      <c r="D93" t="s">
        <v>69</v>
      </c>
      <c r="E93">
        <f t="shared" si="1"/>
        <v>0.23529411764705879</v>
      </c>
      <c r="G93" t="s">
        <v>88</v>
      </c>
      <c r="H93">
        <v>0.23529411764705879</v>
      </c>
    </row>
    <row r="94" spans="1:8" x14ac:dyDescent="0.25">
      <c r="A94" t="s">
        <v>70</v>
      </c>
      <c r="B94" t="s">
        <v>90</v>
      </c>
      <c r="C94">
        <v>1</v>
      </c>
      <c r="D94" t="s">
        <v>72</v>
      </c>
      <c r="E94">
        <f t="shared" si="1"/>
        <v>5.8823529411764698E-2</v>
      </c>
      <c r="G94" t="s">
        <v>90</v>
      </c>
      <c r="H94">
        <v>5.8823529411764698E-2</v>
      </c>
    </row>
    <row r="95" spans="1:8" x14ac:dyDescent="0.25">
      <c r="A95" t="s">
        <v>70</v>
      </c>
      <c r="B95" t="s">
        <v>66</v>
      </c>
      <c r="C95">
        <v>2</v>
      </c>
      <c r="D95" t="s">
        <v>67</v>
      </c>
      <c r="E95">
        <f t="shared" si="1"/>
        <v>0.1176470588235294</v>
      </c>
      <c r="G95" t="s">
        <v>66</v>
      </c>
      <c r="H95">
        <v>0.1176470588235294</v>
      </c>
    </row>
    <row r="96" spans="1:8" x14ac:dyDescent="0.25">
      <c r="A96" t="s">
        <v>73</v>
      </c>
      <c r="B96" t="s">
        <v>24</v>
      </c>
      <c r="C96">
        <v>41</v>
      </c>
      <c r="D96" t="s">
        <v>25</v>
      </c>
      <c r="E96">
        <f t="shared" si="1"/>
        <v>2.4117647058823528</v>
      </c>
      <c r="G96" t="s">
        <v>24</v>
      </c>
      <c r="H96">
        <v>2.4117647058823528</v>
      </c>
    </row>
    <row r="97" spans="1:8" x14ac:dyDescent="0.25">
      <c r="A97" t="s">
        <v>73</v>
      </c>
      <c r="B97" t="s">
        <v>6</v>
      </c>
      <c r="C97">
        <v>5</v>
      </c>
      <c r="D97" t="s">
        <v>7</v>
      </c>
      <c r="E97">
        <f t="shared" si="1"/>
        <v>0.29411764705882354</v>
      </c>
      <c r="G97" t="s">
        <v>6</v>
      </c>
      <c r="H97">
        <v>0.29411764705882354</v>
      </c>
    </row>
    <row r="98" spans="1:8" x14ac:dyDescent="0.25">
      <c r="A98" t="s">
        <v>73</v>
      </c>
      <c r="B98" t="s">
        <v>46</v>
      </c>
      <c r="C98">
        <v>8</v>
      </c>
      <c r="D98" t="s">
        <v>47</v>
      </c>
      <c r="E98">
        <f t="shared" si="1"/>
        <v>0.47058823529411759</v>
      </c>
      <c r="G98" t="s">
        <v>46</v>
      </c>
      <c r="H98">
        <v>0.47058823529411759</v>
      </c>
    </row>
    <row r="99" spans="1:8" x14ac:dyDescent="0.25">
      <c r="A99" t="s">
        <v>73</v>
      </c>
      <c r="B99" t="s">
        <v>20</v>
      </c>
      <c r="C99">
        <v>44</v>
      </c>
      <c r="D99" t="s">
        <v>21</v>
      </c>
      <c r="E99">
        <f t="shared" si="1"/>
        <v>2.5882352941176472</v>
      </c>
      <c r="G99" t="s">
        <v>20</v>
      </c>
      <c r="H99">
        <v>2.5882352941176472</v>
      </c>
    </row>
    <row r="100" spans="1:8" x14ac:dyDescent="0.25">
      <c r="A100" t="s">
        <v>73</v>
      </c>
      <c r="B100" t="s">
        <v>91</v>
      </c>
      <c r="C100">
        <v>1</v>
      </c>
      <c r="D100" t="s">
        <v>92</v>
      </c>
      <c r="E100">
        <f t="shared" si="1"/>
        <v>5.8823529411764698E-2</v>
      </c>
      <c r="G100" t="s">
        <v>91</v>
      </c>
      <c r="H100">
        <v>5.8823529411764698E-2</v>
      </c>
    </row>
    <row r="101" spans="1:8" x14ac:dyDescent="0.25">
      <c r="A101" t="s">
        <v>73</v>
      </c>
      <c r="B101" t="s">
        <v>26</v>
      </c>
      <c r="C101">
        <v>1</v>
      </c>
      <c r="D101" t="s">
        <v>27</v>
      </c>
      <c r="E101">
        <f t="shared" si="1"/>
        <v>5.8823529411764698E-2</v>
      </c>
      <c r="G101" t="s">
        <v>26</v>
      </c>
      <c r="H101">
        <v>5.8823529411764698E-2</v>
      </c>
    </row>
    <row r="102" spans="1:8" x14ac:dyDescent="0.25">
      <c r="A102" t="s">
        <v>74</v>
      </c>
      <c r="B102" t="s">
        <v>24</v>
      </c>
      <c r="C102">
        <v>49</v>
      </c>
      <c r="D102" t="s">
        <v>25</v>
      </c>
      <c r="E102">
        <f t="shared" si="1"/>
        <v>2.8823529411764706</v>
      </c>
      <c r="G102" t="s">
        <v>24</v>
      </c>
      <c r="H102">
        <v>2.8823529411764706</v>
      </c>
    </row>
    <row r="103" spans="1:8" x14ac:dyDescent="0.25">
      <c r="A103" t="s">
        <v>74</v>
      </c>
      <c r="B103" t="s">
        <v>20</v>
      </c>
      <c r="C103">
        <v>50</v>
      </c>
      <c r="D103" t="s">
        <v>21</v>
      </c>
      <c r="E103">
        <f t="shared" si="1"/>
        <v>2.9411764705882351</v>
      </c>
      <c r="G103" t="s">
        <v>20</v>
      </c>
      <c r="H103">
        <v>2.9411764705882351</v>
      </c>
    </row>
    <row r="104" spans="1:8" x14ac:dyDescent="0.25">
      <c r="A104" t="s">
        <v>74</v>
      </c>
      <c r="B104" t="s">
        <v>38</v>
      </c>
      <c r="C104">
        <v>1</v>
      </c>
      <c r="D104" t="s">
        <v>39</v>
      </c>
      <c r="E104">
        <f t="shared" si="1"/>
        <v>5.8823529411764698E-2</v>
      </c>
      <c r="G104" t="s">
        <v>38</v>
      </c>
      <c r="H104">
        <v>5.8823529411764698E-2</v>
      </c>
    </row>
    <row r="105" spans="1:8" x14ac:dyDescent="0.25">
      <c r="A105" t="s">
        <v>75</v>
      </c>
      <c r="B105" t="s">
        <v>24</v>
      </c>
      <c r="C105">
        <v>59</v>
      </c>
      <c r="D105" t="s">
        <v>25</v>
      </c>
      <c r="E105">
        <f t="shared" si="1"/>
        <v>3.4705882352941178</v>
      </c>
      <c r="G105" t="s">
        <v>24</v>
      </c>
      <c r="H105">
        <v>3.4705882352941178</v>
      </c>
    </row>
    <row r="106" spans="1:8" x14ac:dyDescent="0.25">
      <c r="A106" t="s">
        <v>75</v>
      </c>
      <c r="B106" t="s">
        <v>10</v>
      </c>
      <c r="C106">
        <v>29</v>
      </c>
      <c r="D106" t="s">
        <v>11</v>
      </c>
      <c r="E106">
        <f t="shared" si="1"/>
        <v>1.7058823529411766</v>
      </c>
      <c r="G106" t="s">
        <v>10</v>
      </c>
      <c r="H106">
        <v>1.7058823529411766</v>
      </c>
    </row>
    <row r="107" spans="1:8" x14ac:dyDescent="0.25">
      <c r="A107" t="s">
        <v>75</v>
      </c>
      <c r="B107" t="s">
        <v>38</v>
      </c>
      <c r="C107">
        <v>12</v>
      </c>
      <c r="D107" t="s">
        <v>39</v>
      </c>
      <c r="E107">
        <f t="shared" si="1"/>
        <v>0.70588235294117652</v>
      </c>
      <c r="G107" t="s">
        <v>38</v>
      </c>
      <c r="H107">
        <v>0.70588235294117652</v>
      </c>
    </row>
    <row r="108" spans="1:8" x14ac:dyDescent="0.25">
      <c r="A108" t="s">
        <v>76</v>
      </c>
      <c r="B108" t="s">
        <v>24</v>
      </c>
      <c r="C108">
        <v>83</v>
      </c>
      <c r="D108" t="s">
        <v>25</v>
      </c>
      <c r="E108">
        <f t="shared" si="1"/>
        <v>4.8823529411764701</v>
      </c>
      <c r="G108" t="s">
        <v>24</v>
      </c>
      <c r="H108">
        <v>4.8823529411764701</v>
      </c>
    </row>
    <row r="109" spans="1:8" x14ac:dyDescent="0.25">
      <c r="A109" t="s">
        <v>76</v>
      </c>
      <c r="B109" t="s">
        <v>10</v>
      </c>
      <c r="C109">
        <v>7</v>
      </c>
      <c r="D109" t="s">
        <v>11</v>
      </c>
      <c r="E109">
        <f t="shared" si="1"/>
        <v>0.41176470588235298</v>
      </c>
      <c r="G109" t="s">
        <v>10</v>
      </c>
      <c r="H109">
        <v>0.41176470588235298</v>
      </c>
    </row>
    <row r="110" spans="1:8" x14ac:dyDescent="0.25">
      <c r="A110" t="s">
        <v>76</v>
      </c>
      <c r="B110" t="s">
        <v>46</v>
      </c>
      <c r="C110">
        <v>4</v>
      </c>
      <c r="D110" t="s">
        <v>47</v>
      </c>
      <c r="E110">
        <f t="shared" si="1"/>
        <v>0.23529411764705879</v>
      </c>
      <c r="G110" t="s">
        <v>46</v>
      </c>
      <c r="H110">
        <v>0.23529411764705879</v>
      </c>
    </row>
    <row r="111" spans="1:8" x14ac:dyDescent="0.25">
      <c r="A111" t="s">
        <v>76</v>
      </c>
      <c r="B111" t="s">
        <v>38</v>
      </c>
      <c r="C111">
        <v>2</v>
      </c>
      <c r="D111" t="s">
        <v>39</v>
      </c>
      <c r="E111">
        <f t="shared" si="1"/>
        <v>0.1176470588235294</v>
      </c>
      <c r="G111" t="s">
        <v>38</v>
      </c>
      <c r="H111">
        <v>0.1176470588235294</v>
      </c>
    </row>
    <row r="112" spans="1:8" x14ac:dyDescent="0.25">
      <c r="A112" t="s">
        <v>76</v>
      </c>
      <c r="B112" t="s">
        <v>20</v>
      </c>
      <c r="C112">
        <v>4</v>
      </c>
      <c r="D112" t="s">
        <v>21</v>
      </c>
      <c r="E112">
        <f t="shared" si="1"/>
        <v>0.23529411764705879</v>
      </c>
      <c r="G112" t="s">
        <v>20</v>
      </c>
      <c r="H112">
        <v>0.23529411764705879</v>
      </c>
    </row>
    <row r="113" spans="1:8" x14ac:dyDescent="0.25">
      <c r="A113" t="s">
        <v>77</v>
      </c>
      <c r="B113" t="s">
        <v>93</v>
      </c>
      <c r="C113">
        <v>95</v>
      </c>
      <c r="D113" t="s">
        <v>94</v>
      </c>
      <c r="E113">
        <f t="shared" si="1"/>
        <v>5.5882352941176476</v>
      </c>
      <c r="G113" t="s">
        <v>93</v>
      </c>
      <c r="H113">
        <v>5.5882352941176476</v>
      </c>
    </row>
    <row r="114" spans="1:8" x14ac:dyDescent="0.25">
      <c r="A114" t="s">
        <v>77</v>
      </c>
      <c r="B114" t="s">
        <v>95</v>
      </c>
      <c r="C114">
        <v>4</v>
      </c>
      <c r="D114" t="s">
        <v>94</v>
      </c>
      <c r="E114">
        <f t="shared" si="1"/>
        <v>0.23529411764705879</v>
      </c>
      <c r="G114" t="s">
        <v>95</v>
      </c>
      <c r="H114">
        <v>0.23529411764705879</v>
      </c>
    </row>
    <row r="115" spans="1:8" x14ac:dyDescent="0.25">
      <c r="A115" t="s">
        <v>77</v>
      </c>
      <c r="B115" t="s">
        <v>24</v>
      </c>
      <c r="C115">
        <v>1</v>
      </c>
      <c r="D115" t="s">
        <v>25</v>
      </c>
      <c r="E115">
        <f t="shared" si="1"/>
        <v>5.8823529411764698E-2</v>
      </c>
      <c r="G115" t="s">
        <v>24</v>
      </c>
      <c r="H115">
        <v>5.8823529411764698E-2</v>
      </c>
    </row>
  </sheetData>
  <dataConsolidate>
    <dataRefs count="1">
      <dataRef ref="G4:H115" sheet="Total_Brush_2018"/>
    </dataRefs>
  </dataConsolidate>
  <mergeCells count="1">
    <mergeCell ref="J1:K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5"/>
  <sheetViews>
    <sheetView zoomScale="125" zoomScaleNormal="125" workbookViewId="0">
      <selection activeCell="O10" sqref="O10"/>
    </sheetView>
  </sheetViews>
  <sheetFormatPr defaultColWidth="8.85546875" defaultRowHeight="15" x14ac:dyDescent="0.25"/>
  <cols>
    <col min="1" max="1" width="15" bestFit="1" customWidth="1"/>
    <col min="2" max="2" width="13.140625" bestFit="1" customWidth="1"/>
    <col min="3" max="3" width="3.85546875" customWidth="1"/>
    <col min="4" max="4" width="15" bestFit="1" customWidth="1"/>
    <col min="5" max="5" width="13.140625" bestFit="1" customWidth="1"/>
    <col min="8" max="9" width="11.7109375" bestFit="1" customWidth="1"/>
    <col min="10" max="10" width="13" bestFit="1" customWidth="1"/>
    <col min="11" max="11" width="13" customWidth="1"/>
    <col min="12" max="12" width="5.42578125" customWidth="1"/>
    <col min="13" max="16" width="13" customWidth="1"/>
    <col min="17" max="17" width="4.140625" customWidth="1"/>
    <col min="18" max="18" width="4" bestFit="1" customWidth="1"/>
    <col min="19" max="19" width="23.28515625" customWidth="1"/>
    <col min="20" max="20" width="4.85546875" bestFit="1" customWidth="1"/>
    <col min="21" max="21" width="19.140625" customWidth="1"/>
  </cols>
  <sheetData>
    <row r="1" spans="1:21" x14ac:dyDescent="0.25">
      <c r="B1" s="3"/>
      <c r="E1" s="3"/>
      <c r="S1" s="2" t="s">
        <v>103</v>
      </c>
    </row>
    <row r="2" spans="1:21" x14ac:dyDescent="0.25">
      <c r="A2" s="37">
        <v>1931</v>
      </c>
      <c r="B2" s="38"/>
      <c r="D2" s="37">
        <v>2018</v>
      </c>
      <c r="E2" s="38"/>
      <c r="G2" s="8"/>
      <c r="H2" s="37" t="s">
        <v>98</v>
      </c>
      <c r="I2" s="38"/>
      <c r="J2" s="9"/>
      <c r="K2" s="10"/>
      <c r="L2" s="27"/>
      <c r="M2" s="37" t="s">
        <v>100</v>
      </c>
      <c r="N2" s="38"/>
      <c r="O2" s="37" t="s">
        <v>101</v>
      </c>
      <c r="P2" s="38"/>
      <c r="Q2" s="17"/>
    </row>
    <row r="3" spans="1:21" x14ac:dyDescent="0.25">
      <c r="A3" s="14" t="s">
        <v>1</v>
      </c>
      <c r="B3" s="16" t="s">
        <v>4</v>
      </c>
      <c r="D3" s="14" t="s">
        <v>1</v>
      </c>
      <c r="E3" s="16" t="s">
        <v>4</v>
      </c>
      <c r="G3" s="14" t="s">
        <v>97</v>
      </c>
      <c r="H3" s="14">
        <v>1931</v>
      </c>
      <c r="I3" s="16">
        <v>2018</v>
      </c>
      <c r="J3" s="15" t="s">
        <v>102</v>
      </c>
      <c r="K3" s="16" t="s">
        <v>99</v>
      </c>
      <c r="L3" s="18"/>
      <c r="M3" s="14" t="s">
        <v>97</v>
      </c>
      <c r="N3" s="16" t="s">
        <v>99</v>
      </c>
      <c r="O3" s="14" t="s">
        <v>97</v>
      </c>
      <c r="P3" s="16" t="s">
        <v>99</v>
      </c>
      <c r="Q3" s="18"/>
      <c r="R3" s="35" t="s">
        <v>104</v>
      </c>
      <c r="S3" s="36"/>
      <c r="T3" s="35" t="s">
        <v>105</v>
      </c>
      <c r="U3" s="36"/>
    </row>
    <row r="4" spans="1:21" x14ac:dyDescent="0.25">
      <c r="A4" s="8" t="s">
        <v>43</v>
      </c>
      <c r="B4" s="13">
        <v>0.23529411764705879</v>
      </c>
      <c r="D4" s="8" t="s">
        <v>43</v>
      </c>
      <c r="E4" s="13">
        <v>0.6470588235294118</v>
      </c>
      <c r="G4" s="8" t="s">
        <v>43</v>
      </c>
      <c r="H4" s="30">
        <v>0.23529411764705879</v>
      </c>
      <c r="I4" s="30">
        <v>0.6470588235294118</v>
      </c>
      <c r="J4" s="30">
        <f>I4-H4</f>
        <v>0.41176470588235303</v>
      </c>
      <c r="K4" s="13">
        <f>IFERROR((J4/H4)*100,I4)</f>
        <v>175.00000000000006</v>
      </c>
      <c r="L4" s="11"/>
      <c r="M4" s="8" t="s">
        <v>22</v>
      </c>
      <c r="N4" s="13">
        <v>-100</v>
      </c>
      <c r="O4" s="8" t="s">
        <v>38</v>
      </c>
      <c r="P4" s="13">
        <v>880.00000000000011</v>
      </c>
      <c r="Q4" s="11"/>
      <c r="R4" s="4" t="s">
        <v>22</v>
      </c>
      <c r="S4" s="20">
        <f>ABS(-100)</f>
        <v>100</v>
      </c>
      <c r="T4" s="8" t="s">
        <v>38</v>
      </c>
      <c r="U4" s="19">
        <v>880.00000000000011</v>
      </c>
    </row>
    <row r="5" spans="1:21" x14ac:dyDescent="0.25">
      <c r="A5" s="4" t="s">
        <v>50</v>
      </c>
      <c r="B5" s="5">
        <v>5.8823529411764698E-2</v>
      </c>
      <c r="D5" s="4" t="s">
        <v>50</v>
      </c>
      <c r="E5" s="5">
        <v>5.8823529411764698E-2</v>
      </c>
      <c r="G5" s="4" t="s">
        <v>50</v>
      </c>
      <c r="H5" s="11">
        <v>5.8823529411764698E-2</v>
      </c>
      <c r="I5" s="11">
        <v>5.8823529411764698E-2</v>
      </c>
      <c r="J5" s="11">
        <f t="shared" ref="J5:J45" si="0">I5-H5</f>
        <v>0</v>
      </c>
      <c r="K5" s="5">
        <f t="shared" ref="K5:K45" si="1">IFERROR((J5/H5)*100,I5)</f>
        <v>0</v>
      </c>
      <c r="L5" s="11"/>
      <c r="M5" s="4" t="s">
        <v>60</v>
      </c>
      <c r="N5" s="5">
        <v>-100</v>
      </c>
      <c r="O5" s="4" t="s">
        <v>86</v>
      </c>
      <c r="P5" s="5">
        <v>413.33333333333337</v>
      </c>
      <c r="Q5" s="11"/>
      <c r="R5" s="4" t="s">
        <v>60</v>
      </c>
      <c r="S5" s="20">
        <f>ABS(-100)</f>
        <v>100</v>
      </c>
      <c r="T5" s="4" t="s">
        <v>86</v>
      </c>
      <c r="U5" s="20">
        <v>413.33333333333337</v>
      </c>
    </row>
    <row r="6" spans="1:21" x14ac:dyDescent="0.25">
      <c r="A6" s="4" t="s">
        <v>90</v>
      </c>
      <c r="B6" s="5">
        <v>0</v>
      </c>
      <c r="D6" s="4" t="s">
        <v>90</v>
      </c>
      <c r="E6" s="5">
        <v>5.8823529411764698E-2</v>
      </c>
      <c r="G6" s="4" t="s">
        <v>90</v>
      </c>
      <c r="H6" s="11">
        <v>0</v>
      </c>
      <c r="I6" s="11">
        <v>5.8823529411764698E-2</v>
      </c>
      <c r="J6" s="11">
        <f t="shared" si="0"/>
        <v>5.8823529411764698E-2</v>
      </c>
      <c r="K6" s="5">
        <f t="shared" si="1"/>
        <v>5.8823529411764698E-2</v>
      </c>
      <c r="L6" s="11"/>
      <c r="M6" s="4" t="s">
        <v>52</v>
      </c>
      <c r="N6" s="5">
        <v>-100</v>
      </c>
      <c r="O6" s="4" t="s">
        <v>43</v>
      </c>
      <c r="P6" s="5">
        <v>175.00000000000006</v>
      </c>
      <c r="Q6" s="11"/>
      <c r="R6" s="4" t="s">
        <v>52</v>
      </c>
      <c r="S6" s="20">
        <f>ABS(-100)</f>
        <v>100</v>
      </c>
      <c r="T6" s="4" t="s">
        <v>43</v>
      </c>
      <c r="U6" s="20">
        <v>175.00000000000006</v>
      </c>
    </row>
    <row r="7" spans="1:21" x14ac:dyDescent="0.25">
      <c r="A7" s="4" t="s">
        <v>82</v>
      </c>
      <c r="B7" s="5">
        <v>0</v>
      </c>
      <c r="D7" s="4" t="s">
        <v>82</v>
      </c>
      <c r="E7" s="5">
        <v>5.8823529411764698E-2</v>
      </c>
      <c r="G7" s="4" t="s">
        <v>82</v>
      </c>
      <c r="H7" s="11">
        <v>0</v>
      </c>
      <c r="I7" s="11">
        <v>5.8823529411764698E-2</v>
      </c>
      <c r="J7" s="11">
        <f t="shared" si="0"/>
        <v>5.8823529411764698E-2</v>
      </c>
      <c r="K7" s="5">
        <f t="shared" si="1"/>
        <v>5.8823529411764698E-2</v>
      </c>
      <c r="L7" s="11"/>
      <c r="M7" s="4" t="s">
        <v>61</v>
      </c>
      <c r="N7" s="5">
        <v>-100</v>
      </c>
      <c r="O7" s="4" t="s">
        <v>46</v>
      </c>
      <c r="P7" s="5">
        <v>111.11111111111111</v>
      </c>
      <c r="Q7" s="11"/>
      <c r="R7" s="4" t="s">
        <v>61</v>
      </c>
      <c r="S7" s="20">
        <f>ABS(-100)</f>
        <v>100</v>
      </c>
      <c r="T7" s="4" t="s">
        <v>46</v>
      </c>
      <c r="U7" s="20">
        <v>111.11111111111111</v>
      </c>
    </row>
    <row r="8" spans="1:21" x14ac:dyDescent="0.25">
      <c r="A8" s="4" t="s">
        <v>89</v>
      </c>
      <c r="B8" s="5">
        <v>0</v>
      </c>
      <c r="D8" s="4" t="s">
        <v>89</v>
      </c>
      <c r="E8" s="5">
        <v>0.17647058823529413</v>
      </c>
      <c r="G8" s="4" t="s">
        <v>89</v>
      </c>
      <c r="H8" s="11">
        <v>0</v>
      </c>
      <c r="I8" s="11">
        <v>0.17647058823529413</v>
      </c>
      <c r="J8" s="11">
        <f t="shared" si="0"/>
        <v>0.17647058823529413</v>
      </c>
      <c r="K8" s="5">
        <f t="shared" si="1"/>
        <v>0.17647058823529413</v>
      </c>
      <c r="L8" s="11"/>
      <c r="M8" s="4" t="s">
        <v>55</v>
      </c>
      <c r="N8" s="5">
        <v>-100</v>
      </c>
      <c r="O8" s="4" t="s">
        <v>28</v>
      </c>
      <c r="P8" s="5">
        <v>83.333333333333371</v>
      </c>
      <c r="Q8" s="11"/>
      <c r="R8" s="4" t="s">
        <v>55</v>
      </c>
      <c r="S8" s="20">
        <f>ABS(-100)</f>
        <v>100</v>
      </c>
      <c r="T8" s="4" t="s">
        <v>28</v>
      </c>
      <c r="U8" s="20">
        <v>83.333333333333371</v>
      </c>
    </row>
    <row r="9" spans="1:21" x14ac:dyDescent="0.25">
      <c r="A9" s="4" t="s">
        <v>95</v>
      </c>
      <c r="B9" s="5">
        <v>0</v>
      </c>
      <c r="D9" s="4" t="s">
        <v>95</v>
      </c>
      <c r="E9" s="5">
        <v>0.23529411764705879</v>
      </c>
      <c r="G9" s="4" t="s">
        <v>95</v>
      </c>
      <c r="H9" s="11">
        <v>0</v>
      </c>
      <c r="I9" s="11">
        <v>0.23529411764705879</v>
      </c>
      <c r="J9" s="11">
        <f t="shared" si="0"/>
        <v>0.23529411764705879</v>
      </c>
      <c r="K9" s="5">
        <f t="shared" si="1"/>
        <v>0.23529411764705879</v>
      </c>
      <c r="L9" s="11"/>
      <c r="M9" s="4" t="s">
        <v>66</v>
      </c>
      <c r="N9" s="5">
        <v>-98.692810457516345</v>
      </c>
      <c r="O9" s="4" t="s">
        <v>71</v>
      </c>
      <c r="P9" s="5">
        <v>75.000000000000028</v>
      </c>
      <c r="Q9" s="11"/>
      <c r="R9" s="4" t="s">
        <v>66</v>
      </c>
      <c r="S9" s="20">
        <f>ABS(-98.6928104575163)</f>
        <v>98.692810457516302</v>
      </c>
      <c r="T9" s="4" t="s">
        <v>71</v>
      </c>
      <c r="U9" s="20">
        <v>75.000000000000028</v>
      </c>
    </row>
    <row r="10" spans="1:21" x14ac:dyDescent="0.25">
      <c r="A10" s="4" t="s">
        <v>88</v>
      </c>
      <c r="B10" s="5">
        <v>0</v>
      </c>
      <c r="D10" s="4" t="s">
        <v>88</v>
      </c>
      <c r="E10" s="5">
        <v>0.29411764705882348</v>
      </c>
      <c r="G10" s="4" t="s">
        <v>88</v>
      </c>
      <c r="H10" s="11">
        <v>0</v>
      </c>
      <c r="I10" s="11">
        <v>0.29411764705882348</v>
      </c>
      <c r="J10" s="11">
        <f t="shared" si="0"/>
        <v>0.29411764705882348</v>
      </c>
      <c r="K10" s="5">
        <f t="shared" si="1"/>
        <v>0.29411764705882348</v>
      </c>
      <c r="L10" s="11"/>
      <c r="M10" s="4" t="s">
        <v>78</v>
      </c>
      <c r="N10" s="5">
        <v>-98.275862068965523</v>
      </c>
      <c r="O10" s="4" t="s">
        <v>24</v>
      </c>
      <c r="P10" s="5">
        <v>71.770334928229701</v>
      </c>
      <c r="Q10" s="11"/>
      <c r="R10" s="4" t="s">
        <v>78</v>
      </c>
      <c r="S10" s="20">
        <f>ABS(-98.2758620689655)</f>
        <v>98.275862068965495</v>
      </c>
      <c r="T10" s="4" t="s">
        <v>24</v>
      </c>
      <c r="U10" s="20">
        <v>71.770334928229701</v>
      </c>
    </row>
    <row r="11" spans="1:21" x14ac:dyDescent="0.25">
      <c r="A11" s="4" t="s">
        <v>10</v>
      </c>
      <c r="B11" s="5">
        <v>15.52941176470588</v>
      </c>
      <c r="D11" s="4" t="s">
        <v>10</v>
      </c>
      <c r="E11" s="5">
        <v>12.294117647058828</v>
      </c>
      <c r="G11" s="4" t="s">
        <v>10</v>
      </c>
      <c r="H11" s="11">
        <v>15.52941176470588</v>
      </c>
      <c r="I11" s="11">
        <v>12.294117647058828</v>
      </c>
      <c r="J11" s="11">
        <f t="shared" si="0"/>
        <v>-3.2352941176470527</v>
      </c>
      <c r="K11" s="5">
        <f t="shared" si="1"/>
        <v>-20.833333333333297</v>
      </c>
      <c r="L11" s="11"/>
      <c r="M11" s="4" t="s">
        <v>17</v>
      </c>
      <c r="N11" s="5">
        <v>-95.652173913043484</v>
      </c>
      <c r="O11" s="4" t="s">
        <v>68</v>
      </c>
      <c r="P11" s="5">
        <v>49.999999999999986</v>
      </c>
      <c r="Q11" s="11"/>
      <c r="R11" s="4" t="s">
        <v>17</v>
      </c>
      <c r="S11" s="20">
        <f>ABS(-95.6521739130435)</f>
        <v>95.652173913043498</v>
      </c>
      <c r="T11" s="4" t="s">
        <v>68</v>
      </c>
      <c r="U11" s="20">
        <v>49.999999999999986</v>
      </c>
    </row>
    <row r="12" spans="1:21" x14ac:dyDescent="0.25">
      <c r="A12" s="4" t="s">
        <v>66</v>
      </c>
      <c r="B12" s="5">
        <v>9</v>
      </c>
      <c r="D12" s="4" t="s">
        <v>66</v>
      </c>
      <c r="E12" s="5">
        <v>0.1176470588235294</v>
      </c>
      <c r="G12" s="4" t="s">
        <v>66</v>
      </c>
      <c r="H12" s="11">
        <v>9</v>
      </c>
      <c r="I12" s="11">
        <v>0.1176470588235294</v>
      </c>
      <c r="J12" s="11">
        <f t="shared" si="0"/>
        <v>-8.882352941176471</v>
      </c>
      <c r="K12" s="5">
        <f t="shared" si="1"/>
        <v>-98.692810457516345</v>
      </c>
      <c r="L12" s="11"/>
      <c r="M12" s="4" t="s">
        <v>26</v>
      </c>
      <c r="N12" s="5">
        <v>-83.333333333333329</v>
      </c>
      <c r="O12" s="4" t="s">
        <v>36</v>
      </c>
      <c r="P12" s="5">
        <v>45.454545454545446</v>
      </c>
      <c r="Q12" s="11"/>
      <c r="R12" s="4" t="s">
        <v>26</v>
      </c>
      <c r="S12" s="20">
        <f>ABS(-83.3333333333333)</f>
        <v>83.3333333333333</v>
      </c>
      <c r="T12" s="4" t="s">
        <v>36</v>
      </c>
      <c r="U12" s="20">
        <v>45.454545454545446</v>
      </c>
    </row>
    <row r="13" spans="1:21" x14ac:dyDescent="0.25">
      <c r="A13" s="28" t="s">
        <v>86</v>
      </c>
      <c r="B13" s="29">
        <v>0.88235294117647056</v>
      </c>
      <c r="D13" s="4" t="s">
        <v>86</v>
      </c>
      <c r="E13" s="5">
        <v>4.5294117647058822</v>
      </c>
      <c r="G13" s="4" t="s">
        <v>86</v>
      </c>
      <c r="H13" s="11">
        <v>0.88235294117647056</v>
      </c>
      <c r="I13" s="11">
        <v>4.5294117647058822</v>
      </c>
      <c r="J13" s="11">
        <f t="shared" si="0"/>
        <v>3.6470588235294117</v>
      </c>
      <c r="K13" s="5">
        <f t="shared" si="1"/>
        <v>413.33333333333337</v>
      </c>
      <c r="L13" s="11"/>
      <c r="M13" s="4" t="s">
        <v>8</v>
      </c>
      <c r="N13" s="5">
        <v>-77.049180327868854</v>
      </c>
      <c r="O13" s="4" t="s">
        <v>40</v>
      </c>
      <c r="P13" s="5">
        <v>38.461538461538474</v>
      </c>
      <c r="Q13" s="11"/>
      <c r="R13" s="6" t="s">
        <v>8</v>
      </c>
      <c r="S13" s="21">
        <f>ABS(-77.0491803278689)</f>
        <v>77.049180327868896</v>
      </c>
      <c r="T13" s="6" t="s">
        <v>40</v>
      </c>
      <c r="U13" s="21">
        <v>38.461538461538474</v>
      </c>
    </row>
    <row r="14" spans="1:21" x14ac:dyDescent="0.25">
      <c r="A14" s="4" t="s">
        <v>83</v>
      </c>
      <c r="B14" s="5">
        <v>0</v>
      </c>
      <c r="D14" s="4" t="s">
        <v>83</v>
      </c>
      <c r="E14" s="5">
        <v>0.82352941176470584</v>
      </c>
      <c r="G14" s="4" t="s">
        <v>83</v>
      </c>
      <c r="H14" s="11">
        <v>0</v>
      </c>
      <c r="I14" s="11">
        <v>0.82352941176470584</v>
      </c>
      <c r="J14" s="11">
        <f t="shared" si="0"/>
        <v>0.82352941176470584</v>
      </c>
      <c r="K14" s="5">
        <f t="shared" si="1"/>
        <v>0.82352941176470584</v>
      </c>
      <c r="L14" s="11"/>
      <c r="M14" s="4" t="s">
        <v>6</v>
      </c>
      <c r="N14" s="5">
        <v>-31.210191082802545</v>
      </c>
      <c r="O14" s="4" t="s">
        <v>93</v>
      </c>
      <c r="P14" s="5">
        <v>5.5882352941176476</v>
      </c>
      <c r="Q14" s="11"/>
    </row>
    <row r="15" spans="1:21" x14ac:dyDescent="0.25">
      <c r="A15" s="4" t="s">
        <v>38</v>
      </c>
      <c r="B15" s="5">
        <v>0.29411764705882354</v>
      </c>
      <c r="D15" s="4" t="s">
        <v>38</v>
      </c>
      <c r="E15" s="5">
        <v>2.8823529411764706</v>
      </c>
      <c r="G15" s="4" t="s">
        <v>38</v>
      </c>
      <c r="H15" s="11">
        <v>0.29411764705882354</v>
      </c>
      <c r="I15" s="11">
        <v>2.8823529411764706</v>
      </c>
      <c r="J15" s="11">
        <f t="shared" si="0"/>
        <v>2.5882352941176472</v>
      </c>
      <c r="K15" s="5">
        <f t="shared" si="1"/>
        <v>880.00000000000011</v>
      </c>
      <c r="L15" s="11"/>
      <c r="M15" s="4" t="s">
        <v>58</v>
      </c>
      <c r="N15" s="5">
        <v>-22.2222222222222</v>
      </c>
      <c r="O15" s="4" t="s">
        <v>83</v>
      </c>
      <c r="P15" s="5">
        <v>0.82352941176470584</v>
      </c>
      <c r="Q15" s="11"/>
    </row>
    <row r="16" spans="1:21" x14ac:dyDescent="0.25">
      <c r="A16" s="4" t="s">
        <v>12</v>
      </c>
      <c r="B16" s="5">
        <v>2.2352941176470589</v>
      </c>
      <c r="D16" s="4" t="s">
        <v>12</v>
      </c>
      <c r="E16" s="5">
        <v>1.8235294117647061</v>
      </c>
      <c r="G16" s="4" t="s">
        <v>12</v>
      </c>
      <c r="H16" s="11">
        <v>2.2352941176470589</v>
      </c>
      <c r="I16" s="11">
        <v>1.8235294117647061</v>
      </c>
      <c r="J16" s="11">
        <f t="shared" si="0"/>
        <v>-0.41176470588235281</v>
      </c>
      <c r="K16" s="5">
        <f t="shared" si="1"/>
        <v>-18.421052631578942</v>
      </c>
      <c r="L16" s="11"/>
      <c r="M16" s="4" t="s">
        <v>10</v>
      </c>
      <c r="N16" s="5">
        <v>-20.833333333333297</v>
      </c>
      <c r="O16" s="4" t="s">
        <v>80</v>
      </c>
      <c r="P16" s="5">
        <v>0.29411764705882354</v>
      </c>
      <c r="Q16" s="11"/>
    </row>
    <row r="17" spans="1:17" x14ac:dyDescent="0.25">
      <c r="A17" s="4" t="s">
        <v>71</v>
      </c>
      <c r="B17" s="5">
        <v>0.23529411764705879</v>
      </c>
      <c r="D17" s="4" t="s">
        <v>71</v>
      </c>
      <c r="E17" s="5">
        <v>0.41176470588235298</v>
      </c>
      <c r="G17" s="4" t="s">
        <v>71</v>
      </c>
      <c r="H17" s="11">
        <v>0.23529411764705879</v>
      </c>
      <c r="I17" s="11">
        <v>0.41176470588235298</v>
      </c>
      <c r="J17" s="11">
        <f t="shared" si="0"/>
        <v>0.17647058823529418</v>
      </c>
      <c r="K17" s="5">
        <f t="shared" si="1"/>
        <v>75.000000000000028</v>
      </c>
      <c r="L17" s="11"/>
      <c r="M17" s="4" t="s">
        <v>12</v>
      </c>
      <c r="N17" s="5">
        <v>-18.421052631578942</v>
      </c>
      <c r="O17" s="4" t="s">
        <v>88</v>
      </c>
      <c r="P17" s="5">
        <v>0.29411764705882348</v>
      </c>
      <c r="Q17" s="11"/>
    </row>
    <row r="18" spans="1:17" x14ac:dyDescent="0.25">
      <c r="A18" s="4" t="s">
        <v>33</v>
      </c>
      <c r="B18" s="5">
        <v>0.29411764705882354</v>
      </c>
      <c r="D18" s="4" t="s">
        <v>33</v>
      </c>
      <c r="E18" s="5">
        <v>0.29411764705882354</v>
      </c>
      <c r="G18" s="4" t="s">
        <v>33</v>
      </c>
      <c r="H18" s="11">
        <v>0.29411764705882354</v>
      </c>
      <c r="I18" s="11">
        <v>0.29411764705882354</v>
      </c>
      <c r="J18" s="11">
        <f t="shared" si="0"/>
        <v>0</v>
      </c>
      <c r="K18" s="5">
        <f t="shared" si="1"/>
        <v>0</v>
      </c>
      <c r="L18" s="11"/>
      <c r="M18" s="4" t="s">
        <v>20</v>
      </c>
      <c r="N18" s="5">
        <v>-9.1603053435114532</v>
      </c>
      <c r="O18" s="4" t="s">
        <v>95</v>
      </c>
      <c r="P18" s="5">
        <v>0.23529411764705879</v>
      </c>
      <c r="Q18" s="11"/>
    </row>
    <row r="19" spans="1:17" x14ac:dyDescent="0.25">
      <c r="A19" s="4" t="s">
        <v>28</v>
      </c>
      <c r="B19" s="5">
        <v>1.7647058823529409</v>
      </c>
      <c r="D19" s="4" t="s">
        <v>28</v>
      </c>
      <c r="E19" s="5">
        <v>3.2352941176470589</v>
      </c>
      <c r="G19" s="4" t="s">
        <v>28</v>
      </c>
      <c r="H19" s="11">
        <v>1.7647058823529409</v>
      </c>
      <c r="I19" s="11">
        <v>3.2352941176470589</v>
      </c>
      <c r="J19" s="11">
        <f t="shared" si="0"/>
        <v>1.470588235294118</v>
      </c>
      <c r="K19" s="5">
        <f t="shared" si="1"/>
        <v>83.333333333333371</v>
      </c>
      <c r="L19" s="11"/>
      <c r="M19" s="4" t="s">
        <v>15</v>
      </c>
      <c r="N19" s="5">
        <v>-7.171314741035868</v>
      </c>
      <c r="O19" s="4" t="s">
        <v>89</v>
      </c>
      <c r="P19" s="5">
        <v>0.17647058823529413</v>
      </c>
      <c r="Q19" s="11"/>
    </row>
    <row r="20" spans="1:17" x14ac:dyDescent="0.25">
      <c r="A20" s="4" t="s">
        <v>36</v>
      </c>
      <c r="B20" s="5">
        <v>0.6470588235294118</v>
      </c>
      <c r="D20" s="4" t="s">
        <v>36</v>
      </c>
      <c r="E20" s="5">
        <v>0.94117647058823528</v>
      </c>
      <c r="G20" s="4" t="s">
        <v>36</v>
      </c>
      <c r="H20" s="11">
        <v>0.6470588235294118</v>
      </c>
      <c r="I20" s="11">
        <v>0.94117647058823528</v>
      </c>
      <c r="J20" s="11">
        <f t="shared" si="0"/>
        <v>0.29411764705882348</v>
      </c>
      <c r="K20" s="5">
        <f t="shared" si="1"/>
        <v>45.454545454545446</v>
      </c>
      <c r="L20" s="11"/>
      <c r="M20" s="4" t="s">
        <v>50</v>
      </c>
      <c r="N20" s="5">
        <v>0</v>
      </c>
      <c r="O20" s="4" t="s">
        <v>85</v>
      </c>
      <c r="P20" s="5">
        <v>0.17647058823529413</v>
      </c>
      <c r="Q20" s="11"/>
    </row>
    <row r="21" spans="1:17" x14ac:dyDescent="0.25">
      <c r="A21" s="4" t="s">
        <v>17</v>
      </c>
      <c r="B21" s="5">
        <v>1.3529411764705883</v>
      </c>
      <c r="D21" s="4" t="s">
        <v>17</v>
      </c>
      <c r="E21" s="5">
        <v>5.8823529411764698E-2</v>
      </c>
      <c r="G21" s="4" t="s">
        <v>17</v>
      </c>
      <c r="H21" s="11">
        <v>1.3529411764705883</v>
      </c>
      <c r="I21" s="11">
        <v>5.8823529411764698E-2</v>
      </c>
      <c r="J21" s="11">
        <f t="shared" si="0"/>
        <v>-1.2941176470588236</v>
      </c>
      <c r="K21" s="5">
        <f t="shared" si="1"/>
        <v>-95.652173913043484</v>
      </c>
      <c r="L21" s="11"/>
      <c r="M21" s="4" t="s">
        <v>33</v>
      </c>
      <c r="N21" s="5">
        <v>0</v>
      </c>
      <c r="O21" s="4" t="s">
        <v>155</v>
      </c>
      <c r="P21" s="5">
        <v>0.17647058823529413</v>
      </c>
      <c r="Q21" s="11"/>
    </row>
    <row r="22" spans="1:17" x14ac:dyDescent="0.25">
      <c r="A22" s="4" t="s">
        <v>22</v>
      </c>
      <c r="B22" s="5">
        <v>1.1764705882352942</v>
      </c>
      <c r="D22" s="4" t="s">
        <v>22</v>
      </c>
      <c r="E22" s="5">
        <v>0</v>
      </c>
      <c r="G22" s="4" t="s">
        <v>22</v>
      </c>
      <c r="H22" s="11">
        <v>1.1764705882352942</v>
      </c>
      <c r="I22" s="11">
        <v>0</v>
      </c>
      <c r="J22" s="11">
        <f t="shared" si="0"/>
        <v>-1.1764705882352942</v>
      </c>
      <c r="K22" s="5">
        <f t="shared" si="1"/>
        <v>-100</v>
      </c>
      <c r="L22" s="11"/>
      <c r="M22" s="4" t="s">
        <v>44</v>
      </c>
      <c r="N22" s="5">
        <v>0</v>
      </c>
      <c r="O22" s="4" t="s">
        <v>90</v>
      </c>
      <c r="P22" s="5">
        <v>5.8823529411764698E-2</v>
      </c>
      <c r="Q22" s="11"/>
    </row>
    <row r="23" spans="1:17" x14ac:dyDescent="0.25">
      <c r="A23" s="4" t="s">
        <v>24</v>
      </c>
      <c r="B23" s="5">
        <v>12.294117647058822</v>
      </c>
      <c r="D23" s="4" t="s">
        <v>24</v>
      </c>
      <c r="E23" s="5">
        <v>21.117647058823533</v>
      </c>
      <c r="G23" s="4" t="s">
        <v>24</v>
      </c>
      <c r="H23" s="11">
        <v>12.294117647058822</v>
      </c>
      <c r="I23" s="11">
        <v>21.117647058823533</v>
      </c>
      <c r="J23" s="11">
        <f t="shared" si="0"/>
        <v>8.8235294117647101</v>
      </c>
      <c r="K23" s="5">
        <f t="shared" si="1"/>
        <v>71.770334928229701</v>
      </c>
      <c r="L23" s="11"/>
      <c r="M23" s="4" t="s">
        <v>48</v>
      </c>
      <c r="N23" s="5">
        <v>0</v>
      </c>
      <c r="O23" s="4" t="s">
        <v>82</v>
      </c>
      <c r="P23" s="5">
        <v>5.8823529411764698E-2</v>
      </c>
      <c r="Q23" s="11"/>
    </row>
    <row r="24" spans="1:17" x14ac:dyDescent="0.25">
      <c r="A24" s="4" t="s">
        <v>78</v>
      </c>
      <c r="B24" s="5">
        <v>3.4117647058823533</v>
      </c>
      <c r="D24" s="4" t="s">
        <v>78</v>
      </c>
      <c r="E24" s="5">
        <v>5.8823529411764698E-2</v>
      </c>
      <c r="G24" s="4" t="s">
        <v>78</v>
      </c>
      <c r="H24" s="11">
        <v>3.4117647058823533</v>
      </c>
      <c r="I24" s="11">
        <v>5.8823529411764698E-2</v>
      </c>
      <c r="J24" s="11">
        <f t="shared" si="0"/>
        <v>-3.3529411764705888</v>
      </c>
      <c r="K24" s="5">
        <f t="shared" si="1"/>
        <v>-98.275862068965523</v>
      </c>
      <c r="L24" s="11"/>
      <c r="M24" s="4" t="s">
        <v>30</v>
      </c>
      <c r="N24" s="5">
        <v>0</v>
      </c>
      <c r="O24" s="4" t="s">
        <v>91</v>
      </c>
      <c r="P24" s="5">
        <v>5.8823529411764698E-2</v>
      </c>
      <c r="Q24" s="11"/>
    </row>
    <row r="25" spans="1:17" x14ac:dyDescent="0.25">
      <c r="A25" s="32" t="s">
        <v>155</v>
      </c>
      <c r="B25" s="33">
        <v>0</v>
      </c>
      <c r="D25" s="4" t="s">
        <v>155</v>
      </c>
      <c r="E25" s="5">
        <v>0.17647058823529413</v>
      </c>
      <c r="G25" s="4" t="s">
        <v>20</v>
      </c>
      <c r="H25" s="11">
        <v>15.411764705882351</v>
      </c>
      <c r="I25" s="11">
        <v>13.999999999999998</v>
      </c>
      <c r="J25" s="11">
        <f t="shared" si="0"/>
        <v>-1.4117647058823533</v>
      </c>
      <c r="K25" s="5">
        <f t="shared" si="1"/>
        <v>-9.1603053435114532</v>
      </c>
      <c r="L25" s="11"/>
      <c r="M25" s="4" t="s">
        <v>90</v>
      </c>
      <c r="N25" s="5">
        <v>5.8823529411764698E-2</v>
      </c>
      <c r="O25" s="4" t="s">
        <v>50</v>
      </c>
      <c r="P25" s="5">
        <v>0</v>
      </c>
      <c r="Q25" s="11"/>
    </row>
    <row r="26" spans="1:17" x14ac:dyDescent="0.25">
      <c r="A26" s="4" t="s">
        <v>20</v>
      </c>
      <c r="B26" s="5">
        <v>15.411764705882351</v>
      </c>
      <c r="D26" s="4" t="s">
        <v>20</v>
      </c>
      <c r="E26" s="5">
        <v>13.999999999999998</v>
      </c>
      <c r="G26" s="4" t="s">
        <v>44</v>
      </c>
      <c r="H26" s="11">
        <v>5.8823529411764698E-2</v>
      </c>
      <c r="I26" s="11">
        <v>5.8823529411764698E-2</v>
      </c>
      <c r="J26" s="11">
        <f t="shared" si="0"/>
        <v>0</v>
      </c>
      <c r="K26" s="5">
        <f t="shared" si="1"/>
        <v>0</v>
      </c>
      <c r="L26" s="11"/>
      <c r="M26" s="4" t="s">
        <v>82</v>
      </c>
      <c r="N26" s="5">
        <v>5.8823529411764698E-2</v>
      </c>
      <c r="O26" s="4" t="s">
        <v>33</v>
      </c>
      <c r="P26" s="5">
        <v>0</v>
      </c>
      <c r="Q26" s="11"/>
    </row>
    <row r="27" spans="1:17" x14ac:dyDescent="0.25">
      <c r="A27" s="4" t="s">
        <v>44</v>
      </c>
      <c r="B27" s="5">
        <v>5.8823529411764698E-2</v>
      </c>
      <c r="D27" s="4" t="s">
        <v>44</v>
      </c>
      <c r="E27" s="5">
        <v>5.8823529411764698E-2</v>
      </c>
      <c r="G27" s="4" t="s">
        <v>80</v>
      </c>
      <c r="H27" s="11">
        <v>0</v>
      </c>
      <c r="I27" s="11">
        <v>0.29411764705882354</v>
      </c>
      <c r="J27" s="11">
        <f t="shared" si="0"/>
        <v>0.29411764705882354</v>
      </c>
      <c r="K27" s="5">
        <f t="shared" si="1"/>
        <v>0.29411764705882354</v>
      </c>
      <c r="L27" s="11"/>
      <c r="M27" s="4" t="s">
        <v>91</v>
      </c>
      <c r="N27" s="5">
        <v>5.8823529411764698E-2</v>
      </c>
      <c r="O27" s="4" t="s">
        <v>44</v>
      </c>
      <c r="P27" s="5">
        <v>0</v>
      </c>
      <c r="Q27" s="11"/>
    </row>
    <row r="28" spans="1:17" x14ac:dyDescent="0.25">
      <c r="A28" s="4" t="s">
        <v>80</v>
      </c>
      <c r="B28" s="5">
        <v>0</v>
      </c>
      <c r="D28" s="4" t="s">
        <v>80</v>
      </c>
      <c r="E28" s="5">
        <v>0.29411764705882354</v>
      </c>
      <c r="G28" s="4" t="s">
        <v>48</v>
      </c>
      <c r="H28" s="11">
        <v>0.52941176470588236</v>
      </c>
      <c r="I28" s="11">
        <v>0.52941176470588236</v>
      </c>
      <c r="J28" s="11">
        <f t="shared" si="0"/>
        <v>0</v>
      </c>
      <c r="K28" s="5">
        <f t="shared" si="1"/>
        <v>0</v>
      </c>
      <c r="L28" s="11"/>
      <c r="M28" s="4" t="s">
        <v>89</v>
      </c>
      <c r="N28" s="5">
        <v>0.17647058823529413</v>
      </c>
      <c r="O28" s="4" t="s">
        <v>48</v>
      </c>
      <c r="P28" s="5">
        <v>0</v>
      </c>
      <c r="Q28" s="11"/>
    </row>
    <row r="29" spans="1:17" x14ac:dyDescent="0.25">
      <c r="A29" s="4" t="s">
        <v>48</v>
      </c>
      <c r="B29" s="5">
        <v>0.52941176470588236</v>
      </c>
      <c r="D29" s="4" t="s">
        <v>48</v>
      </c>
      <c r="E29" s="5">
        <v>0.52941176470588236</v>
      </c>
      <c r="G29" s="4" t="s">
        <v>93</v>
      </c>
      <c r="H29" s="11">
        <v>0</v>
      </c>
      <c r="I29" s="11">
        <v>5.5882352941176476</v>
      </c>
      <c r="J29" s="11">
        <f t="shared" si="0"/>
        <v>5.5882352941176476</v>
      </c>
      <c r="K29" s="5">
        <f t="shared" si="1"/>
        <v>5.5882352941176476</v>
      </c>
      <c r="L29" s="11"/>
      <c r="M29" s="4" t="s">
        <v>85</v>
      </c>
      <c r="N29" s="5">
        <v>0.17647058823529413</v>
      </c>
      <c r="O29" s="4" t="s">
        <v>30</v>
      </c>
      <c r="P29" s="5">
        <v>0</v>
      </c>
      <c r="Q29" s="11"/>
    </row>
    <row r="30" spans="1:17" x14ac:dyDescent="0.25">
      <c r="A30" s="4" t="s">
        <v>93</v>
      </c>
      <c r="B30" s="5">
        <v>0</v>
      </c>
      <c r="D30" s="4" t="s">
        <v>93</v>
      </c>
      <c r="E30" s="5">
        <v>5.5882352941176476</v>
      </c>
      <c r="G30" s="4" t="s">
        <v>58</v>
      </c>
      <c r="H30" s="11">
        <v>0.52941176470588225</v>
      </c>
      <c r="I30" s="11">
        <v>0.41176470588235298</v>
      </c>
      <c r="J30" s="11">
        <f t="shared" si="0"/>
        <v>-0.11764705882352927</v>
      </c>
      <c r="K30" s="5">
        <f t="shared" si="1"/>
        <v>-22.2222222222222</v>
      </c>
      <c r="L30" s="11"/>
      <c r="M30" s="4" t="s">
        <v>155</v>
      </c>
      <c r="N30" s="5">
        <v>0.17647058823529413</v>
      </c>
      <c r="O30" s="4" t="s">
        <v>15</v>
      </c>
      <c r="P30" s="5">
        <v>-7.171314741035868</v>
      </c>
      <c r="Q30" s="11"/>
    </row>
    <row r="31" spans="1:17" x14ac:dyDescent="0.25">
      <c r="A31" s="4" t="s">
        <v>58</v>
      </c>
      <c r="B31" s="5">
        <v>0.52941176470588225</v>
      </c>
      <c r="D31" s="4" t="s">
        <v>58</v>
      </c>
      <c r="E31" s="5">
        <v>0.41176470588235298</v>
      </c>
      <c r="G31" s="4" t="s">
        <v>60</v>
      </c>
      <c r="H31" s="11">
        <v>5.8823529411764698E-2</v>
      </c>
      <c r="I31" s="11">
        <v>0</v>
      </c>
      <c r="J31" s="11">
        <f t="shared" si="0"/>
        <v>-5.8823529411764698E-2</v>
      </c>
      <c r="K31" s="5">
        <f t="shared" si="1"/>
        <v>-100</v>
      </c>
      <c r="L31" s="11"/>
      <c r="M31" s="4" t="s">
        <v>95</v>
      </c>
      <c r="N31" s="5">
        <v>0.23529411764705879</v>
      </c>
      <c r="O31" s="4" t="s">
        <v>20</v>
      </c>
      <c r="P31" s="5">
        <v>-9.1603053435114532</v>
      </c>
      <c r="Q31" s="11"/>
    </row>
    <row r="32" spans="1:17" x14ac:dyDescent="0.25">
      <c r="A32" s="4" t="s">
        <v>60</v>
      </c>
      <c r="B32" s="5">
        <v>5.8823529411764698E-2</v>
      </c>
      <c r="D32" s="4" t="s">
        <v>60</v>
      </c>
      <c r="E32" s="5">
        <v>0</v>
      </c>
      <c r="G32" s="4" t="s">
        <v>52</v>
      </c>
      <c r="H32" s="11">
        <v>0.76470588235294124</v>
      </c>
      <c r="I32" s="11">
        <v>0</v>
      </c>
      <c r="J32" s="11">
        <f t="shared" si="0"/>
        <v>-0.76470588235294124</v>
      </c>
      <c r="K32" s="5">
        <f t="shared" si="1"/>
        <v>-100</v>
      </c>
      <c r="L32" s="11"/>
      <c r="M32" s="4" t="s">
        <v>88</v>
      </c>
      <c r="N32" s="5">
        <v>0.29411764705882348</v>
      </c>
      <c r="O32" s="4" t="s">
        <v>12</v>
      </c>
      <c r="P32" s="5">
        <v>-18.421052631578942</v>
      </c>
      <c r="Q32" s="11"/>
    </row>
    <row r="33" spans="1:17" x14ac:dyDescent="0.25">
      <c r="A33" s="4" t="s">
        <v>52</v>
      </c>
      <c r="B33" s="5">
        <v>0.76470588235294124</v>
      </c>
      <c r="D33" s="4" t="s">
        <v>52</v>
      </c>
      <c r="E33" s="5">
        <v>0</v>
      </c>
      <c r="G33" s="4" t="s">
        <v>46</v>
      </c>
      <c r="H33" s="11">
        <v>0.52941176470588236</v>
      </c>
      <c r="I33" s="11">
        <v>1.1176470588235294</v>
      </c>
      <c r="J33" s="11">
        <f t="shared" si="0"/>
        <v>0.58823529411764708</v>
      </c>
      <c r="K33" s="5">
        <f t="shared" si="1"/>
        <v>111.11111111111111</v>
      </c>
      <c r="L33" s="11"/>
      <c r="M33" s="4" t="s">
        <v>80</v>
      </c>
      <c r="N33" s="5">
        <v>0.29411764705882354</v>
      </c>
      <c r="O33" s="4" t="s">
        <v>10</v>
      </c>
      <c r="P33" s="5">
        <v>-20.833333333333297</v>
      </c>
      <c r="Q33" s="11"/>
    </row>
    <row r="34" spans="1:17" x14ac:dyDescent="0.25">
      <c r="A34" s="4" t="s">
        <v>46</v>
      </c>
      <c r="B34" s="5">
        <v>0.52941176470588236</v>
      </c>
      <c r="D34" s="4" t="s">
        <v>46</v>
      </c>
      <c r="E34" s="5">
        <v>1.1176470588235294</v>
      </c>
      <c r="G34" s="4" t="s">
        <v>8</v>
      </c>
      <c r="H34" s="11">
        <v>3.5882352941176472</v>
      </c>
      <c r="I34" s="11">
        <v>0.82352941176470595</v>
      </c>
      <c r="J34" s="11">
        <f t="shared" si="0"/>
        <v>-2.7647058823529411</v>
      </c>
      <c r="K34" s="5">
        <f t="shared" si="1"/>
        <v>-77.049180327868854</v>
      </c>
      <c r="L34" s="11"/>
      <c r="M34" s="4" t="s">
        <v>83</v>
      </c>
      <c r="N34" s="5">
        <v>0.82352941176470584</v>
      </c>
      <c r="O34" s="4" t="s">
        <v>58</v>
      </c>
      <c r="P34" s="5">
        <v>-22.2222222222222</v>
      </c>
      <c r="Q34" s="11"/>
    </row>
    <row r="35" spans="1:17" x14ac:dyDescent="0.25">
      <c r="A35" s="4" t="s">
        <v>8</v>
      </c>
      <c r="B35" s="5">
        <v>3.5882352941176472</v>
      </c>
      <c r="D35" s="4" t="s">
        <v>8</v>
      </c>
      <c r="E35" s="5">
        <v>0.82352941176470595</v>
      </c>
      <c r="G35" s="4" t="s">
        <v>40</v>
      </c>
      <c r="H35" s="11">
        <v>0.76470588235294112</v>
      </c>
      <c r="I35" s="11">
        <v>1.0588235294117647</v>
      </c>
      <c r="J35" s="11">
        <f t="shared" si="0"/>
        <v>0.29411764705882359</v>
      </c>
      <c r="K35" s="5">
        <f t="shared" si="1"/>
        <v>38.461538461538474</v>
      </c>
      <c r="L35" s="11"/>
      <c r="M35" s="4" t="s">
        <v>93</v>
      </c>
      <c r="N35" s="5">
        <v>5.5882352941176476</v>
      </c>
      <c r="O35" s="4" t="s">
        <v>6</v>
      </c>
      <c r="P35" s="5">
        <v>-31.210191082802545</v>
      </c>
      <c r="Q35" s="11"/>
    </row>
    <row r="36" spans="1:17" x14ac:dyDescent="0.25">
      <c r="A36" s="4" t="s">
        <v>40</v>
      </c>
      <c r="B36" s="5">
        <v>0.76470588235294112</v>
      </c>
      <c r="D36" s="4" t="s">
        <v>40</v>
      </c>
      <c r="E36" s="5">
        <v>1.0588235294117647</v>
      </c>
      <c r="G36" s="4" t="s">
        <v>6</v>
      </c>
      <c r="H36" s="11">
        <v>9.235294117647058</v>
      </c>
      <c r="I36" s="11">
        <v>6.3529411764705879</v>
      </c>
      <c r="J36" s="11">
        <f t="shared" si="0"/>
        <v>-2.8823529411764701</v>
      </c>
      <c r="K36" s="5">
        <f t="shared" si="1"/>
        <v>-31.210191082802545</v>
      </c>
      <c r="L36" s="11"/>
      <c r="M36" s="4" t="s">
        <v>40</v>
      </c>
      <c r="N36" s="5">
        <v>38.461538461538474</v>
      </c>
      <c r="O36" s="4" t="s">
        <v>8</v>
      </c>
      <c r="P36" s="5">
        <v>-77.049180327868854</v>
      </c>
      <c r="Q36" s="11"/>
    </row>
    <row r="37" spans="1:17" x14ac:dyDescent="0.25">
      <c r="A37" s="4" t="s">
        <v>6</v>
      </c>
      <c r="B37" s="5">
        <v>9.235294117647058</v>
      </c>
      <c r="D37" s="4" t="s">
        <v>6</v>
      </c>
      <c r="E37" s="5">
        <v>6.3529411764705879</v>
      </c>
      <c r="G37" s="4" t="s">
        <v>61</v>
      </c>
      <c r="H37" s="11">
        <v>5.8823529411764698E-2</v>
      </c>
      <c r="I37" s="11">
        <v>0</v>
      </c>
      <c r="J37" s="11">
        <f t="shared" si="0"/>
        <v>-5.8823529411764698E-2</v>
      </c>
      <c r="K37" s="5">
        <f t="shared" si="1"/>
        <v>-100</v>
      </c>
      <c r="L37" s="11"/>
      <c r="M37" s="4" t="s">
        <v>36</v>
      </c>
      <c r="N37" s="5">
        <v>45.454545454545446</v>
      </c>
      <c r="O37" s="4" t="s">
        <v>26</v>
      </c>
      <c r="P37" s="5">
        <v>-83.333333333333329</v>
      </c>
      <c r="Q37" s="11"/>
    </row>
    <row r="38" spans="1:17" x14ac:dyDescent="0.25">
      <c r="A38" s="4" t="s">
        <v>61</v>
      </c>
      <c r="B38" s="5">
        <v>5.8823529411764698E-2</v>
      </c>
      <c r="D38" s="4" t="s">
        <v>61</v>
      </c>
      <c r="E38" s="5">
        <v>0</v>
      </c>
      <c r="G38" s="4" t="s">
        <v>55</v>
      </c>
      <c r="H38" s="11">
        <v>5.8823529411764698E-2</v>
      </c>
      <c r="I38" s="11">
        <v>0</v>
      </c>
      <c r="J38" s="11">
        <f t="shared" si="0"/>
        <v>-5.8823529411764698E-2</v>
      </c>
      <c r="K38" s="5">
        <f t="shared" si="1"/>
        <v>-100</v>
      </c>
      <c r="L38" s="11"/>
      <c r="M38" s="4" t="s">
        <v>68</v>
      </c>
      <c r="N38" s="5">
        <v>49.999999999999986</v>
      </c>
      <c r="O38" s="4" t="s">
        <v>17</v>
      </c>
      <c r="P38" s="5">
        <v>-95.652173913043484</v>
      </c>
      <c r="Q38" s="11"/>
    </row>
    <row r="39" spans="1:17" x14ac:dyDescent="0.25">
      <c r="A39" s="4" t="s">
        <v>55</v>
      </c>
      <c r="B39" s="5">
        <v>5.8823529411764698E-2</v>
      </c>
      <c r="D39" s="4" t="s">
        <v>55</v>
      </c>
      <c r="E39" s="5">
        <v>0</v>
      </c>
      <c r="G39" s="4" t="s">
        <v>26</v>
      </c>
      <c r="H39" s="11">
        <v>0.35294117647058826</v>
      </c>
      <c r="I39" s="11">
        <v>5.8823529411764698E-2</v>
      </c>
      <c r="J39" s="11">
        <f t="shared" si="0"/>
        <v>-0.29411764705882354</v>
      </c>
      <c r="K39" s="5">
        <f t="shared" si="1"/>
        <v>-83.333333333333329</v>
      </c>
      <c r="L39" s="11"/>
      <c r="M39" s="4" t="s">
        <v>24</v>
      </c>
      <c r="N39" s="5">
        <v>71.770334928229701</v>
      </c>
      <c r="O39" s="4" t="s">
        <v>78</v>
      </c>
      <c r="P39" s="5">
        <v>-98.275862068965523</v>
      </c>
      <c r="Q39" s="11"/>
    </row>
    <row r="40" spans="1:17" x14ac:dyDescent="0.25">
      <c r="A40" s="4" t="s">
        <v>26</v>
      </c>
      <c r="B40" s="5">
        <v>0.35294117647058826</v>
      </c>
      <c r="D40" s="4" t="s">
        <v>26</v>
      </c>
      <c r="E40" s="5">
        <v>5.8823529411764698E-2</v>
      </c>
      <c r="G40" s="4" t="s">
        <v>30</v>
      </c>
      <c r="H40" s="11">
        <v>0.70588235294117652</v>
      </c>
      <c r="I40" s="11">
        <v>0.70588235294117652</v>
      </c>
      <c r="J40" s="11">
        <f t="shared" si="0"/>
        <v>0</v>
      </c>
      <c r="K40" s="5">
        <f t="shared" si="1"/>
        <v>0</v>
      </c>
      <c r="L40" s="11"/>
      <c r="M40" s="4" t="s">
        <v>71</v>
      </c>
      <c r="N40" s="5">
        <v>75.000000000000028</v>
      </c>
      <c r="O40" s="4" t="s">
        <v>66</v>
      </c>
      <c r="P40" s="5">
        <v>-98.692810457516345</v>
      </c>
    </row>
    <row r="41" spans="1:17" x14ac:dyDescent="0.25">
      <c r="A41" s="4" t="s">
        <v>30</v>
      </c>
      <c r="B41" s="5">
        <v>0.70588235294117652</v>
      </c>
      <c r="D41" s="4" t="s">
        <v>30</v>
      </c>
      <c r="E41" s="5">
        <v>0.70588235294117652</v>
      </c>
      <c r="G41" s="4" t="s">
        <v>15</v>
      </c>
      <c r="H41" s="11">
        <v>14.76470588235294</v>
      </c>
      <c r="I41" s="11">
        <v>13.705882352941174</v>
      </c>
      <c r="J41" s="11">
        <f t="shared" si="0"/>
        <v>-1.0588235294117663</v>
      </c>
      <c r="K41" s="5">
        <f t="shared" si="1"/>
        <v>-7.171314741035868</v>
      </c>
      <c r="L41" s="11"/>
      <c r="M41" s="4" t="s">
        <v>28</v>
      </c>
      <c r="N41" s="5">
        <v>83.333333333333371</v>
      </c>
      <c r="O41" s="4" t="s">
        <v>22</v>
      </c>
      <c r="P41" s="5">
        <v>-100</v>
      </c>
    </row>
    <row r="42" spans="1:17" x14ac:dyDescent="0.25">
      <c r="A42" s="4" t="s">
        <v>15</v>
      </c>
      <c r="B42" s="5">
        <v>14.76470588235294</v>
      </c>
      <c r="D42" s="4" t="s">
        <v>15</v>
      </c>
      <c r="E42" s="5">
        <v>13.705882352941174</v>
      </c>
      <c r="G42" s="4" t="s">
        <v>68</v>
      </c>
      <c r="H42" s="11">
        <v>3.1764705882352944</v>
      </c>
      <c r="I42" s="11">
        <v>4.7647058823529411</v>
      </c>
      <c r="J42" s="11">
        <f t="shared" si="0"/>
        <v>1.5882352941176467</v>
      </c>
      <c r="K42" s="5">
        <f t="shared" si="1"/>
        <v>49.999999999999986</v>
      </c>
      <c r="L42" s="11"/>
      <c r="M42" s="4" t="s">
        <v>46</v>
      </c>
      <c r="N42" s="5">
        <v>111.11111111111111</v>
      </c>
      <c r="O42" s="4" t="s">
        <v>60</v>
      </c>
      <c r="P42" s="5">
        <v>-100</v>
      </c>
    </row>
    <row r="43" spans="1:17" x14ac:dyDescent="0.25">
      <c r="A43" s="4" t="s">
        <v>68</v>
      </c>
      <c r="B43" s="5">
        <v>3.1764705882352944</v>
      </c>
      <c r="D43" s="4" t="s">
        <v>68</v>
      </c>
      <c r="E43" s="5">
        <v>4.7647058823529411</v>
      </c>
      <c r="G43" s="4" t="s">
        <v>91</v>
      </c>
      <c r="H43" s="11">
        <v>0</v>
      </c>
      <c r="I43" s="11">
        <v>5.8823529411764698E-2</v>
      </c>
      <c r="J43" s="11">
        <f t="shared" si="0"/>
        <v>5.8823529411764698E-2</v>
      </c>
      <c r="K43" s="5">
        <f t="shared" si="1"/>
        <v>5.8823529411764698E-2</v>
      </c>
      <c r="L43" s="11"/>
      <c r="M43" s="4" t="s">
        <v>43</v>
      </c>
      <c r="N43" s="5">
        <v>175.00000000000006</v>
      </c>
      <c r="O43" s="4" t="s">
        <v>52</v>
      </c>
      <c r="P43" s="5">
        <v>-100</v>
      </c>
    </row>
    <row r="44" spans="1:17" x14ac:dyDescent="0.25">
      <c r="A44" s="4" t="s">
        <v>91</v>
      </c>
      <c r="B44" s="5">
        <v>0</v>
      </c>
      <c r="D44" s="4" t="s">
        <v>91</v>
      </c>
      <c r="E44" s="5">
        <v>5.8823529411764698E-2</v>
      </c>
      <c r="G44" s="4" t="s">
        <v>85</v>
      </c>
      <c r="H44" s="11">
        <v>0</v>
      </c>
      <c r="I44" s="11">
        <v>0.17647058823529413</v>
      </c>
      <c r="J44" s="11">
        <f t="shared" si="0"/>
        <v>0.17647058823529413</v>
      </c>
      <c r="K44" s="5">
        <f t="shared" si="1"/>
        <v>0.17647058823529413</v>
      </c>
      <c r="L44" s="11"/>
      <c r="M44" s="4" t="s">
        <v>86</v>
      </c>
      <c r="N44" s="5">
        <v>413.33333333333337</v>
      </c>
      <c r="O44" s="4" t="s">
        <v>61</v>
      </c>
      <c r="P44" s="5">
        <v>-100</v>
      </c>
    </row>
    <row r="45" spans="1:17" x14ac:dyDescent="0.25">
      <c r="A45" s="6" t="s">
        <v>85</v>
      </c>
      <c r="B45" s="7">
        <v>0</v>
      </c>
      <c r="D45" s="6" t="s">
        <v>85</v>
      </c>
      <c r="E45" s="7">
        <v>0.17647058823529413</v>
      </c>
      <c r="G45" s="6" t="s">
        <v>155</v>
      </c>
      <c r="H45" s="12">
        <v>0</v>
      </c>
      <c r="I45" s="12">
        <v>0.17647058823529413</v>
      </c>
      <c r="J45" s="12">
        <f t="shared" si="0"/>
        <v>0.17647058823529413</v>
      </c>
      <c r="K45" s="7">
        <f t="shared" si="1"/>
        <v>0.17647058823529413</v>
      </c>
      <c r="L45" s="11"/>
      <c r="M45" s="6" t="s">
        <v>38</v>
      </c>
      <c r="N45" s="7">
        <v>880.00000000000011</v>
      </c>
      <c r="O45" s="6" t="s">
        <v>55</v>
      </c>
      <c r="P45" s="7">
        <v>-100</v>
      </c>
    </row>
  </sheetData>
  <sortState ref="O4:P45">
    <sortCondition descending="1" ref="P4:P45"/>
  </sortState>
  <mergeCells count="7">
    <mergeCell ref="T3:U3"/>
    <mergeCell ref="H2:I2"/>
    <mergeCell ref="M2:N2"/>
    <mergeCell ref="O2:P2"/>
    <mergeCell ref="A2:B2"/>
    <mergeCell ref="D2:E2"/>
    <mergeCell ref="R3:S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5"/>
  <sheetViews>
    <sheetView tabSelected="1" topLeftCell="A43" workbookViewId="0">
      <selection activeCell="A44" sqref="A44:A85"/>
    </sheetView>
  </sheetViews>
  <sheetFormatPr defaultRowHeight="15" x14ac:dyDescent="0.25"/>
  <sheetData>
    <row r="1" spans="1:3" x14ac:dyDescent="0.25">
      <c r="A1" t="s">
        <v>158</v>
      </c>
      <c r="B1" t="s">
        <v>97</v>
      </c>
      <c r="C1" t="s">
        <v>159</v>
      </c>
    </row>
    <row r="2" spans="1:3" x14ac:dyDescent="0.25">
      <c r="A2">
        <v>1931</v>
      </c>
      <c r="B2" t="s">
        <v>43</v>
      </c>
      <c r="C2">
        <v>0.23529411764705879</v>
      </c>
    </row>
    <row r="3" spans="1:3" x14ac:dyDescent="0.25">
      <c r="A3">
        <v>1931</v>
      </c>
      <c r="B3" t="s">
        <v>50</v>
      </c>
      <c r="C3">
        <v>5.8823529411764698E-2</v>
      </c>
    </row>
    <row r="4" spans="1:3" x14ac:dyDescent="0.25">
      <c r="A4">
        <v>1931</v>
      </c>
      <c r="B4" t="s">
        <v>10</v>
      </c>
      <c r="C4">
        <v>15.52941176470588</v>
      </c>
    </row>
    <row r="5" spans="1:3" x14ac:dyDescent="0.25">
      <c r="A5">
        <v>1931</v>
      </c>
      <c r="B5" t="s">
        <v>66</v>
      </c>
      <c r="C5">
        <v>9</v>
      </c>
    </row>
    <row r="6" spans="1:3" x14ac:dyDescent="0.25">
      <c r="A6">
        <v>1931</v>
      </c>
      <c r="B6" t="s">
        <v>86</v>
      </c>
      <c r="C6">
        <v>0.88235294117647056</v>
      </c>
    </row>
    <row r="7" spans="1:3" x14ac:dyDescent="0.25">
      <c r="A7">
        <v>1931</v>
      </c>
      <c r="B7" t="s">
        <v>38</v>
      </c>
      <c r="C7">
        <v>0.29411764705882354</v>
      </c>
    </row>
    <row r="8" spans="1:3" x14ac:dyDescent="0.25">
      <c r="A8">
        <v>1931</v>
      </c>
      <c r="B8" t="s">
        <v>12</v>
      </c>
      <c r="C8">
        <v>2.2352941176470589</v>
      </c>
    </row>
    <row r="9" spans="1:3" x14ac:dyDescent="0.25">
      <c r="A9">
        <v>1931</v>
      </c>
      <c r="B9" t="s">
        <v>71</v>
      </c>
      <c r="C9">
        <v>0.23529411764705879</v>
      </c>
    </row>
    <row r="10" spans="1:3" x14ac:dyDescent="0.25">
      <c r="A10">
        <v>1931</v>
      </c>
      <c r="B10" t="s">
        <v>33</v>
      </c>
      <c r="C10">
        <v>0.29411764705882354</v>
      </c>
    </row>
    <row r="11" spans="1:3" x14ac:dyDescent="0.25">
      <c r="A11">
        <v>1931</v>
      </c>
      <c r="B11" t="s">
        <v>28</v>
      </c>
      <c r="C11">
        <v>1.7647058823529409</v>
      </c>
    </row>
    <row r="12" spans="1:3" x14ac:dyDescent="0.25">
      <c r="A12">
        <v>1931</v>
      </c>
      <c r="B12" t="s">
        <v>36</v>
      </c>
      <c r="C12">
        <v>0.6470588235294118</v>
      </c>
    </row>
    <row r="13" spans="1:3" x14ac:dyDescent="0.25">
      <c r="A13">
        <v>1931</v>
      </c>
      <c r="B13" t="s">
        <v>17</v>
      </c>
      <c r="C13">
        <v>1.3529411764705883</v>
      </c>
    </row>
    <row r="14" spans="1:3" x14ac:dyDescent="0.25">
      <c r="A14">
        <v>1931</v>
      </c>
      <c r="B14" t="s">
        <v>22</v>
      </c>
      <c r="C14">
        <v>1.1764705882352942</v>
      </c>
    </row>
    <row r="15" spans="1:3" x14ac:dyDescent="0.25">
      <c r="A15">
        <v>1931</v>
      </c>
      <c r="B15" t="s">
        <v>24</v>
      </c>
      <c r="C15">
        <v>12.294117647058822</v>
      </c>
    </row>
    <row r="16" spans="1:3" x14ac:dyDescent="0.25">
      <c r="A16">
        <v>1931</v>
      </c>
      <c r="B16" t="s">
        <v>78</v>
      </c>
      <c r="C16">
        <v>3.4117647058823533</v>
      </c>
    </row>
    <row r="17" spans="1:3" x14ac:dyDescent="0.25">
      <c r="A17">
        <v>1931</v>
      </c>
      <c r="B17" t="s">
        <v>20</v>
      </c>
      <c r="C17">
        <v>15.411764705882351</v>
      </c>
    </row>
    <row r="18" spans="1:3" x14ac:dyDescent="0.25">
      <c r="A18">
        <v>1931</v>
      </c>
      <c r="B18" t="s">
        <v>44</v>
      </c>
      <c r="C18">
        <v>5.8823529411764698E-2</v>
      </c>
    </row>
    <row r="19" spans="1:3" x14ac:dyDescent="0.25">
      <c r="A19">
        <v>1931</v>
      </c>
      <c r="B19" t="s">
        <v>48</v>
      </c>
      <c r="C19">
        <v>0.52941176470588236</v>
      </c>
    </row>
    <row r="20" spans="1:3" x14ac:dyDescent="0.25">
      <c r="A20">
        <v>1931</v>
      </c>
      <c r="B20" t="s">
        <v>58</v>
      </c>
      <c r="C20">
        <v>0.52941176470588225</v>
      </c>
    </row>
    <row r="21" spans="1:3" x14ac:dyDescent="0.25">
      <c r="A21">
        <v>1931</v>
      </c>
      <c r="B21" t="s">
        <v>60</v>
      </c>
      <c r="C21">
        <v>5.8823529411764698E-2</v>
      </c>
    </row>
    <row r="22" spans="1:3" x14ac:dyDescent="0.25">
      <c r="A22">
        <v>1931</v>
      </c>
      <c r="B22" t="s">
        <v>52</v>
      </c>
      <c r="C22">
        <v>0.76470588235294124</v>
      </c>
    </row>
    <row r="23" spans="1:3" x14ac:dyDescent="0.25">
      <c r="A23">
        <v>1931</v>
      </c>
      <c r="B23" t="s">
        <v>46</v>
      </c>
      <c r="C23">
        <v>0.52941176470588236</v>
      </c>
    </row>
    <row r="24" spans="1:3" x14ac:dyDescent="0.25">
      <c r="A24">
        <v>1931</v>
      </c>
      <c r="B24" t="s">
        <v>8</v>
      </c>
      <c r="C24">
        <v>3.5882352941176472</v>
      </c>
    </row>
    <row r="25" spans="1:3" x14ac:dyDescent="0.25">
      <c r="A25">
        <v>1931</v>
      </c>
      <c r="B25" t="s">
        <v>40</v>
      </c>
      <c r="C25">
        <v>0.76470588235294112</v>
      </c>
    </row>
    <row r="26" spans="1:3" x14ac:dyDescent="0.25">
      <c r="A26">
        <v>1931</v>
      </c>
      <c r="B26" t="s">
        <v>6</v>
      </c>
      <c r="C26">
        <v>9.235294117647058</v>
      </c>
    </row>
    <row r="27" spans="1:3" x14ac:dyDescent="0.25">
      <c r="A27">
        <v>1931</v>
      </c>
      <c r="B27" t="s">
        <v>61</v>
      </c>
      <c r="C27">
        <v>5.8823529411764698E-2</v>
      </c>
    </row>
    <row r="28" spans="1:3" x14ac:dyDescent="0.25">
      <c r="A28">
        <v>1931</v>
      </c>
      <c r="B28" t="s">
        <v>55</v>
      </c>
      <c r="C28">
        <v>5.8823529411764698E-2</v>
      </c>
    </row>
    <row r="29" spans="1:3" x14ac:dyDescent="0.25">
      <c r="A29">
        <v>1931</v>
      </c>
      <c r="B29" t="s">
        <v>26</v>
      </c>
      <c r="C29">
        <v>0.35294117647058826</v>
      </c>
    </row>
    <row r="30" spans="1:3" x14ac:dyDescent="0.25">
      <c r="A30">
        <v>1931</v>
      </c>
      <c r="B30" t="s">
        <v>30</v>
      </c>
      <c r="C30">
        <v>0.70588235294117652</v>
      </c>
    </row>
    <row r="31" spans="1:3" x14ac:dyDescent="0.25">
      <c r="A31">
        <v>1931</v>
      </c>
      <c r="B31" t="s">
        <v>15</v>
      </c>
      <c r="C31">
        <v>14.76470588235294</v>
      </c>
    </row>
    <row r="32" spans="1:3" x14ac:dyDescent="0.25">
      <c r="A32">
        <v>1931</v>
      </c>
      <c r="B32" t="s">
        <v>68</v>
      </c>
      <c r="C32">
        <v>3.1764705882352944</v>
      </c>
    </row>
    <row r="33" spans="1:3" x14ac:dyDescent="0.25">
      <c r="A33">
        <v>1931</v>
      </c>
      <c r="B33" t="s">
        <v>90</v>
      </c>
      <c r="C33">
        <v>0</v>
      </c>
    </row>
    <row r="34" spans="1:3" x14ac:dyDescent="0.25">
      <c r="A34">
        <v>1931</v>
      </c>
      <c r="B34" t="s">
        <v>82</v>
      </c>
      <c r="C34">
        <v>0</v>
      </c>
    </row>
    <row r="35" spans="1:3" x14ac:dyDescent="0.25">
      <c r="A35">
        <v>1931</v>
      </c>
      <c r="B35" t="s">
        <v>89</v>
      </c>
      <c r="C35">
        <v>0</v>
      </c>
    </row>
    <row r="36" spans="1:3" x14ac:dyDescent="0.25">
      <c r="A36">
        <v>1931</v>
      </c>
      <c r="B36" t="s">
        <v>95</v>
      </c>
      <c r="C36">
        <v>0</v>
      </c>
    </row>
    <row r="37" spans="1:3" x14ac:dyDescent="0.25">
      <c r="A37">
        <v>1931</v>
      </c>
      <c r="B37" t="s">
        <v>88</v>
      </c>
      <c r="C37">
        <v>0</v>
      </c>
    </row>
    <row r="38" spans="1:3" x14ac:dyDescent="0.25">
      <c r="A38">
        <v>1931</v>
      </c>
      <c r="B38" t="s">
        <v>83</v>
      </c>
      <c r="C38">
        <v>0</v>
      </c>
    </row>
    <row r="39" spans="1:3" x14ac:dyDescent="0.25">
      <c r="A39">
        <v>1931</v>
      </c>
      <c r="B39" t="s">
        <v>155</v>
      </c>
      <c r="C39">
        <v>0</v>
      </c>
    </row>
    <row r="40" spans="1:3" x14ac:dyDescent="0.25">
      <c r="A40">
        <v>1931</v>
      </c>
      <c r="B40" t="s">
        <v>80</v>
      </c>
      <c r="C40">
        <v>0</v>
      </c>
    </row>
    <row r="41" spans="1:3" x14ac:dyDescent="0.25">
      <c r="A41">
        <v>1931</v>
      </c>
      <c r="B41" t="s">
        <v>93</v>
      </c>
      <c r="C41">
        <v>0</v>
      </c>
    </row>
    <row r="42" spans="1:3" x14ac:dyDescent="0.25">
      <c r="A42">
        <v>1931</v>
      </c>
      <c r="B42" t="s">
        <v>91</v>
      </c>
      <c r="C42">
        <v>0</v>
      </c>
    </row>
    <row r="43" spans="1:3" x14ac:dyDescent="0.25">
      <c r="A43">
        <v>1931</v>
      </c>
      <c r="B43" t="s">
        <v>85</v>
      </c>
      <c r="C43">
        <v>0</v>
      </c>
    </row>
    <row r="44" spans="1:3" x14ac:dyDescent="0.25">
      <c r="A44">
        <v>2018</v>
      </c>
      <c r="B44" t="s">
        <v>43</v>
      </c>
      <c r="C44">
        <v>0.6470588235294118</v>
      </c>
    </row>
    <row r="45" spans="1:3" x14ac:dyDescent="0.25">
      <c r="A45">
        <v>2018</v>
      </c>
      <c r="B45" t="s">
        <v>50</v>
      </c>
      <c r="C45">
        <v>5.8823529411764698E-2</v>
      </c>
    </row>
    <row r="46" spans="1:3" x14ac:dyDescent="0.25">
      <c r="A46">
        <v>2018</v>
      </c>
      <c r="B46" t="s">
        <v>90</v>
      </c>
      <c r="C46">
        <v>5.8823529411764698E-2</v>
      </c>
    </row>
    <row r="47" spans="1:3" x14ac:dyDescent="0.25">
      <c r="A47">
        <v>2018</v>
      </c>
      <c r="B47" t="s">
        <v>82</v>
      </c>
      <c r="C47">
        <v>5.8823529411764698E-2</v>
      </c>
    </row>
    <row r="48" spans="1:3" x14ac:dyDescent="0.25">
      <c r="A48">
        <v>2018</v>
      </c>
      <c r="B48" t="s">
        <v>89</v>
      </c>
      <c r="C48">
        <v>0.17647058823529413</v>
      </c>
    </row>
    <row r="49" spans="1:3" x14ac:dyDescent="0.25">
      <c r="A49">
        <v>2018</v>
      </c>
      <c r="B49" t="s">
        <v>95</v>
      </c>
      <c r="C49">
        <v>0.23529411764705879</v>
      </c>
    </row>
    <row r="50" spans="1:3" x14ac:dyDescent="0.25">
      <c r="A50">
        <v>2018</v>
      </c>
      <c r="B50" t="s">
        <v>88</v>
      </c>
      <c r="C50">
        <v>0.29411764705882348</v>
      </c>
    </row>
    <row r="51" spans="1:3" x14ac:dyDescent="0.25">
      <c r="A51">
        <v>2018</v>
      </c>
      <c r="B51" t="s">
        <v>10</v>
      </c>
      <c r="C51">
        <v>12.294117647058828</v>
      </c>
    </row>
    <row r="52" spans="1:3" x14ac:dyDescent="0.25">
      <c r="A52">
        <v>2018</v>
      </c>
      <c r="B52" t="s">
        <v>66</v>
      </c>
      <c r="C52">
        <v>0.1176470588235294</v>
      </c>
    </row>
    <row r="53" spans="1:3" x14ac:dyDescent="0.25">
      <c r="A53">
        <v>2018</v>
      </c>
      <c r="B53" t="s">
        <v>86</v>
      </c>
      <c r="C53">
        <v>4.5294117647058822</v>
      </c>
    </row>
    <row r="54" spans="1:3" x14ac:dyDescent="0.25">
      <c r="A54">
        <v>2018</v>
      </c>
      <c r="B54" t="s">
        <v>83</v>
      </c>
      <c r="C54">
        <v>0.82352941176470584</v>
      </c>
    </row>
    <row r="55" spans="1:3" x14ac:dyDescent="0.25">
      <c r="A55">
        <v>2018</v>
      </c>
      <c r="B55" t="s">
        <v>38</v>
      </c>
      <c r="C55">
        <v>2.8823529411764706</v>
      </c>
    </row>
    <row r="56" spans="1:3" x14ac:dyDescent="0.25">
      <c r="A56">
        <v>2018</v>
      </c>
      <c r="B56" t="s">
        <v>12</v>
      </c>
      <c r="C56">
        <v>1.8235294117647061</v>
      </c>
    </row>
    <row r="57" spans="1:3" x14ac:dyDescent="0.25">
      <c r="A57">
        <v>2018</v>
      </c>
      <c r="B57" t="s">
        <v>71</v>
      </c>
      <c r="C57">
        <v>0.41176470588235298</v>
      </c>
    </row>
    <row r="58" spans="1:3" x14ac:dyDescent="0.25">
      <c r="A58">
        <v>2018</v>
      </c>
      <c r="B58" t="s">
        <v>33</v>
      </c>
      <c r="C58">
        <v>0.29411764705882354</v>
      </c>
    </row>
    <row r="59" spans="1:3" x14ac:dyDescent="0.25">
      <c r="A59">
        <v>2018</v>
      </c>
      <c r="B59" t="s">
        <v>28</v>
      </c>
      <c r="C59">
        <v>3.2352941176470589</v>
      </c>
    </row>
    <row r="60" spans="1:3" x14ac:dyDescent="0.25">
      <c r="A60">
        <v>2018</v>
      </c>
      <c r="B60" t="s">
        <v>36</v>
      </c>
      <c r="C60">
        <v>0.94117647058823528</v>
      </c>
    </row>
    <row r="61" spans="1:3" x14ac:dyDescent="0.25">
      <c r="A61">
        <v>2018</v>
      </c>
      <c r="B61" t="s">
        <v>17</v>
      </c>
      <c r="C61">
        <v>5.8823529411764698E-2</v>
      </c>
    </row>
    <row r="62" spans="1:3" x14ac:dyDescent="0.25">
      <c r="A62">
        <v>2018</v>
      </c>
      <c r="B62" t="s">
        <v>24</v>
      </c>
      <c r="C62">
        <v>21.117647058823533</v>
      </c>
    </row>
    <row r="63" spans="1:3" x14ac:dyDescent="0.25">
      <c r="A63">
        <v>2018</v>
      </c>
      <c r="B63" t="s">
        <v>78</v>
      </c>
      <c r="C63">
        <v>5.8823529411764698E-2</v>
      </c>
    </row>
    <row r="64" spans="1:3" x14ac:dyDescent="0.25">
      <c r="A64">
        <v>2018</v>
      </c>
      <c r="B64" t="s">
        <v>155</v>
      </c>
      <c r="C64">
        <v>0.17647058823529413</v>
      </c>
    </row>
    <row r="65" spans="1:3" x14ac:dyDescent="0.25">
      <c r="A65">
        <v>2018</v>
      </c>
      <c r="B65" t="s">
        <v>20</v>
      </c>
      <c r="C65">
        <v>13.999999999999998</v>
      </c>
    </row>
    <row r="66" spans="1:3" x14ac:dyDescent="0.25">
      <c r="A66">
        <v>2018</v>
      </c>
      <c r="B66" t="s">
        <v>44</v>
      </c>
      <c r="C66">
        <v>5.8823529411764698E-2</v>
      </c>
    </row>
    <row r="67" spans="1:3" x14ac:dyDescent="0.25">
      <c r="A67">
        <v>2018</v>
      </c>
      <c r="B67" t="s">
        <v>80</v>
      </c>
      <c r="C67">
        <v>0.29411764705882354</v>
      </c>
    </row>
    <row r="68" spans="1:3" x14ac:dyDescent="0.25">
      <c r="A68">
        <v>2018</v>
      </c>
      <c r="B68" t="s">
        <v>48</v>
      </c>
      <c r="C68">
        <v>0.52941176470588236</v>
      </c>
    </row>
    <row r="69" spans="1:3" x14ac:dyDescent="0.25">
      <c r="A69">
        <v>2018</v>
      </c>
      <c r="B69" t="s">
        <v>93</v>
      </c>
      <c r="C69">
        <v>5.5882352941176476</v>
      </c>
    </row>
    <row r="70" spans="1:3" x14ac:dyDescent="0.25">
      <c r="A70">
        <v>2018</v>
      </c>
      <c r="B70" t="s">
        <v>58</v>
      </c>
      <c r="C70">
        <v>0.41176470588235298</v>
      </c>
    </row>
    <row r="71" spans="1:3" x14ac:dyDescent="0.25">
      <c r="A71">
        <v>2018</v>
      </c>
      <c r="B71" t="s">
        <v>46</v>
      </c>
      <c r="C71">
        <v>1.1176470588235294</v>
      </c>
    </row>
    <row r="72" spans="1:3" x14ac:dyDescent="0.25">
      <c r="A72">
        <v>2018</v>
      </c>
      <c r="B72" t="s">
        <v>8</v>
      </c>
      <c r="C72">
        <v>0.82352941176470595</v>
      </c>
    </row>
    <row r="73" spans="1:3" x14ac:dyDescent="0.25">
      <c r="A73">
        <v>2018</v>
      </c>
      <c r="B73" t="s">
        <v>40</v>
      </c>
      <c r="C73">
        <v>1.0588235294117647</v>
      </c>
    </row>
    <row r="74" spans="1:3" x14ac:dyDescent="0.25">
      <c r="A74">
        <v>2018</v>
      </c>
      <c r="B74" t="s">
        <v>6</v>
      </c>
      <c r="C74">
        <v>6.3529411764705879</v>
      </c>
    </row>
    <row r="75" spans="1:3" x14ac:dyDescent="0.25">
      <c r="A75">
        <v>2018</v>
      </c>
      <c r="B75" t="s">
        <v>26</v>
      </c>
      <c r="C75">
        <v>5.8823529411764698E-2</v>
      </c>
    </row>
    <row r="76" spans="1:3" x14ac:dyDescent="0.25">
      <c r="A76">
        <v>2018</v>
      </c>
      <c r="B76" t="s">
        <v>30</v>
      </c>
      <c r="C76">
        <v>0.70588235294117652</v>
      </c>
    </row>
    <row r="77" spans="1:3" x14ac:dyDescent="0.25">
      <c r="A77">
        <v>2018</v>
      </c>
      <c r="B77" t="s">
        <v>15</v>
      </c>
      <c r="C77">
        <v>13.705882352941174</v>
      </c>
    </row>
    <row r="78" spans="1:3" x14ac:dyDescent="0.25">
      <c r="A78">
        <v>2018</v>
      </c>
      <c r="B78" t="s">
        <v>68</v>
      </c>
      <c r="C78">
        <v>4.7647058823529411</v>
      </c>
    </row>
    <row r="79" spans="1:3" x14ac:dyDescent="0.25">
      <c r="A79">
        <v>2018</v>
      </c>
      <c r="B79" t="s">
        <v>91</v>
      </c>
      <c r="C79">
        <v>5.8823529411764698E-2</v>
      </c>
    </row>
    <row r="80" spans="1:3" x14ac:dyDescent="0.25">
      <c r="A80">
        <v>2018</v>
      </c>
      <c r="B80" t="s">
        <v>85</v>
      </c>
      <c r="C80">
        <v>0.17647058823529413</v>
      </c>
    </row>
    <row r="81" spans="1:3" x14ac:dyDescent="0.25">
      <c r="A81">
        <v>2018</v>
      </c>
      <c r="B81" t="s">
        <v>22</v>
      </c>
      <c r="C81">
        <v>0</v>
      </c>
    </row>
    <row r="82" spans="1:3" x14ac:dyDescent="0.25">
      <c r="A82">
        <v>2018</v>
      </c>
      <c r="B82" t="s">
        <v>60</v>
      </c>
      <c r="C82">
        <v>0</v>
      </c>
    </row>
    <row r="83" spans="1:3" x14ac:dyDescent="0.25">
      <c r="A83">
        <v>2018</v>
      </c>
      <c r="B83" t="s">
        <v>52</v>
      </c>
      <c r="C83">
        <v>0</v>
      </c>
    </row>
    <row r="84" spans="1:3" x14ac:dyDescent="0.25">
      <c r="A84">
        <v>2018</v>
      </c>
      <c r="B84" t="s">
        <v>61</v>
      </c>
      <c r="C84">
        <v>0</v>
      </c>
    </row>
    <row r="85" spans="1:3" x14ac:dyDescent="0.25">
      <c r="A85">
        <v>2018</v>
      </c>
      <c r="B85" t="s">
        <v>55</v>
      </c>
      <c r="C8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Charts</vt:lpstr>
      </vt:variant>
      <vt:variant>
        <vt:i4>6</vt:i4>
      </vt:variant>
    </vt:vector>
  </HeadingPairs>
  <TitlesOfParts>
    <vt:vector size="11" baseType="lpstr">
      <vt:lpstr>Brush_Key</vt:lpstr>
      <vt:lpstr>Total_Brush_1931</vt:lpstr>
      <vt:lpstr>Total_Brush_2018</vt:lpstr>
      <vt:lpstr>Brush_Comparison</vt:lpstr>
      <vt:lpstr>Two Year Comparison Totals</vt:lpstr>
      <vt:lpstr>Top_10_Increase</vt:lpstr>
      <vt:lpstr>Top_10_Decrease</vt:lpstr>
      <vt:lpstr>Overall_3D</vt:lpstr>
      <vt:lpstr>Overall_Clustered_Bar</vt:lpstr>
      <vt:lpstr>Clustered_Column_1931</vt:lpstr>
      <vt:lpstr>Clustered_Column_2018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Paschos</dc:creator>
  <cp:lastModifiedBy>Brad Anderson</cp:lastModifiedBy>
  <dcterms:created xsi:type="dcterms:W3CDTF">2018-09-12T21:13:15Z</dcterms:created>
  <dcterms:modified xsi:type="dcterms:W3CDTF">2018-09-24T16:28:41Z</dcterms:modified>
</cp:coreProperties>
</file>