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yararossi/Documents/Work/Random_Workstuff/"/>
    </mc:Choice>
  </mc:AlternateContent>
  <xr:revisionPtr revIDLastSave="0" documentId="13_ncr:1_{95AFC336-820B-BC45-9532-6E7C37E1E6E7}" xr6:coauthVersionLast="47" xr6:coauthVersionMax="47" xr10:uidLastSave="{00000000-0000-0000-0000-000000000000}"/>
  <bookViews>
    <workbookView xWindow="0" yWindow="740" windowWidth="29400" windowHeight="16780" activeTab="1" xr2:uid="{00000000-000D-0000-FFFF-FFFF00000000}"/>
  </bookViews>
  <sheets>
    <sheet name="constant slowness" sheetId="1" r:id="rId1"/>
    <sheet name="variable slow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I19" i="2" l="1"/>
  <c r="B13" i="2"/>
  <c r="AX25" i="2"/>
  <c r="AX24" i="2"/>
  <c r="AX23" i="2"/>
  <c r="AX22" i="2"/>
  <c r="AX21" i="2"/>
  <c r="AX20" i="2"/>
  <c r="AX19" i="2"/>
  <c r="AX18" i="2"/>
  <c r="AX17" i="2"/>
  <c r="AS25" i="2"/>
  <c r="AS24" i="2"/>
  <c r="AS23" i="2"/>
  <c r="AS22" i="2"/>
  <c r="AS21" i="2"/>
  <c r="AS20" i="2"/>
  <c r="AS19" i="2"/>
  <c r="AS18" i="2"/>
  <c r="AS17" i="2"/>
  <c r="AN25" i="2"/>
  <c r="AN24" i="2"/>
  <c r="AN23" i="2"/>
  <c r="AN22" i="2"/>
  <c r="AN21" i="2"/>
  <c r="AN20" i="2"/>
  <c r="AN19" i="2"/>
  <c r="AN18" i="2"/>
  <c r="AN17" i="2"/>
  <c r="AI25" i="2"/>
  <c r="AI24" i="2"/>
  <c r="AI23" i="2"/>
  <c r="AI22" i="2"/>
  <c r="AI21" i="2"/>
  <c r="AI20" i="2"/>
  <c r="AI19" i="2"/>
  <c r="AI18" i="2"/>
  <c r="AI17" i="2"/>
  <c r="AD25" i="2"/>
  <c r="AD24" i="2"/>
  <c r="AD23" i="2"/>
  <c r="AD22" i="2"/>
  <c r="AD21" i="2"/>
  <c r="AD20" i="2"/>
  <c r="AD19" i="2"/>
  <c r="AD18" i="2"/>
  <c r="AD17" i="2"/>
  <c r="Y25" i="2"/>
  <c r="Y24" i="2"/>
  <c r="Y23" i="2"/>
  <c r="Y22" i="2"/>
  <c r="Y21" i="2"/>
  <c r="Y20" i="2"/>
  <c r="Y19" i="2"/>
  <c r="Y18" i="2"/>
  <c r="Y17" i="2"/>
  <c r="T25" i="2"/>
  <c r="T24" i="2"/>
  <c r="T23" i="2"/>
  <c r="T22" i="2"/>
  <c r="T21" i="2"/>
  <c r="T20" i="2"/>
  <c r="T19" i="2"/>
  <c r="T18" i="2"/>
  <c r="T17" i="2"/>
  <c r="O25" i="2"/>
  <c r="O24" i="2"/>
  <c r="O23" i="2"/>
  <c r="O22" i="2"/>
  <c r="O21" i="2"/>
  <c r="O20" i="2"/>
  <c r="O19" i="2"/>
  <c r="O18" i="2"/>
  <c r="O17" i="2"/>
  <c r="J25" i="2"/>
  <c r="J24" i="2"/>
  <c r="J23" i="2"/>
  <c r="J22" i="2"/>
  <c r="J21" i="2"/>
  <c r="J20" i="2"/>
  <c r="J19" i="2"/>
  <c r="J18" i="2"/>
  <c r="J17" i="2"/>
  <c r="E18" i="2"/>
  <c r="E19" i="2"/>
  <c r="E20" i="2"/>
  <c r="E21" i="2"/>
  <c r="E22" i="2"/>
  <c r="E23" i="2"/>
  <c r="E24" i="2"/>
  <c r="E25" i="2"/>
  <c r="E17" i="2"/>
  <c r="N24" i="2"/>
  <c r="AW21" i="2"/>
  <c r="AW20" i="2"/>
  <c r="AR22" i="2"/>
  <c r="AR21" i="2"/>
  <c r="AM22" i="2"/>
  <c r="AM21" i="2"/>
  <c r="AW19" i="2"/>
  <c r="AW18" i="2"/>
  <c r="AR20" i="2"/>
  <c r="AR19" i="2"/>
  <c r="AR18" i="2"/>
  <c r="AW17" i="2"/>
  <c r="AR17" i="2"/>
  <c r="AM17" i="2"/>
  <c r="AM18" i="2"/>
  <c r="AM20" i="2"/>
  <c r="AM19" i="2"/>
  <c r="AH22" i="2"/>
  <c r="AH21" i="2"/>
  <c r="AH20" i="2"/>
  <c r="AH19" i="2"/>
  <c r="AH18" i="2"/>
  <c r="AH17" i="2"/>
  <c r="AC23" i="2"/>
  <c r="AC22" i="2"/>
  <c r="AC21" i="2"/>
  <c r="AC20" i="2"/>
  <c r="AC19" i="2"/>
  <c r="AC18" i="2"/>
  <c r="AC17" i="2"/>
  <c r="X23" i="2"/>
  <c r="X22" i="2"/>
  <c r="X21" i="2"/>
  <c r="X20" i="2"/>
  <c r="X19" i="2"/>
  <c r="X18" i="2"/>
  <c r="X17" i="2"/>
  <c r="S23" i="2"/>
  <c r="S22" i="2"/>
  <c r="S21" i="2"/>
  <c r="S20" i="2"/>
  <c r="S19" i="2"/>
  <c r="S18" i="2"/>
  <c r="S17" i="2"/>
  <c r="N19" i="2"/>
  <c r="N23" i="2"/>
  <c r="N21" i="2"/>
  <c r="N22" i="2"/>
  <c r="N20" i="2"/>
  <c r="N18" i="2"/>
  <c r="N17" i="2"/>
  <c r="I25" i="2"/>
  <c r="I24" i="2"/>
  <c r="I21" i="2"/>
  <c r="I22" i="2"/>
  <c r="I23" i="2"/>
  <c r="I20" i="2"/>
  <c r="I18" i="2"/>
  <c r="I17" i="2"/>
  <c r="D25" i="2"/>
  <c r="D24" i="2"/>
  <c r="D23" i="2"/>
  <c r="D22" i="2"/>
  <c r="D21" i="2"/>
  <c r="D20" i="2"/>
  <c r="D18" i="2"/>
  <c r="D19" i="2"/>
  <c r="AJ20" i="1"/>
  <c r="AJ19" i="1"/>
  <c r="L20" i="1"/>
  <c r="L19" i="1"/>
  <c r="L18" i="1"/>
  <c r="B13" i="1"/>
  <c r="AB22" i="1" s="1"/>
  <c r="H23" i="1"/>
  <c r="AF21" i="1" l="1"/>
  <c r="L21" i="1"/>
  <c r="P17" i="1"/>
  <c r="L22" i="1"/>
  <c r="L23" i="1"/>
  <c r="AF17" i="1"/>
  <c r="P19" i="1"/>
  <c r="AF18" i="1"/>
  <c r="P22" i="1"/>
  <c r="AN20" i="1"/>
  <c r="P23" i="1"/>
  <c r="AN21" i="1"/>
  <c r="AF22" i="1"/>
  <c r="L17" i="1"/>
  <c r="AJ17" i="1"/>
  <c r="AJ18" i="1"/>
  <c r="AJ21" i="1"/>
  <c r="AJ22" i="1"/>
  <c r="P18" i="1"/>
  <c r="AN17" i="1"/>
  <c r="P20" i="1"/>
  <c r="AN18" i="1"/>
  <c r="AF19" i="1"/>
  <c r="P21" i="1"/>
  <c r="AN19" i="1"/>
  <c r="AF20" i="1"/>
  <c r="X23" i="1"/>
  <c r="AB17" i="1"/>
  <c r="AB18" i="1"/>
  <c r="AB19" i="1"/>
  <c r="H24" i="1"/>
  <c r="H25" i="1"/>
  <c r="AB20" i="1"/>
  <c r="H17" i="1"/>
  <c r="H18" i="1"/>
  <c r="X18" i="1"/>
  <c r="H19" i="1"/>
  <c r="X19" i="1"/>
  <c r="H20" i="1"/>
  <c r="X20" i="1"/>
  <c r="H21" i="1"/>
  <c r="X21" i="1"/>
  <c r="H22" i="1"/>
  <c r="X22" i="1"/>
  <c r="T20" i="1"/>
  <c r="AB21" i="1"/>
  <c r="X17" i="1"/>
  <c r="T21" i="1"/>
  <c r="T22" i="1"/>
  <c r="T23" i="1"/>
  <c r="D20" i="1"/>
  <c r="T17" i="1"/>
  <c r="T18" i="1"/>
  <c r="T19" i="1"/>
  <c r="D19" i="1"/>
  <c r="D17" i="1"/>
  <c r="D18" i="1"/>
  <c r="D25" i="1"/>
  <c r="D24" i="1"/>
  <c r="D23" i="1"/>
  <c r="D22" i="1"/>
  <c r="D21" i="1"/>
</calcChain>
</file>

<file path=xl/sharedStrings.xml><?xml version="1.0" encoding="utf-8"?>
<sst xmlns="http://schemas.openxmlformats.org/spreadsheetml/2006/main" count="102" uniqueCount="22">
  <si>
    <t>Rotational Motions</t>
  </si>
  <si>
    <t>rotation rate = slowness * acceleration</t>
  </si>
  <si>
    <t>accelerations</t>
  </si>
  <si>
    <t>slowness</t>
  </si>
  <si>
    <t>m/s</t>
  </si>
  <si>
    <t>rotation rate</t>
  </si>
  <si>
    <t>frequency</t>
  </si>
  <si>
    <t>Magnitude 7.5</t>
  </si>
  <si>
    <t>Magnitude 4.5</t>
  </si>
  <si>
    <t>Magnitude 2.5</t>
  </si>
  <si>
    <t>Magnitude 1.5</t>
  </si>
  <si>
    <t>Magnitude 6.5</t>
  </si>
  <si>
    <t>Magnitude 5.5 @ 200km</t>
  </si>
  <si>
    <t>Magnitude 5.5 @ 20km</t>
  </si>
  <si>
    <t>Magnitude 6 @ 2000km</t>
  </si>
  <si>
    <t>Magnitude 7 @ 2000km</t>
  </si>
  <si>
    <t>Magnitude 8 @ 2000km</t>
  </si>
  <si>
    <t>velocity</t>
  </si>
  <si>
    <t>f(x) = -1515x+3015</t>
  </si>
  <si>
    <t>f(x) = -122x+1622</t>
  </si>
  <si>
    <t>acc from rot</t>
  </si>
  <si>
    <t>Magnitude 5.5 @ 100km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</si>
</sst>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1" xfId="0" applyNumberFormat="1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rotationrates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0.25319208330575649"/>
          <c:y val="0.17171296296296296"/>
          <c:w val="0.70969095849980457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Mw 7.5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'constant slowness'!$B$17:$B$25</c:f>
              <c:numCache>
                <c:formatCode>General</c:formatCode>
                <c:ptCount val="9"/>
                <c:pt idx="0">
                  <c:v>0.2</c:v>
                </c:pt>
                <c:pt idx="1">
                  <c:v>0.35</c:v>
                </c:pt>
                <c:pt idx="2">
                  <c:v>0.6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30</c:v>
                </c:pt>
                <c:pt idx="7">
                  <c:v>53</c:v>
                </c:pt>
                <c:pt idx="8">
                  <c:v>73</c:v>
                </c:pt>
              </c:numCache>
            </c:numRef>
          </c:xVal>
          <c:yVal>
            <c:numRef>
              <c:f>'constant slowness'!$D$17:$D$25</c:f>
              <c:numCache>
                <c:formatCode>General</c:formatCode>
                <c:ptCount val="9"/>
                <c:pt idx="0">
                  <c:v>3.7500000000000001E-4</c:v>
                </c:pt>
                <c:pt idx="1">
                  <c:v>1.5E-3</c:v>
                </c:pt>
                <c:pt idx="2">
                  <c:v>2E-3</c:v>
                </c:pt>
                <c:pt idx="3">
                  <c:v>3.2500000000000003E-3</c:v>
                </c:pt>
                <c:pt idx="4">
                  <c:v>9.4999999999999998E-3</c:v>
                </c:pt>
                <c:pt idx="5">
                  <c:v>1.2500000000000001E-2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F-4249-A2B7-69F65CD583F0}"/>
            </c:ext>
          </c:extLst>
        </c:ser>
        <c:ser>
          <c:idx val="4"/>
          <c:order val="1"/>
          <c:tx>
            <c:v>Mw 6.5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'constant slowness'!$F$17:$F$25</c:f>
              <c:numCache>
                <c:formatCode>General</c:formatCode>
                <c:ptCount val="9"/>
                <c:pt idx="0">
                  <c:v>0.4</c:v>
                </c:pt>
                <c:pt idx="1">
                  <c:v>0.7</c:v>
                </c:pt>
                <c:pt idx="2">
                  <c:v>1</c:v>
                </c:pt>
                <c:pt idx="3">
                  <c:v>2</c:v>
                </c:pt>
                <c:pt idx="4">
                  <c:v>3.1</c:v>
                </c:pt>
                <c:pt idx="5">
                  <c:v>6</c:v>
                </c:pt>
                <c:pt idx="6">
                  <c:v>10</c:v>
                </c:pt>
                <c:pt idx="7">
                  <c:v>17</c:v>
                </c:pt>
                <c:pt idx="8">
                  <c:v>30</c:v>
                </c:pt>
              </c:numCache>
            </c:numRef>
          </c:xVal>
          <c:yVal>
            <c:numRef>
              <c:f>'constant slowness'!$H$17:$H$25</c:f>
              <c:numCache>
                <c:formatCode>0.000000E+00</c:formatCode>
                <c:ptCount val="9"/>
                <c:pt idx="0">
                  <c:v>4.0000000000000003E-5</c:v>
                </c:pt>
                <c:pt idx="1">
                  <c:v>2.0000000000000001E-4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1.7499999999999998E-3</c:v>
                </c:pt>
                <c:pt idx="5">
                  <c:v>2.5000000000000001E-3</c:v>
                </c:pt>
                <c:pt idx="6">
                  <c:v>2.7500000000000003E-3</c:v>
                </c:pt>
                <c:pt idx="7" formatCode="General">
                  <c:v>2.5000000000000001E-3</c:v>
                </c:pt>
                <c:pt idx="8" formatCode="General">
                  <c:v>1.25E-3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8F-4249-A2B7-69F65CD583F0}"/>
            </c:ext>
          </c:extLst>
        </c:ser>
        <c:ser>
          <c:idx val="5"/>
          <c:order val="2"/>
          <c:tx>
            <c:v>Mw 5.5 @ 20km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'constant slowness'!$N$17:$N$23</c:f>
              <c:numCache>
                <c:formatCode>General</c:formatCode>
                <c:ptCount val="7"/>
                <c:pt idx="0">
                  <c:v>0.2</c:v>
                </c:pt>
                <c:pt idx="1">
                  <c:v>0.37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17</c:v>
                </c:pt>
                <c:pt idx="6">
                  <c:v>30</c:v>
                </c:pt>
              </c:numCache>
            </c:numRef>
          </c:xVal>
          <c:yVal>
            <c:numRef>
              <c:f>'constant slowness'!$P$17:$P$23</c:f>
              <c:numCache>
                <c:formatCode>0.000000E+00</c:formatCode>
                <c:ptCount val="7"/>
                <c:pt idx="0">
                  <c:v>1.2500000000000002E-7</c:v>
                </c:pt>
                <c:pt idx="1">
                  <c:v>5.0000000000000008E-7</c:v>
                </c:pt>
                <c:pt idx="2">
                  <c:v>7.5000000000000002E-4</c:v>
                </c:pt>
                <c:pt idx="3">
                  <c:v>1.1250000000000001E-3</c:v>
                </c:pt>
                <c:pt idx="4">
                  <c:v>7.5000000000000002E-4</c:v>
                </c:pt>
                <c:pt idx="5">
                  <c:v>7.000000000000001E-4</c:v>
                </c:pt>
                <c:pt idx="6">
                  <c:v>2.7500000000000002E-4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8F-4249-A2B7-69F65CD583F0}"/>
            </c:ext>
          </c:extLst>
        </c:ser>
        <c:ser>
          <c:idx val="6"/>
          <c:order val="3"/>
          <c:tx>
            <c:v>Mw 5.5 @ 200km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'constant slowness'!$J$17:$J$23</c:f>
              <c:numCache>
                <c:formatCode>General</c:formatCode>
                <c:ptCount val="7"/>
                <c:pt idx="0">
                  <c:v>0.21</c:v>
                </c:pt>
                <c:pt idx="1">
                  <c:v>0.6</c:v>
                </c:pt>
                <c:pt idx="2">
                  <c:v>2</c:v>
                </c:pt>
                <c:pt idx="3">
                  <c:v>3.5</c:v>
                </c:pt>
                <c:pt idx="4">
                  <c:v>6</c:v>
                </c:pt>
                <c:pt idx="5">
                  <c:v>10</c:v>
                </c:pt>
                <c:pt idx="6">
                  <c:v>17</c:v>
                </c:pt>
              </c:numCache>
            </c:numRef>
          </c:xVal>
          <c:yVal>
            <c:numRef>
              <c:f>'constant slowness'!$L$17:$L$23</c:f>
              <c:numCache>
                <c:formatCode>0.000000E+00</c:formatCode>
                <c:ptCount val="7"/>
                <c:pt idx="0">
                  <c:v>2.5000000000000002E-8</c:v>
                </c:pt>
                <c:pt idx="1">
                  <c:v>5.0000000000000008E-7</c:v>
                </c:pt>
                <c:pt idx="2">
                  <c:v>9.5000000000000005E-6</c:v>
                </c:pt>
                <c:pt idx="3">
                  <c:v>2.2499999999999998E-5</c:v>
                </c:pt>
                <c:pt idx="4">
                  <c:v>3.5000000000000004E-5</c:v>
                </c:pt>
                <c:pt idx="5">
                  <c:v>3.0000000000000001E-5</c:v>
                </c:pt>
                <c:pt idx="6">
                  <c:v>1.7500000000000002E-5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8F-4249-A2B7-69F65CD583F0}"/>
            </c:ext>
          </c:extLst>
        </c:ser>
        <c:ser>
          <c:idx val="0"/>
          <c:order val="4"/>
          <c:tx>
            <c:v>Mw 4.5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'constant slowness'!$R$17:$R$23</c:f>
              <c:numCache>
                <c:formatCode>General</c:formatCode>
                <c:ptCount val="7"/>
                <c:pt idx="0">
                  <c:v>0.8</c:v>
                </c:pt>
                <c:pt idx="1">
                  <c:v>2</c:v>
                </c:pt>
                <c:pt idx="2">
                  <c:v>3.2</c:v>
                </c:pt>
                <c:pt idx="3">
                  <c:v>6</c:v>
                </c:pt>
                <c:pt idx="4">
                  <c:v>10</c:v>
                </c:pt>
                <c:pt idx="5">
                  <c:v>17</c:v>
                </c:pt>
                <c:pt idx="6">
                  <c:v>30</c:v>
                </c:pt>
              </c:numCache>
            </c:numRef>
          </c:xVal>
          <c:yVal>
            <c:numRef>
              <c:f>'constant slowness'!$T$17:$T$23</c:f>
              <c:numCache>
                <c:formatCode>0.000000E+00</c:formatCode>
                <c:ptCount val="7"/>
                <c:pt idx="0">
                  <c:v>1.0000000000000001E-7</c:v>
                </c:pt>
                <c:pt idx="1">
                  <c:v>5.0000000000000004E-6</c:v>
                </c:pt>
                <c:pt idx="2">
                  <c:v>2.5000000000000001E-5</c:v>
                </c:pt>
                <c:pt idx="3">
                  <c:v>7.4999999999999993E-5</c:v>
                </c:pt>
                <c:pt idx="4">
                  <c:v>1.4999999999999999E-4</c:v>
                </c:pt>
                <c:pt idx="5">
                  <c:v>1.7500000000000003E-4</c:v>
                </c:pt>
                <c:pt idx="6">
                  <c:v>7.4999999999999993E-5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F-4249-A2B7-69F65CD583F0}"/>
            </c:ext>
          </c:extLst>
        </c:ser>
        <c:ser>
          <c:idx val="2"/>
          <c:order val="5"/>
          <c:tx>
            <c:v>Mw 2.5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'constant slowness'!$V$17:$V$23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17</c:v>
                </c:pt>
                <c:pt idx="6">
                  <c:v>30</c:v>
                </c:pt>
              </c:numCache>
            </c:numRef>
          </c:xVal>
          <c:yVal>
            <c:numRef>
              <c:f>'constant slowness'!$X$17:$X$23</c:f>
              <c:numCache>
                <c:formatCode>0.000000E+00</c:formatCode>
                <c:ptCount val="7"/>
                <c:pt idx="0">
                  <c:v>7.500000000000001E-9</c:v>
                </c:pt>
                <c:pt idx="1">
                  <c:v>5.0000000000000004E-8</c:v>
                </c:pt>
                <c:pt idx="2">
                  <c:v>2.5000000000000004E-7</c:v>
                </c:pt>
                <c:pt idx="3">
                  <c:v>2.2500000000000001E-6</c:v>
                </c:pt>
                <c:pt idx="4">
                  <c:v>1.0000000000000001E-5</c:v>
                </c:pt>
                <c:pt idx="5">
                  <c:v>1.7500000000000002E-5</c:v>
                </c:pt>
                <c:pt idx="6">
                  <c:v>1.5E-5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8F-4249-A2B7-69F65CD583F0}"/>
            </c:ext>
          </c:extLst>
        </c:ser>
        <c:ser>
          <c:idx val="3"/>
          <c:order val="6"/>
          <c:tx>
            <c:v>Mw 1.5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'constant slowness'!$Z$17:$Z$22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17</c:v>
                </c:pt>
                <c:pt idx="5">
                  <c:v>30</c:v>
                </c:pt>
              </c:numCache>
            </c:numRef>
          </c:xVal>
          <c:yVal>
            <c:numRef>
              <c:f>'constant slowness'!$AB$17:$AB$22</c:f>
              <c:numCache>
                <c:formatCode>0.000000E+00</c:formatCode>
                <c:ptCount val="6"/>
                <c:pt idx="0">
                  <c:v>2.5000000000000001E-9</c:v>
                </c:pt>
                <c:pt idx="1">
                  <c:v>1.5000000000000002E-8</c:v>
                </c:pt>
                <c:pt idx="2">
                  <c:v>1.0000000000000001E-7</c:v>
                </c:pt>
                <c:pt idx="3">
                  <c:v>5.0000000000000008E-7</c:v>
                </c:pt>
                <c:pt idx="4">
                  <c:v>1.4999999999999998E-6</c:v>
                </c:pt>
                <c:pt idx="5">
                  <c:v>2.5000000000000002E-6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8F-4249-A2B7-69F65CD583F0}"/>
            </c:ext>
          </c:extLst>
        </c:ser>
        <c:ser>
          <c:idx val="9"/>
          <c:order val="7"/>
          <c:tx>
            <c:v>Mw 8 2000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'constant slowness'!$AD$17:$AD$22</c:f>
              <c:numCache>
                <c:formatCode>General</c:formatCode>
                <c:ptCount val="6"/>
                <c:pt idx="0">
                  <c:v>1.35E-2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0.37</c:v>
                </c:pt>
                <c:pt idx="4">
                  <c:v>4.7</c:v>
                </c:pt>
                <c:pt idx="5">
                  <c:v>10</c:v>
                </c:pt>
              </c:numCache>
            </c:numRef>
          </c:xVal>
          <c:yVal>
            <c:numRef>
              <c:f>'constant slowness'!$AF$17:$AF$22</c:f>
              <c:numCache>
                <c:formatCode>0.000000E+00</c:formatCode>
                <c:ptCount val="6"/>
                <c:pt idx="0">
                  <c:v>2.5000000000000001E-11</c:v>
                </c:pt>
                <c:pt idx="1">
                  <c:v>1.2500000000000001E-8</c:v>
                </c:pt>
                <c:pt idx="2">
                  <c:v>2.5000000000000004E-7</c:v>
                </c:pt>
                <c:pt idx="3">
                  <c:v>5.0000000000000008E-7</c:v>
                </c:pt>
                <c:pt idx="4">
                  <c:v>2E-8</c:v>
                </c:pt>
                <c:pt idx="5">
                  <c:v>5.0000000000000001E-9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8F-4249-A2B7-69F65CD583F0}"/>
            </c:ext>
          </c:extLst>
        </c:ser>
        <c:ser>
          <c:idx val="8"/>
          <c:order val="8"/>
          <c:tx>
            <c:v>Mw7 2000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'constant slowness'!$AH$17:$AH$22</c:f>
              <c:numCache>
                <c:formatCode>General</c:formatCode>
                <c:ptCount val="6"/>
                <c:pt idx="0">
                  <c:v>0.03</c:v>
                </c:pt>
                <c:pt idx="1">
                  <c:v>0.11</c:v>
                </c:pt>
                <c:pt idx="2">
                  <c:v>0.2</c:v>
                </c:pt>
                <c:pt idx="3">
                  <c:v>0.37</c:v>
                </c:pt>
                <c:pt idx="4">
                  <c:v>2</c:v>
                </c:pt>
                <c:pt idx="5">
                  <c:v>10</c:v>
                </c:pt>
              </c:numCache>
            </c:numRef>
          </c:xVal>
          <c:yVal>
            <c:numRef>
              <c:f>'constant slowness'!$AJ$17:$AJ$22</c:f>
              <c:numCache>
                <c:formatCode>0.000000E+00</c:formatCode>
                <c:ptCount val="6"/>
                <c:pt idx="0">
                  <c:v>2.5000000000000001E-11</c:v>
                </c:pt>
                <c:pt idx="1">
                  <c:v>2E-8</c:v>
                </c:pt>
                <c:pt idx="2">
                  <c:v>7.500000000000001E-8</c:v>
                </c:pt>
                <c:pt idx="3">
                  <c:v>1.0000000000000001E-7</c:v>
                </c:pt>
                <c:pt idx="4">
                  <c:v>3.5000000000000002E-8</c:v>
                </c:pt>
                <c:pt idx="5">
                  <c:v>2.5000000000000001E-9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8F-4249-A2B7-69F65CD583F0}"/>
            </c:ext>
          </c:extLst>
        </c:ser>
        <c:ser>
          <c:idx val="7"/>
          <c:order val="9"/>
          <c:tx>
            <c:v>Mw 6 2000km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'constant slowness'!$AL$17:$AL$21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0.2</c:v>
                </c:pt>
                <c:pt idx="2">
                  <c:v>0.9</c:v>
                </c:pt>
                <c:pt idx="3">
                  <c:v>3.2</c:v>
                </c:pt>
                <c:pt idx="4">
                  <c:v>10</c:v>
                </c:pt>
              </c:numCache>
            </c:numRef>
          </c:xVal>
          <c:yVal>
            <c:numRef>
              <c:f>'constant slowness'!$AN$17:$AN$21</c:f>
              <c:numCache>
                <c:formatCode>0.000000E+00</c:formatCode>
                <c:ptCount val="5"/>
                <c:pt idx="0">
                  <c:v>2.5000000000000001E-11</c:v>
                </c:pt>
                <c:pt idx="1">
                  <c:v>1.75E-9</c:v>
                </c:pt>
                <c:pt idx="2">
                  <c:v>1.125E-8</c:v>
                </c:pt>
                <c:pt idx="3">
                  <c:v>1.125E-8</c:v>
                </c:pt>
                <c:pt idx="4">
                  <c:v>2.2499999999999999E-9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8F-4249-A2B7-69F65CD58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68416"/>
        <c:axId val="591273008"/>
      </c:scatterChart>
      <c:valAx>
        <c:axId val="591268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91273008"/>
        <c:crosses val="autoZero"/>
        <c:crossBetween val="midCat"/>
      </c:valAx>
      <c:valAx>
        <c:axId val="59127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91268416"/>
        <c:crosses val="autoZero"/>
        <c:crossBetween val="midCat"/>
        <c:majorUnit val="1.0000000000000005E-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rotationrates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0.25319208330575649"/>
          <c:y val="0.17171296296296296"/>
          <c:w val="0.7096909584998045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Mw7.5 nf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'variable slowness'!$B$17:$B$25</c:f>
              <c:numCache>
                <c:formatCode>General</c:formatCode>
                <c:ptCount val="9"/>
                <c:pt idx="0">
                  <c:v>0.2</c:v>
                </c:pt>
                <c:pt idx="1">
                  <c:v>0.35</c:v>
                </c:pt>
                <c:pt idx="2">
                  <c:v>0.6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30</c:v>
                </c:pt>
                <c:pt idx="7">
                  <c:v>53</c:v>
                </c:pt>
                <c:pt idx="8">
                  <c:v>73</c:v>
                </c:pt>
              </c:numCache>
            </c:numRef>
          </c:xVal>
          <c:yVal>
            <c:numRef>
              <c:f>'variable slowness'!$D$17:$D$25</c:f>
              <c:numCache>
                <c:formatCode>General</c:formatCode>
                <c:ptCount val="9"/>
                <c:pt idx="0">
                  <c:v>5.5309734513274336E-5</c:v>
                </c:pt>
                <c:pt idx="1">
                  <c:v>2.4147298520977965E-4</c:v>
                </c:pt>
                <c:pt idx="2">
                  <c:v>3.7986704653371323E-4</c:v>
                </c:pt>
                <c:pt idx="3">
                  <c:v>8.6666666666666663E-4</c:v>
                </c:pt>
                <c:pt idx="4">
                  <c:v>2.7576197387518143E-3</c:v>
                </c:pt>
                <c:pt idx="5">
                  <c:v>5.6179775280898884E-3</c:v>
                </c:pt>
                <c:pt idx="6">
                  <c:v>4.9751243781094526E-3</c:v>
                </c:pt>
                <c:pt idx="7">
                  <c:v>4.9751243781094526E-3</c:v>
                </c:pt>
                <c:pt idx="8">
                  <c:v>4.9751243781094526E-3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509-449A-B743-5D3E87BABAD6}"/>
            </c:ext>
          </c:extLst>
        </c:ser>
        <c:ser>
          <c:idx val="1"/>
          <c:order val="1"/>
          <c:tx>
            <c:v>Mw6.5 nf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'variable slowness'!$G$17:$G$25</c:f>
              <c:numCache>
                <c:formatCode>General</c:formatCode>
                <c:ptCount val="9"/>
                <c:pt idx="0">
                  <c:v>0.4</c:v>
                </c:pt>
                <c:pt idx="1">
                  <c:v>0.7</c:v>
                </c:pt>
                <c:pt idx="2">
                  <c:v>1</c:v>
                </c:pt>
                <c:pt idx="3">
                  <c:v>2</c:v>
                </c:pt>
                <c:pt idx="4">
                  <c:v>3.1</c:v>
                </c:pt>
                <c:pt idx="5">
                  <c:v>6</c:v>
                </c:pt>
                <c:pt idx="6">
                  <c:v>10</c:v>
                </c:pt>
                <c:pt idx="7">
                  <c:v>17</c:v>
                </c:pt>
                <c:pt idx="8">
                  <c:v>30</c:v>
                </c:pt>
              </c:numCache>
            </c:numRef>
          </c:xVal>
          <c:yVal>
            <c:numRef>
              <c:f>'variable slowness'!$I$17:$I$25</c:f>
              <c:numCache>
                <c:formatCode>General</c:formatCode>
                <c:ptCount val="9"/>
                <c:pt idx="0">
                  <c:v>6.6417600664176011E-6</c:v>
                </c:pt>
                <c:pt idx="1">
                  <c:v>4.0931184446149914E-5</c:v>
                </c:pt>
                <c:pt idx="2">
                  <c:v>1.3333333333333334E-4</c:v>
                </c:pt>
                <c:pt idx="3">
                  <c:v>2.9027576197387521E-4</c:v>
                </c:pt>
                <c:pt idx="4">
                  <c:v>5.6279144557002726E-4</c:v>
                </c:pt>
                <c:pt idx="5">
                  <c:v>1.1235955056179776E-3</c:v>
                </c:pt>
                <c:pt idx="6">
                  <c:v>2.7363184079601992E-3</c:v>
                </c:pt>
                <c:pt idx="7">
                  <c:v>2.4875621890547263E-3</c:v>
                </c:pt>
                <c:pt idx="8">
                  <c:v>1.2437810945273632E-3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509-449A-B743-5D3E87BABAD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'variable slowness'!$L$17:$L$24</c:f>
              <c:numCache>
                <c:formatCode>General</c:formatCode>
                <c:ptCount val="8"/>
                <c:pt idx="0">
                  <c:v>0.21</c:v>
                </c:pt>
                <c:pt idx="1">
                  <c:v>0.6</c:v>
                </c:pt>
                <c:pt idx="2">
                  <c:v>2</c:v>
                </c:pt>
                <c:pt idx="3">
                  <c:v>3.5</c:v>
                </c:pt>
                <c:pt idx="4">
                  <c:v>6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</c:numCache>
            </c:numRef>
          </c:xVal>
          <c:yVal>
            <c:numRef>
              <c:f>'variable slowness'!$N$17:$N$24</c:f>
              <c:numCache>
                <c:formatCode>General</c:formatCode>
                <c:ptCount val="8"/>
                <c:pt idx="0">
                  <c:v>3.7080297383985024E-9</c:v>
                </c:pt>
                <c:pt idx="1">
                  <c:v>9.496676163342831E-8</c:v>
                </c:pt>
                <c:pt idx="2">
                  <c:v>2.7576197387518141E-6</c:v>
                </c:pt>
                <c:pt idx="3">
                  <c:v>7.5313807531380744E-6</c:v>
                </c:pt>
                <c:pt idx="4">
                  <c:v>1.5730337078651687E-5</c:v>
                </c:pt>
                <c:pt idx="5">
                  <c:v>2.9850746268656717E-5</c:v>
                </c:pt>
                <c:pt idx="6">
                  <c:v>1.7412935323383084E-5</c:v>
                </c:pt>
                <c:pt idx="7">
                  <c:v>4.9751243781094529E-6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509-449A-B743-5D3E87BABAD6}"/>
            </c:ext>
          </c:extLst>
        </c:ser>
        <c:ser>
          <c:idx val="3"/>
          <c:order val="3"/>
          <c:tx>
            <c:v>Mw5.5 nf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'variable slowness'!$Q$17:$Q$23</c:f>
              <c:numCache>
                <c:formatCode>General</c:formatCode>
                <c:ptCount val="7"/>
                <c:pt idx="0">
                  <c:v>0.2</c:v>
                </c:pt>
                <c:pt idx="1">
                  <c:v>0.37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17</c:v>
                </c:pt>
                <c:pt idx="6">
                  <c:v>30</c:v>
                </c:pt>
              </c:numCache>
            </c:numRef>
          </c:xVal>
          <c:yVal>
            <c:numRef>
              <c:f>'variable slowness'!$S$17:$S$23</c:f>
              <c:numCache>
                <c:formatCode>General</c:formatCode>
                <c:ptCount val="7"/>
                <c:pt idx="0">
                  <c:v>1.8436578171091447E-8</c:v>
                </c:pt>
                <c:pt idx="1">
                  <c:v>8.1484650328994286E-8</c:v>
                </c:pt>
                <c:pt idx="2">
                  <c:v>2.3885350318471338E-4</c:v>
                </c:pt>
                <c:pt idx="3">
                  <c:v>5.0561797752808992E-4</c:v>
                </c:pt>
                <c:pt idx="4">
                  <c:v>7.4626865671641792E-4</c:v>
                </c:pt>
                <c:pt idx="5">
                  <c:v>6.9651741293532343E-4</c:v>
                </c:pt>
                <c:pt idx="6">
                  <c:v>2.7363184079601992E-4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509-449A-B743-5D3E87BABAD6}"/>
            </c:ext>
          </c:extLst>
        </c:ser>
        <c:ser>
          <c:idx val="4"/>
          <c:order val="4"/>
          <c:tx>
            <c:v>Mw4.5 nf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'variable slowness'!$V$17:$V$23</c:f>
              <c:numCache>
                <c:formatCode>General</c:formatCode>
                <c:ptCount val="7"/>
                <c:pt idx="0">
                  <c:v>0.8</c:v>
                </c:pt>
                <c:pt idx="1">
                  <c:v>2</c:v>
                </c:pt>
                <c:pt idx="2">
                  <c:v>3.2</c:v>
                </c:pt>
                <c:pt idx="3">
                  <c:v>6</c:v>
                </c:pt>
                <c:pt idx="4">
                  <c:v>10</c:v>
                </c:pt>
                <c:pt idx="5">
                  <c:v>17</c:v>
                </c:pt>
                <c:pt idx="6">
                  <c:v>30</c:v>
                </c:pt>
              </c:numCache>
            </c:numRef>
          </c:xVal>
          <c:yVal>
            <c:numRef>
              <c:f>'variable slowness'!$X$17:$X$23</c:f>
              <c:numCache>
                <c:formatCode>General</c:formatCode>
                <c:ptCount val="7"/>
                <c:pt idx="0">
                  <c:v>2.2185246810870774E-8</c:v>
                </c:pt>
                <c:pt idx="1">
                  <c:v>1.4513788098693759E-6</c:v>
                </c:pt>
                <c:pt idx="2">
                  <c:v>8.1195193244559919E-6</c:v>
                </c:pt>
                <c:pt idx="3">
                  <c:v>3.370786516853933E-5</c:v>
                </c:pt>
                <c:pt idx="4">
                  <c:v>1.4925373134328358E-4</c:v>
                </c:pt>
                <c:pt idx="5">
                  <c:v>1.7412935323383086E-4</c:v>
                </c:pt>
                <c:pt idx="6">
                  <c:v>7.4626865671641792E-5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509-449A-B743-5D3E87BABAD6}"/>
            </c:ext>
          </c:extLst>
        </c:ser>
        <c:ser>
          <c:idx val="5"/>
          <c:order val="5"/>
          <c:tx>
            <c:v>Mw2.5 nf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'variable slowness'!$AA$17:$AA$23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17</c:v>
                </c:pt>
                <c:pt idx="6">
                  <c:v>30</c:v>
                </c:pt>
              </c:numCache>
            </c:numRef>
          </c:xVal>
          <c:yVal>
            <c:numRef>
              <c:f>'variable slowness'!$AC$17:$AC$23</c:f>
              <c:numCache>
                <c:formatCode>General</c:formatCode>
                <c:ptCount val="7"/>
                <c:pt idx="0">
                  <c:v>2.0000000000000001E-9</c:v>
                </c:pt>
                <c:pt idx="1">
                  <c:v>1.451378809869376E-8</c:v>
                </c:pt>
                <c:pt idx="2">
                  <c:v>7.9617834394904467E-8</c:v>
                </c:pt>
                <c:pt idx="3">
                  <c:v>1.0112359550561799E-6</c:v>
                </c:pt>
                <c:pt idx="4">
                  <c:v>9.9502487562189058E-6</c:v>
                </c:pt>
                <c:pt idx="5">
                  <c:v>1.7412935323383084E-5</c:v>
                </c:pt>
                <c:pt idx="6">
                  <c:v>1.4925373134328359E-5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509-449A-B743-5D3E87BABAD6}"/>
            </c:ext>
          </c:extLst>
        </c:ser>
        <c:ser>
          <c:idx val="6"/>
          <c:order val="6"/>
          <c:tx>
            <c:v>Mw1.5 nf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'variable slowness'!$AF$17:$AF$22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17</c:v>
                </c:pt>
                <c:pt idx="5">
                  <c:v>30</c:v>
                </c:pt>
              </c:numCache>
            </c:numRef>
          </c:xVal>
          <c:yVal>
            <c:numRef>
              <c:f>'variable slowness'!$AH$17:$AH$22</c:f>
              <c:numCache>
                <c:formatCode>General</c:formatCode>
                <c:ptCount val="6"/>
                <c:pt idx="0">
                  <c:v>7.2568940493468793E-10</c:v>
                </c:pt>
                <c:pt idx="1">
                  <c:v>4.7770700636942682E-9</c:v>
                </c:pt>
                <c:pt idx="2">
                  <c:v>4.4943820224719109E-8</c:v>
                </c:pt>
                <c:pt idx="3">
                  <c:v>4.9751243781094533E-7</c:v>
                </c:pt>
                <c:pt idx="4">
                  <c:v>1.4925373134328356E-6</c:v>
                </c:pt>
                <c:pt idx="5">
                  <c:v>2.4875621890547264E-6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509-449A-B743-5D3E87BABAD6}"/>
            </c:ext>
          </c:extLst>
        </c:ser>
        <c:ser>
          <c:idx val="7"/>
          <c:order val="7"/>
          <c:tx>
            <c:v>Mw8 tele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'variable slowness'!$AK$17:$AK$22</c:f>
              <c:numCache>
                <c:formatCode>General</c:formatCode>
                <c:ptCount val="6"/>
                <c:pt idx="0">
                  <c:v>1.35E-2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0.37</c:v>
                </c:pt>
                <c:pt idx="4">
                  <c:v>4.7</c:v>
                </c:pt>
                <c:pt idx="5">
                  <c:v>10</c:v>
                </c:pt>
              </c:numCache>
            </c:numRef>
          </c:xVal>
          <c:yVal>
            <c:numRef>
              <c:f>'variable slowness'!$AM$17:$AM$22</c:f>
              <c:numCache>
                <c:formatCode>General</c:formatCode>
                <c:ptCount val="6"/>
                <c:pt idx="0">
                  <c:v>3.3333333333333331E-12</c:v>
                </c:pt>
                <c:pt idx="1">
                  <c:v>1.6666666666666667E-9</c:v>
                </c:pt>
                <c:pt idx="2">
                  <c:v>3.6873156342182893E-8</c:v>
                </c:pt>
                <c:pt idx="3">
                  <c:v>8.1484650328994286E-8</c:v>
                </c:pt>
                <c:pt idx="4">
                  <c:v>7.6292199122639706E-9</c:v>
                </c:pt>
                <c:pt idx="5">
                  <c:v>4.9751243781094524E-9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509-449A-B743-5D3E87BABAD6}"/>
            </c:ext>
          </c:extLst>
        </c:ser>
        <c:ser>
          <c:idx val="8"/>
          <c:order val="8"/>
          <c:tx>
            <c:v>Mw7 tele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'variable slowness'!$AP$17:$AP$22</c:f>
              <c:numCache>
                <c:formatCode>General</c:formatCode>
                <c:ptCount val="6"/>
                <c:pt idx="0">
                  <c:v>0.03</c:v>
                </c:pt>
                <c:pt idx="1">
                  <c:v>0.11</c:v>
                </c:pt>
                <c:pt idx="2">
                  <c:v>0.2</c:v>
                </c:pt>
                <c:pt idx="3">
                  <c:v>0.37</c:v>
                </c:pt>
                <c:pt idx="4">
                  <c:v>2</c:v>
                </c:pt>
                <c:pt idx="5">
                  <c:v>10</c:v>
                </c:pt>
              </c:numCache>
            </c:numRef>
          </c:xVal>
          <c:yVal>
            <c:numRef>
              <c:f>'variable slowness'!$AR$17:$AR$22</c:f>
              <c:numCache>
                <c:formatCode>General</c:formatCode>
                <c:ptCount val="6"/>
                <c:pt idx="0">
                  <c:v>3.3333333333333331E-12</c:v>
                </c:pt>
                <c:pt idx="1">
                  <c:v>2.8086436006810958E-9</c:v>
                </c:pt>
                <c:pt idx="2">
                  <c:v>1.1061946902654867E-8</c:v>
                </c:pt>
                <c:pt idx="3">
                  <c:v>1.6296930065798857E-8</c:v>
                </c:pt>
                <c:pt idx="4">
                  <c:v>1.0159651669085631E-8</c:v>
                </c:pt>
                <c:pt idx="5">
                  <c:v>2.4875621890547262E-9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509-449A-B743-5D3E87BABAD6}"/>
            </c:ext>
          </c:extLst>
        </c:ser>
        <c:ser>
          <c:idx val="9"/>
          <c:order val="9"/>
          <c:tx>
            <c:v>Mw6 tele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'variable slowness'!$AU$17:$AU$21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0.2</c:v>
                </c:pt>
                <c:pt idx="2">
                  <c:v>0.9</c:v>
                </c:pt>
                <c:pt idx="3">
                  <c:v>3.2</c:v>
                </c:pt>
                <c:pt idx="4">
                  <c:v>10</c:v>
                </c:pt>
              </c:numCache>
            </c:numRef>
          </c:xVal>
          <c:yVal>
            <c:numRef>
              <c:f>'variable slowness'!$AW$17:$AW$21</c:f>
              <c:numCache>
                <c:formatCode>General</c:formatCode>
                <c:ptCount val="5"/>
                <c:pt idx="0">
                  <c:v>3.3333333333333331E-12</c:v>
                </c:pt>
                <c:pt idx="1">
                  <c:v>2.5811209439528023E-10</c:v>
                </c:pt>
                <c:pt idx="2">
                  <c:v>2.7247956403269754E-9</c:v>
                </c:pt>
                <c:pt idx="3">
                  <c:v>3.6537836960051967E-9</c:v>
                </c:pt>
                <c:pt idx="4">
                  <c:v>2.2388059701492537E-9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509-449A-B743-5D3E87BAB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68416"/>
        <c:axId val="591273008"/>
      </c:scatterChart>
      <c:valAx>
        <c:axId val="591268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91273008"/>
        <c:crosses val="autoZero"/>
        <c:crossBetween val="midCat"/>
      </c:valAx>
      <c:valAx>
        <c:axId val="59127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91268416"/>
        <c:crosses val="autoZero"/>
        <c:crossBetween val="midCat"/>
        <c:majorUnit val="1.0000000000000005E-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Accelerations from rotations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Mw7.5 nf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'variable slowness'!$B$17:$B$25</c:f>
              <c:numCache>
                <c:formatCode>General</c:formatCode>
                <c:ptCount val="9"/>
                <c:pt idx="0">
                  <c:v>0.2</c:v>
                </c:pt>
                <c:pt idx="1">
                  <c:v>0.35</c:v>
                </c:pt>
                <c:pt idx="2">
                  <c:v>0.6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30</c:v>
                </c:pt>
                <c:pt idx="7">
                  <c:v>53</c:v>
                </c:pt>
                <c:pt idx="8">
                  <c:v>73</c:v>
                </c:pt>
              </c:numCache>
            </c:numRef>
          </c:xVal>
          <c:yVal>
            <c:numRef>
              <c:f>'variable slowness'!$E$17:$E$25</c:f>
              <c:numCache>
                <c:formatCode>General</c:formatCode>
                <c:ptCount val="9"/>
                <c:pt idx="0">
                  <c:v>4.3177820553854757E-4</c:v>
                </c:pt>
                <c:pt idx="1">
                  <c:v>1.0771833822389902E-3</c:v>
                </c:pt>
                <c:pt idx="2">
                  <c:v>9.8848369046499298E-4</c:v>
                </c:pt>
                <c:pt idx="3">
                  <c:v>1.3531353218765323E-3</c:v>
                </c:pt>
                <c:pt idx="4">
                  <c:v>2.1527496084766851E-3</c:v>
                </c:pt>
                <c:pt idx="5">
                  <c:v>1.4619007359107869E-3</c:v>
                </c:pt>
                <c:pt idx="6">
                  <c:v>2.589237133582448E-4</c:v>
                </c:pt>
                <c:pt idx="7">
                  <c:v>1.4656059247849547E-4</c:v>
                </c:pt>
                <c:pt idx="8">
                  <c:v>1.064070054999576E-4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1-4AAC-B4AE-A696176B437A}"/>
            </c:ext>
          </c:extLst>
        </c:ser>
        <c:ser>
          <c:idx val="1"/>
          <c:order val="1"/>
          <c:tx>
            <c:v>Mw6.5 nf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'variable slowness'!$G$17:$G$25</c:f>
              <c:numCache>
                <c:formatCode>General</c:formatCode>
                <c:ptCount val="9"/>
                <c:pt idx="0">
                  <c:v>0.4</c:v>
                </c:pt>
                <c:pt idx="1">
                  <c:v>0.7</c:v>
                </c:pt>
                <c:pt idx="2">
                  <c:v>1</c:v>
                </c:pt>
                <c:pt idx="3">
                  <c:v>2</c:v>
                </c:pt>
                <c:pt idx="4">
                  <c:v>3.1</c:v>
                </c:pt>
                <c:pt idx="5">
                  <c:v>6</c:v>
                </c:pt>
                <c:pt idx="6">
                  <c:v>10</c:v>
                </c:pt>
                <c:pt idx="7">
                  <c:v>17</c:v>
                </c:pt>
                <c:pt idx="8">
                  <c:v>30</c:v>
                </c:pt>
              </c:numCache>
            </c:numRef>
          </c:xVal>
          <c:yVal>
            <c:numRef>
              <c:f>'variable slowness'!$J$17:$J$25</c:f>
              <c:numCache>
                <c:formatCode>General</c:formatCode>
                <c:ptCount val="9"/>
                <c:pt idx="0">
                  <c:v>2.5924615885922392E-5</c:v>
                </c:pt>
                <c:pt idx="1">
                  <c:v>9.129466749750872E-5</c:v>
                </c:pt>
                <c:pt idx="2">
                  <c:v>2.0817466554857504E-4</c:v>
                </c:pt>
                <c:pt idx="3">
                  <c:v>2.2660522374348991E-4</c:v>
                </c:pt>
                <c:pt idx="4">
                  <c:v>2.8344900229265512E-4</c:v>
                </c:pt>
                <c:pt idx="5">
                  <c:v>2.9238014822103794E-4</c:v>
                </c:pt>
                <c:pt idx="6">
                  <c:v>4.2722412695566232E-4</c:v>
                </c:pt>
                <c:pt idx="7">
                  <c:v>2.2846210002785492E-4</c:v>
                </c:pt>
                <c:pt idx="8">
                  <c:v>6.4730928346607119E-5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01-4AAC-B4AE-A696176B437A}"/>
            </c:ext>
          </c:extLst>
        </c:ser>
        <c:ser>
          <c:idx val="2"/>
          <c:order val="2"/>
          <c:tx>
            <c:v>Mw5.5 200km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'variable slowness'!$L$17:$L$24</c:f>
              <c:numCache>
                <c:formatCode>General</c:formatCode>
                <c:ptCount val="8"/>
                <c:pt idx="0">
                  <c:v>0.21</c:v>
                </c:pt>
                <c:pt idx="1">
                  <c:v>0.6</c:v>
                </c:pt>
                <c:pt idx="2">
                  <c:v>2</c:v>
                </c:pt>
                <c:pt idx="3">
                  <c:v>3.5</c:v>
                </c:pt>
                <c:pt idx="4">
                  <c:v>6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</c:numCache>
            </c:numRef>
          </c:xVal>
          <c:yVal>
            <c:numRef>
              <c:f>'variable slowness'!$O$17:$O$24</c:f>
              <c:numCache>
                <c:formatCode>General</c:formatCode>
                <c:ptCount val="8"/>
                <c:pt idx="0">
                  <c:v>2.7568494667614754E-8</c:v>
                </c:pt>
                <c:pt idx="1">
                  <c:v>2.4712092303442439E-7</c:v>
                </c:pt>
                <c:pt idx="2">
                  <c:v>2.1527496257545815E-6</c:v>
                </c:pt>
                <c:pt idx="3">
                  <c:v>3.3596628632595735E-6</c:v>
                </c:pt>
                <c:pt idx="4">
                  <c:v>4.0933220757004259E-6</c:v>
                </c:pt>
                <c:pt idx="5">
                  <c:v>4.6606268409893572E-6</c:v>
                </c:pt>
                <c:pt idx="6">
                  <c:v>1.5992347003395384E-6</c:v>
                </c:pt>
                <c:pt idx="7">
                  <c:v>2.5892371338830734E-7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01-4AAC-B4AE-A696176B437A}"/>
            </c:ext>
          </c:extLst>
        </c:ser>
        <c:ser>
          <c:idx val="3"/>
          <c:order val="3"/>
          <c:tx>
            <c:v>Mw5.5 20km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'variable slowness'!$Q$17:$Q$23</c:f>
              <c:numCache>
                <c:formatCode>General</c:formatCode>
                <c:ptCount val="7"/>
                <c:pt idx="0">
                  <c:v>0.2</c:v>
                </c:pt>
                <c:pt idx="1">
                  <c:v>0.37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17</c:v>
                </c:pt>
                <c:pt idx="6">
                  <c:v>30</c:v>
                </c:pt>
              </c:numCache>
            </c:numRef>
          </c:xVal>
          <c:yVal>
            <c:numRef>
              <c:f>'variable slowness'!$T$17:$T$23</c:f>
              <c:numCache>
                <c:formatCode>General</c:formatCode>
                <c:ptCount val="7"/>
                <c:pt idx="0">
                  <c:v>1.4392606855931909E-7</c:v>
                </c:pt>
                <c:pt idx="1">
                  <c:v>3.4384540197677208E-7</c:v>
                </c:pt>
                <c:pt idx="2">
                  <c:v>1.2430812035746103E-4</c:v>
                </c:pt>
                <c:pt idx="3">
                  <c:v>1.3157106671500158E-4</c:v>
                </c:pt>
                <c:pt idx="4">
                  <c:v>1.1651567102199885E-4</c:v>
                </c:pt>
                <c:pt idx="5">
                  <c:v>6.3969388013128474E-5</c:v>
                </c:pt>
                <c:pt idx="6">
                  <c:v>1.4240804236351905E-5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01-4AAC-B4AE-A696176B437A}"/>
            </c:ext>
          </c:extLst>
        </c:ser>
        <c:ser>
          <c:idx val="4"/>
          <c:order val="4"/>
          <c:tx>
            <c:v>Mw4.5 nf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'variable slowness'!$V$17:$V$23</c:f>
              <c:numCache>
                <c:formatCode>General</c:formatCode>
                <c:ptCount val="7"/>
                <c:pt idx="0">
                  <c:v>0.8</c:v>
                </c:pt>
                <c:pt idx="1">
                  <c:v>2</c:v>
                </c:pt>
                <c:pt idx="2">
                  <c:v>3.2</c:v>
                </c:pt>
                <c:pt idx="3">
                  <c:v>6</c:v>
                </c:pt>
                <c:pt idx="4">
                  <c:v>10</c:v>
                </c:pt>
                <c:pt idx="5">
                  <c:v>17</c:v>
                </c:pt>
                <c:pt idx="6">
                  <c:v>30</c:v>
                </c:pt>
              </c:numCache>
            </c:numRef>
          </c:xVal>
          <c:yVal>
            <c:numRef>
              <c:f>'variable slowness'!$Y$17:$Y$23</c:f>
              <c:numCache>
                <c:formatCode>General</c:formatCode>
                <c:ptCount val="7"/>
                <c:pt idx="0">
                  <c:v>4.329755939355223E-8</c:v>
                </c:pt>
                <c:pt idx="1">
                  <c:v>1.1330261188182074E-6</c:v>
                </c:pt>
                <c:pt idx="2">
                  <c:v>3.9615895779155445E-6</c:v>
                </c:pt>
                <c:pt idx="3">
                  <c:v>8.771404447928571E-6</c:v>
                </c:pt>
                <c:pt idx="4">
                  <c:v>2.3303134204925747E-5</c:v>
                </c:pt>
                <c:pt idx="5">
                  <c:v>1.599234700338837E-5</c:v>
                </c:pt>
                <c:pt idx="6">
                  <c:v>3.8838557008245095E-6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01-4AAC-B4AE-A696176B437A}"/>
            </c:ext>
          </c:extLst>
        </c:ser>
        <c:ser>
          <c:idx val="5"/>
          <c:order val="5"/>
          <c:tx>
            <c:v>Mw2.5 nf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'variable slowness'!$AA$17:$AA$23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17</c:v>
                </c:pt>
                <c:pt idx="6">
                  <c:v>30</c:v>
                </c:pt>
              </c:numCache>
            </c:numRef>
          </c:xVal>
          <c:yVal>
            <c:numRef>
              <c:f>'variable slowness'!$AD$17:$AD$23</c:f>
              <c:numCache>
                <c:formatCode>General</c:formatCode>
                <c:ptCount val="7"/>
                <c:pt idx="0">
                  <c:v>3.1226199834629871E-9</c:v>
                </c:pt>
                <c:pt idx="1">
                  <c:v>1.13302611881821E-8</c:v>
                </c:pt>
                <c:pt idx="2">
                  <c:v>4.1436040120262566E-8</c:v>
                </c:pt>
                <c:pt idx="3">
                  <c:v>2.6314213343789218E-7</c:v>
                </c:pt>
                <c:pt idx="4">
                  <c:v>1.5535422803298377E-6</c:v>
                </c:pt>
                <c:pt idx="5">
                  <c:v>1.5992347003395384E-6</c:v>
                </c:pt>
                <c:pt idx="6">
                  <c:v>7.7677114016492149E-7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01-4AAC-B4AE-A696176B437A}"/>
            </c:ext>
          </c:extLst>
        </c:ser>
        <c:ser>
          <c:idx val="6"/>
          <c:order val="6"/>
          <c:tx>
            <c:v>Mw1.5 nf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'variable slowness'!$AF$17:$AF$22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17</c:v>
                </c:pt>
                <c:pt idx="5">
                  <c:v>30</c:v>
                </c:pt>
              </c:numCache>
            </c:numRef>
          </c:xVal>
          <c:yVal>
            <c:numRef>
              <c:f>'variable slowness'!$AI$17:$AI$22</c:f>
              <c:numCache>
                <c:formatCode>General</c:formatCode>
                <c:ptCount val="6"/>
                <c:pt idx="0">
                  <c:v>5.66513059409105E-10</c:v>
                </c:pt>
                <c:pt idx="1">
                  <c:v>2.4861624072157541E-9</c:v>
                </c:pt>
                <c:pt idx="2">
                  <c:v>1.1695205930572987E-8</c:v>
                </c:pt>
                <c:pt idx="3">
                  <c:v>7.7677114016492226E-8</c:v>
                </c:pt>
                <c:pt idx="4">
                  <c:v>1.3707726002910386E-7</c:v>
                </c:pt>
                <c:pt idx="5">
                  <c:v>1.294618566941537E-7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01-4AAC-B4AE-A696176B437A}"/>
            </c:ext>
          </c:extLst>
        </c:ser>
        <c:ser>
          <c:idx val="7"/>
          <c:order val="7"/>
          <c:tx>
            <c:v>Mw8.0 tele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'variable slowness'!$AK$17:$AK$22</c:f>
              <c:numCache>
                <c:formatCode>General</c:formatCode>
                <c:ptCount val="6"/>
                <c:pt idx="0">
                  <c:v>1.35E-2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0.37</c:v>
                </c:pt>
                <c:pt idx="4">
                  <c:v>4.7</c:v>
                </c:pt>
                <c:pt idx="5">
                  <c:v>10</c:v>
                </c:pt>
              </c:numCache>
            </c:numRef>
          </c:xVal>
          <c:yVal>
            <c:numRef>
              <c:f>'variable slowness'!$AN$17:$AN$23</c:f>
              <c:numCache>
                <c:formatCode>General</c:formatCode>
                <c:ptCount val="7"/>
                <c:pt idx="0">
                  <c:v>3.8550863993370208E-10</c:v>
                </c:pt>
                <c:pt idx="1">
                  <c:v>3.7174047422178404E-8</c:v>
                </c:pt>
                <c:pt idx="2">
                  <c:v>2.8785213711863813E-7</c:v>
                </c:pt>
                <c:pt idx="3">
                  <c:v>3.4384540197677208E-7</c:v>
                </c:pt>
                <c:pt idx="4">
                  <c:v>2.5343781442839581E-9</c:v>
                </c:pt>
                <c:pt idx="5">
                  <c:v>7.7677114016492204E-10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801-4AAC-B4AE-A696176B437A}"/>
            </c:ext>
          </c:extLst>
        </c:ser>
        <c:ser>
          <c:idx val="8"/>
          <c:order val="8"/>
          <c:tx>
            <c:v>Mw7 tele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'variable slowness'!$AP$17:$AP$22</c:f>
              <c:numCache>
                <c:formatCode>General</c:formatCode>
                <c:ptCount val="6"/>
                <c:pt idx="0">
                  <c:v>0.03</c:v>
                </c:pt>
                <c:pt idx="1">
                  <c:v>0.11</c:v>
                </c:pt>
                <c:pt idx="2">
                  <c:v>0.2</c:v>
                </c:pt>
                <c:pt idx="3">
                  <c:v>0.37</c:v>
                </c:pt>
                <c:pt idx="4">
                  <c:v>2</c:v>
                </c:pt>
                <c:pt idx="5">
                  <c:v>10</c:v>
                </c:pt>
              </c:numCache>
            </c:numRef>
          </c:xVal>
          <c:yVal>
            <c:numRef>
              <c:f>'variable slowness'!$AS$17:$AS$22</c:f>
              <c:numCache>
                <c:formatCode>General</c:formatCode>
                <c:ptCount val="6"/>
                <c:pt idx="0">
                  <c:v>1.734788879701659E-10</c:v>
                </c:pt>
                <c:pt idx="1">
                  <c:v>3.9865121063237397E-8</c:v>
                </c:pt>
                <c:pt idx="2">
                  <c:v>8.635564113559145E-8</c:v>
                </c:pt>
                <c:pt idx="3">
                  <c:v>6.8769080395354426E-8</c:v>
                </c:pt>
                <c:pt idx="4">
                  <c:v>7.9311828317274707E-9</c:v>
                </c:pt>
                <c:pt idx="5">
                  <c:v>3.8838557008246102E-10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801-4AAC-B4AE-A696176B437A}"/>
            </c:ext>
          </c:extLst>
        </c:ser>
        <c:ser>
          <c:idx val="9"/>
          <c:order val="9"/>
          <c:tx>
            <c:v>Mw6 tele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'variable slowness'!$AU$17:$AU$21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0.2</c:v>
                </c:pt>
                <c:pt idx="2">
                  <c:v>0.9</c:v>
                </c:pt>
                <c:pt idx="3">
                  <c:v>3.2</c:v>
                </c:pt>
                <c:pt idx="4">
                  <c:v>10</c:v>
                </c:pt>
              </c:numCache>
            </c:numRef>
          </c:xVal>
          <c:yVal>
            <c:numRef>
              <c:f>'variable slowness'!$AX$17:$AX$21</c:f>
              <c:numCache>
                <c:formatCode>General</c:formatCode>
                <c:ptCount val="5"/>
                <c:pt idx="0">
                  <c:v>7.4348094844356816E-11</c:v>
                </c:pt>
                <c:pt idx="1">
                  <c:v>2.0149649598304673E-9</c:v>
                </c:pt>
                <c:pt idx="2">
                  <c:v>4.7269451762987987E-9</c:v>
                </c:pt>
                <c:pt idx="3">
                  <c:v>1.7827153100620435E-9</c:v>
                </c:pt>
                <c:pt idx="4">
                  <c:v>3.4954701307421495E-10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801-4AAC-B4AE-A696176B4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052944"/>
        <c:axId val="975055856"/>
      </c:scatterChart>
      <c:valAx>
        <c:axId val="975052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75055856"/>
        <c:crosses val="autoZero"/>
        <c:crossBetween val="midCat"/>
      </c:valAx>
      <c:valAx>
        <c:axId val="975055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75052944"/>
        <c:crossesAt val="1.0000000000000006E-1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72362</xdr:colOff>
      <xdr:row>24</xdr:row>
      <xdr:rowOff>25931</xdr:rowOff>
    </xdr:from>
    <xdr:to>
      <xdr:col>31</xdr:col>
      <xdr:colOff>211310</xdr:colOff>
      <xdr:row>55</xdr:row>
      <xdr:rowOff>102131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613927</xdr:colOff>
      <xdr:row>25</xdr:row>
      <xdr:rowOff>187855</xdr:rowOff>
    </xdr:from>
    <xdr:to>
      <xdr:col>11</xdr:col>
      <xdr:colOff>600075</xdr:colOff>
      <xdr:row>57</xdr:row>
      <xdr:rowOff>78999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704850</xdr:colOff>
      <xdr:row>26</xdr:row>
      <xdr:rowOff>42862</xdr:rowOff>
    </xdr:from>
    <xdr:to>
      <xdr:col>21</xdr:col>
      <xdr:colOff>366712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EEE3BE-DF80-4BC6-88A1-A6064B556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N40"/>
  <sheetViews>
    <sheetView topLeftCell="A13" zoomScale="85" zoomScaleNormal="85" workbookViewId="0">
      <selection activeCell="D17" sqref="D17"/>
    </sheetView>
  </sheetViews>
  <sheetFormatPr baseColWidth="10" defaultColWidth="11.5" defaultRowHeight="15" x14ac:dyDescent="0.2"/>
  <cols>
    <col min="5" max="5" width="1.83203125" customWidth="1"/>
    <col min="8" max="8" width="14.83203125" customWidth="1"/>
    <col min="9" max="9" width="1.83203125" customWidth="1"/>
    <col min="12" max="12" width="14.83203125" customWidth="1"/>
    <col min="13" max="13" width="2" customWidth="1"/>
    <col min="16" max="16" width="14.83203125" customWidth="1"/>
    <col min="17" max="17" width="2" customWidth="1"/>
    <col min="20" max="20" width="14.83203125" customWidth="1"/>
    <col min="21" max="21" width="2" customWidth="1"/>
    <col min="24" max="24" width="16.83203125" customWidth="1"/>
    <col min="25" max="25" width="1.83203125" customWidth="1"/>
    <col min="28" max="28" width="14.5" customWidth="1"/>
    <col min="29" max="29" width="1.83203125" customWidth="1"/>
    <col min="32" max="32" width="14.5" customWidth="1"/>
    <col min="33" max="33" width="1.83203125" customWidth="1"/>
    <col min="36" max="36" width="14.5" customWidth="1"/>
    <col min="37" max="37" width="1.83203125" customWidth="1"/>
    <col min="40" max="40" width="14.5" customWidth="1"/>
  </cols>
  <sheetData>
    <row r="2" spans="1:40" x14ac:dyDescent="0.2">
      <c r="A2" t="s">
        <v>0</v>
      </c>
    </row>
    <row r="4" spans="1:40" x14ac:dyDescent="0.2">
      <c r="A4" t="s">
        <v>1</v>
      </c>
    </row>
    <row r="6" spans="1:40" x14ac:dyDescent="0.2">
      <c r="A6" t="s">
        <v>17</v>
      </c>
    </row>
    <row r="7" spans="1:40" x14ac:dyDescent="0.2">
      <c r="A7">
        <v>0.01</v>
      </c>
      <c r="B7">
        <v>3000</v>
      </c>
    </row>
    <row r="8" spans="1:40" x14ac:dyDescent="0.2">
      <c r="A8">
        <v>1</v>
      </c>
      <c r="B8">
        <v>1500</v>
      </c>
    </row>
    <row r="9" spans="1:40" x14ac:dyDescent="0.2">
      <c r="A9">
        <v>10</v>
      </c>
      <c r="B9">
        <v>400</v>
      </c>
    </row>
    <row r="13" spans="1:40" x14ac:dyDescent="0.2">
      <c r="A13" t="s">
        <v>3</v>
      </c>
      <c r="B13" s="2">
        <f>1/400</f>
        <v>2.5000000000000001E-3</v>
      </c>
      <c r="C13" t="s">
        <v>4</v>
      </c>
    </row>
    <row r="15" spans="1:40" x14ac:dyDescent="0.2">
      <c r="B15" s="5" t="s">
        <v>7</v>
      </c>
      <c r="C15" s="5"/>
      <c r="D15" s="5"/>
      <c r="F15" s="5" t="s">
        <v>11</v>
      </c>
      <c r="G15" s="5"/>
      <c r="H15" s="5"/>
      <c r="J15" s="5" t="s">
        <v>12</v>
      </c>
      <c r="K15" s="5"/>
      <c r="L15" s="5"/>
      <c r="N15" s="5" t="s">
        <v>13</v>
      </c>
      <c r="O15" s="5"/>
      <c r="P15" s="5"/>
      <c r="R15" s="5" t="s">
        <v>8</v>
      </c>
      <c r="S15" s="5"/>
      <c r="T15" s="5"/>
      <c r="V15" s="5" t="s">
        <v>9</v>
      </c>
      <c r="W15" s="5"/>
      <c r="X15" s="5"/>
      <c r="Z15" s="5" t="s">
        <v>10</v>
      </c>
      <c r="AA15" s="5"/>
      <c r="AB15" s="5"/>
      <c r="AD15" s="5" t="s">
        <v>16</v>
      </c>
      <c r="AE15" s="5"/>
      <c r="AF15" s="5"/>
      <c r="AH15" s="5" t="s">
        <v>15</v>
      </c>
      <c r="AI15" s="5"/>
      <c r="AJ15" s="5"/>
      <c r="AL15" s="5" t="s">
        <v>14</v>
      </c>
      <c r="AM15" s="5"/>
      <c r="AN15" s="5"/>
    </row>
    <row r="16" spans="1:40" x14ac:dyDescent="0.2">
      <c r="B16" s="1" t="s">
        <v>6</v>
      </c>
      <c r="C16" s="1" t="s">
        <v>2</v>
      </c>
      <c r="D16" s="1" t="s">
        <v>5</v>
      </c>
      <c r="F16" s="1" t="s">
        <v>6</v>
      </c>
      <c r="G16" s="1" t="s">
        <v>2</v>
      </c>
      <c r="H16" s="1" t="s">
        <v>5</v>
      </c>
      <c r="J16" s="1" t="s">
        <v>6</v>
      </c>
      <c r="K16" s="1" t="s">
        <v>2</v>
      </c>
      <c r="L16" s="1" t="s">
        <v>5</v>
      </c>
      <c r="N16" s="1" t="s">
        <v>6</v>
      </c>
      <c r="O16" s="1" t="s">
        <v>2</v>
      </c>
      <c r="P16" s="1" t="s">
        <v>5</v>
      </c>
      <c r="R16" s="1" t="s">
        <v>6</v>
      </c>
      <c r="S16" s="1" t="s">
        <v>2</v>
      </c>
      <c r="T16" s="1" t="s">
        <v>5</v>
      </c>
      <c r="V16" s="1" t="s">
        <v>6</v>
      </c>
      <c r="W16" s="1" t="s">
        <v>2</v>
      </c>
      <c r="X16" s="1" t="s">
        <v>5</v>
      </c>
      <c r="Z16" s="1" t="s">
        <v>6</v>
      </c>
      <c r="AA16" s="1" t="s">
        <v>2</v>
      </c>
      <c r="AB16" s="1" t="s">
        <v>5</v>
      </c>
      <c r="AD16" s="1" t="s">
        <v>6</v>
      </c>
      <c r="AE16" s="1" t="s">
        <v>2</v>
      </c>
      <c r="AF16" s="1" t="s">
        <v>5</v>
      </c>
      <c r="AH16" s="1" t="s">
        <v>6</v>
      </c>
      <c r="AI16" s="1" t="s">
        <v>2</v>
      </c>
      <c r="AJ16" s="1" t="s">
        <v>5</v>
      </c>
      <c r="AL16" s="1" t="s">
        <v>6</v>
      </c>
      <c r="AM16" s="1" t="s">
        <v>2</v>
      </c>
      <c r="AN16" s="1" t="s">
        <v>5</v>
      </c>
    </row>
    <row r="17" spans="2:40" x14ac:dyDescent="0.2">
      <c r="B17" s="1">
        <v>0.2</v>
      </c>
      <c r="C17" s="1">
        <v>0.15</v>
      </c>
      <c r="D17" s="1">
        <f>$B$13*C17</f>
        <v>3.7500000000000001E-4</v>
      </c>
      <c r="F17" s="1">
        <v>0.4</v>
      </c>
      <c r="G17" s="1">
        <v>1.6E-2</v>
      </c>
      <c r="H17" s="3">
        <f>$B$13*G17</f>
        <v>4.0000000000000003E-5</v>
      </c>
      <c r="J17" s="1">
        <v>0.21</v>
      </c>
      <c r="K17" s="1">
        <v>1.0000000000000001E-5</v>
      </c>
      <c r="L17" s="3">
        <f>$B$13*K17</f>
        <v>2.5000000000000002E-8</v>
      </c>
      <c r="N17" s="1">
        <v>0.2</v>
      </c>
      <c r="O17" s="1">
        <v>5.0000000000000002E-5</v>
      </c>
      <c r="P17" s="3">
        <f>$B$13*O17</f>
        <v>1.2500000000000002E-7</v>
      </c>
      <c r="R17" s="1">
        <v>0.8</v>
      </c>
      <c r="S17" s="1">
        <v>4.0000000000000003E-5</v>
      </c>
      <c r="T17" s="3">
        <f>$B$13*S17</f>
        <v>1.0000000000000001E-7</v>
      </c>
      <c r="V17" s="1">
        <v>1</v>
      </c>
      <c r="W17" s="1">
        <v>3.0000000000000001E-6</v>
      </c>
      <c r="X17" s="3">
        <f>$B$13*W17</f>
        <v>7.500000000000001E-9</v>
      </c>
      <c r="Z17" s="1">
        <v>2</v>
      </c>
      <c r="AA17" s="1">
        <v>9.9999999999999995E-7</v>
      </c>
      <c r="AB17" s="3">
        <f>$B$13*AA17</f>
        <v>2.5000000000000001E-9</v>
      </c>
      <c r="AD17" s="1">
        <v>1.35E-2</v>
      </c>
      <c r="AE17" s="1">
        <v>1E-8</v>
      </c>
      <c r="AF17" s="3">
        <f>$B$13*AE17</f>
        <v>2.5000000000000001E-11</v>
      </c>
      <c r="AH17" s="1">
        <v>0.03</v>
      </c>
      <c r="AI17" s="1">
        <v>1E-8</v>
      </c>
      <c r="AJ17" s="3">
        <f>$B$13*AI17</f>
        <v>2.5000000000000001E-11</v>
      </c>
      <c r="AL17" s="1">
        <v>7.0000000000000007E-2</v>
      </c>
      <c r="AM17" s="1">
        <v>1E-8</v>
      </c>
      <c r="AN17" s="3">
        <f>$B$13*AM17</f>
        <v>2.5000000000000001E-11</v>
      </c>
    </row>
    <row r="18" spans="2:40" x14ac:dyDescent="0.2">
      <c r="B18" s="1">
        <v>0.35</v>
      </c>
      <c r="C18" s="1">
        <v>0.6</v>
      </c>
      <c r="D18" s="1">
        <f>$B$13*C18</f>
        <v>1.5E-3</v>
      </c>
      <c r="F18" s="1">
        <v>0.7</v>
      </c>
      <c r="G18" s="1">
        <v>0.08</v>
      </c>
      <c r="H18" s="3">
        <f>$B$13*G18</f>
        <v>2.0000000000000001E-4</v>
      </c>
      <c r="J18" s="1">
        <v>0.6</v>
      </c>
      <c r="K18" s="1">
        <v>2.0000000000000001E-4</v>
      </c>
      <c r="L18" s="3">
        <f>$B$13*K18</f>
        <v>5.0000000000000008E-7</v>
      </c>
      <c r="N18" s="1">
        <v>0.37</v>
      </c>
      <c r="O18" s="1">
        <v>2.0000000000000001E-4</v>
      </c>
      <c r="P18" s="3">
        <f>$B$13*O18</f>
        <v>5.0000000000000008E-7</v>
      </c>
      <c r="R18" s="1">
        <v>2</v>
      </c>
      <c r="S18" s="1">
        <v>2E-3</v>
      </c>
      <c r="T18" s="3">
        <f>$B$13*S18</f>
        <v>5.0000000000000004E-6</v>
      </c>
      <c r="V18" s="1">
        <v>2</v>
      </c>
      <c r="W18" s="1">
        <v>2.0000000000000002E-5</v>
      </c>
      <c r="X18" s="3">
        <f>$B$13*W18</f>
        <v>5.0000000000000004E-8</v>
      </c>
      <c r="Z18" s="1">
        <v>3</v>
      </c>
      <c r="AA18" s="1">
        <v>6.0000000000000002E-6</v>
      </c>
      <c r="AB18" s="3">
        <f>$B$13*AA18</f>
        <v>1.5000000000000002E-8</v>
      </c>
      <c r="AD18" s="1">
        <v>7.0000000000000007E-2</v>
      </c>
      <c r="AE18" s="1">
        <v>5.0000000000000004E-6</v>
      </c>
      <c r="AF18" s="3">
        <f>$B$13*AE18</f>
        <v>1.2500000000000001E-8</v>
      </c>
      <c r="AH18" s="1">
        <v>0.11</v>
      </c>
      <c r="AI18" s="1">
        <v>7.9999999999999996E-6</v>
      </c>
      <c r="AJ18" s="3">
        <f>$B$13*AI18</f>
        <v>2E-8</v>
      </c>
      <c r="AL18" s="1">
        <v>0.2</v>
      </c>
      <c r="AM18" s="1">
        <v>6.9999999999999997E-7</v>
      </c>
      <c r="AN18" s="3">
        <f>$B$13*AM18</f>
        <v>1.75E-9</v>
      </c>
    </row>
    <row r="19" spans="2:40" x14ac:dyDescent="0.2">
      <c r="B19" s="1">
        <v>0.6</v>
      </c>
      <c r="C19" s="1">
        <v>0.8</v>
      </c>
      <c r="D19" s="1">
        <f t="shared" ref="D19:D25" si="0">$B$13*C19</f>
        <v>2E-3</v>
      </c>
      <c r="F19" s="1">
        <v>1</v>
      </c>
      <c r="G19" s="1">
        <v>0.2</v>
      </c>
      <c r="H19" s="3">
        <f t="shared" ref="H19:H25" si="1">$B$13*G19</f>
        <v>5.0000000000000001E-4</v>
      </c>
      <c r="J19" s="1">
        <v>2</v>
      </c>
      <c r="K19" s="1">
        <v>3.8E-3</v>
      </c>
      <c r="L19" s="3">
        <f t="shared" ref="L19:L23" si="2">$B$13*K19</f>
        <v>9.5000000000000005E-6</v>
      </c>
      <c r="N19" s="1">
        <v>3</v>
      </c>
      <c r="O19" s="1">
        <v>0.3</v>
      </c>
      <c r="P19" s="3">
        <f t="shared" ref="P19:P23" si="3">$B$13*O19</f>
        <v>7.5000000000000002E-4</v>
      </c>
      <c r="R19" s="1">
        <v>3.2</v>
      </c>
      <c r="S19" s="1">
        <v>0.01</v>
      </c>
      <c r="T19" s="3">
        <f t="shared" ref="T19:T23" si="4">$B$13*S19</f>
        <v>2.5000000000000001E-5</v>
      </c>
      <c r="V19" s="1">
        <v>3</v>
      </c>
      <c r="W19" s="1">
        <v>1E-4</v>
      </c>
      <c r="X19" s="3">
        <f t="shared" ref="X19:X23" si="5">$B$13*W19</f>
        <v>2.5000000000000004E-7</v>
      </c>
      <c r="Z19" s="1">
        <v>6</v>
      </c>
      <c r="AA19" s="1">
        <v>4.0000000000000003E-5</v>
      </c>
      <c r="AB19" s="3">
        <f t="shared" ref="AB19:AB22" si="6">$B$13*AA19</f>
        <v>1.0000000000000001E-7</v>
      </c>
      <c r="AD19" s="1">
        <v>0.2</v>
      </c>
      <c r="AE19" s="1">
        <v>1E-4</v>
      </c>
      <c r="AF19" s="3">
        <f t="shared" ref="AF19:AF22" si="7">$B$13*AE19</f>
        <v>2.5000000000000004E-7</v>
      </c>
      <c r="AH19" s="1">
        <v>0.2</v>
      </c>
      <c r="AI19" s="1">
        <v>3.0000000000000001E-5</v>
      </c>
      <c r="AJ19" s="3">
        <f t="shared" ref="AJ19:AJ22" si="8">$B$13*AI19</f>
        <v>7.500000000000001E-8</v>
      </c>
      <c r="AL19" s="1">
        <v>0.9</v>
      </c>
      <c r="AM19" s="1">
        <v>4.5000000000000001E-6</v>
      </c>
      <c r="AN19" s="3">
        <f>$B$13*AM19</f>
        <v>1.125E-8</v>
      </c>
    </row>
    <row r="20" spans="2:40" x14ac:dyDescent="0.2">
      <c r="B20" s="1">
        <v>1</v>
      </c>
      <c r="C20" s="1">
        <v>1.3</v>
      </c>
      <c r="D20" s="1">
        <f t="shared" si="0"/>
        <v>3.2500000000000003E-3</v>
      </c>
      <c r="F20" s="1">
        <v>2</v>
      </c>
      <c r="G20" s="1">
        <v>0.4</v>
      </c>
      <c r="H20" s="3">
        <f t="shared" si="1"/>
        <v>1E-3</v>
      </c>
      <c r="J20" s="1">
        <v>3.5</v>
      </c>
      <c r="K20" s="1">
        <v>8.9999999999999993E-3</v>
      </c>
      <c r="L20" s="3">
        <f t="shared" si="2"/>
        <v>2.2499999999999998E-5</v>
      </c>
      <c r="N20" s="1">
        <v>6</v>
      </c>
      <c r="O20" s="1">
        <v>0.45</v>
      </c>
      <c r="P20" s="3">
        <f t="shared" si="3"/>
        <v>1.1250000000000001E-3</v>
      </c>
      <c r="R20" s="1">
        <v>6</v>
      </c>
      <c r="S20" s="1">
        <v>0.03</v>
      </c>
      <c r="T20" s="3">
        <f t="shared" si="4"/>
        <v>7.4999999999999993E-5</v>
      </c>
      <c r="V20" s="1">
        <v>6</v>
      </c>
      <c r="W20" s="1">
        <v>8.9999999999999998E-4</v>
      </c>
      <c r="X20" s="3">
        <f t="shared" si="5"/>
        <v>2.2500000000000001E-6</v>
      </c>
      <c r="Z20" s="1">
        <v>10</v>
      </c>
      <c r="AA20" s="1">
        <v>2.0000000000000001E-4</v>
      </c>
      <c r="AB20" s="3">
        <f t="shared" si="6"/>
        <v>5.0000000000000008E-7</v>
      </c>
      <c r="AD20" s="1">
        <v>0.37</v>
      </c>
      <c r="AE20" s="1">
        <v>2.0000000000000001E-4</v>
      </c>
      <c r="AF20" s="3">
        <f t="shared" si="7"/>
        <v>5.0000000000000008E-7</v>
      </c>
      <c r="AH20" s="1">
        <v>0.37</v>
      </c>
      <c r="AI20" s="1">
        <v>4.0000000000000003E-5</v>
      </c>
      <c r="AJ20" s="3">
        <f t="shared" si="8"/>
        <v>1.0000000000000001E-7</v>
      </c>
      <c r="AL20" s="1">
        <v>3.2</v>
      </c>
      <c r="AM20" s="1">
        <v>4.5000000000000001E-6</v>
      </c>
      <c r="AN20" s="3">
        <f>$B$13*AM20</f>
        <v>1.125E-8</v>
      </c>
    </row>
    <row r="21" spans="2:40" x14ac:dyDescent="0.2">
      <c r="B21" s="1">
        <v>2</v>
      </c>
      <c r="C21" s="1">
        <v>3.8</v>
      </c>
      <c r="D21" s="1">
        <f t="shared" si="0"/>
        <v>9.4999999999999998E-3</v>
      </c>
      <c r="F21" s="1">
        <v>3.1</v>
      </c>
      <c r="G21" s="1">
        <v>0.7</v>
      </c>
      <c r="H21" s="3">
        <f t="shared" si="1"/>
        <v>1.7499999999999998E-3</v>
      </c>
      <c r="J21" s="1">
        <v>6</v>
      </c>
      <c r="K21" s="1">
        <v>1.4E-2</v>
      </c>
      <c r="L21" s="3">
        <f t="shared" si="2"/>
        <v>3.5000000000000004E-5</v>
      </c>
      <c r="N21" s="1">
        <v>10</v>
      </c>
      <c r="O21" s="1">
        <v>0.3</v>
      </c>
      <c r="P21" s="3">
        <f t="shared" si="3"/>
        <v>7.5000000000000002E-4</v>
      </c>
      <c r="R21" s="1">
        <v>10</v>
      </c>
      <c r="S21" s="1">
        <v>0.06</v>
      </c>
      <c r="T21" s="3">
        <f t="shared" si="4"/>
        <v>1.4999999999999999E-4</v>
      </c>
      <c r="V21" s="1">
        <v>10</v>
      </c>
      <c r="W21" s="1">
        <v>4.0000000000000001E-3</v>
      </c>
      <c r="X21" s="3">
        <f t="shared" si="5"/>
        <v>1.0000000000000001E-5</v>
      </c>
      <c r="Z21" s="1">
        <v>17</v>
      </c>
      <c r="AA21" s="1">
        <v>5.9999999999999995E-4</v>
      </c>
      <c r="AB21" s="3">
        <f t="shared" si="6"/>
        <v>1.4999999999999998E-6</v>
      </c>
      <c r="AD21" s="1">
        <v>4.7</v>
      </c>
      <c r="AE21" s="1">
        <v>7.9999999999999996E-6</v>
      </c>
      <c r="AF21" s="3">
        <f t="shared" si="7"/>
        <v>2E-8</v>
      </c>
      <c r="AH21" s="1">
        <v>2</v>
      </c>
      <c r="AI21" s="1">
        <v>1.4E-5</v>
      </c>
      <c r="AJ21" s="3">
        <f t="shared" si="8"/>
        <v>3.5000000000000002E-8</v>
      </c>
      <c r="AL21" s="1">
        <v>10</v>
      </c>
      <c r="AM21" s="1">
        <v>8.9999999999999996E-7</v>
      </c>
      <c r="AN21" s="3">
        <f>$B$13*AM21</f>
        <v>2.2499999999999999E-9</v>
      </c>
    </row>
    <row r="22" spans="2:40" x14ac:dyDescent="0.2">
      <c r="B22" s="1">
        <v>6</v>
      </c>
      <c r="C22" s="1">
        <v>5</v>
      </c>
      <c r="D22" s="1">
        <f t="shared" si="0"/>
        <v>1.2500000000000001E-2</v>
      </c>
      <c r="F22" s="1">
        <v>6</v>
      </c>
      <c r="G22" s="1">
        <v>1</v>
      </c>
      <c r="H22" s="3">
        <f t="shared" si="1"/>
        <v>2.5000000000000001E-3</v>
      </c>
      <c r="J22" s="1">
        <v>10</v>
      </c>
      <c r="K22" s="1">
        <v>1.2E-2</v>
      </c>
      <c r="L22" s="3">
        <f t="shared" si="2"/>
        <v>3.0000000000000001E-5</v>
      </c>
      <c r="N22" s="1">
        <v>17</v>
      </c>
      <c r="O22" s="1">
        <v>0.28000000000000003</v>
      </c>
      <c r="P22" s="3">
        <f t="shared" si="3"/>
        <v>7.000000000000001E-4</v>
      </c>
      <c r="R22" s="1">
        <v>17</v>
      </c>
      <c r="S22" s="1">
        <v>7.0000000000000007E-2</v>
      </c>
      <c r="T22" s="3">
        <f t="shared" si="4"/>
        <v>1.7500000000000003E-4</v>
      </c>
      <c r="V22" s="1">
        <v>17</v>
      </c>
      <c r="W22" s="1">
        <v>7.0000000000000001E-3</v>
      </c>
      <c r="X22" s="3">
        <f t="shared" si="5"/>
        <v>1.7500000000000002E-5</v>
      </c>
      <c r="Z22" s="1">
        <v>30</v>
      </c>
      <c r="AA22" s="1">
        <v>1E-3</v>
      </c>
      <c r="AB22" s="3">
        <f t="shared" si="6"/>
        <v>2.5000000000000002E-6</v>
      </c>
      <c r="AD22" s="1">
        <v>10</v>
      </c>
      <c r="AE22" s="1">
        <v>1.9999999999999999E-6</v>
      </c>
      <c r="AF22" s="3">
        <f t="shared" si="7"/>
        <v>5.0000000000000001E-9</v>
      </c>
      <c r="AH22" s="1">
        <v>10</v>
      </c>
      <c r="AI22" s="1">
        <v>9.9999999999999995E-7</v>
      </c>
      <c r="AJ22" s="3">
        <f t="shared" si="8"/>
        <v>2.5000000000000001E-9</v>
      </c>
      <c r="AL22" s="1"/>
      <c r="AM22" s="1"/>
      <c r="AN22" s="3"/>
    </row>
    <row r="23" spans="2:40" x14ac:dyDescent="0.2">
      <c r="B23" s="1">
        <v>30</v>
      </c>
      <c r="C23" s="1">
        <v>2</v>
      </c>
      <c r="D23" s="1">
        <f t="shared" si="0"/>
        <v>5.0000000000000001E-3</v>
      </c>
      <c r="F23" s="1">
        <v>10</v>
      </c>
      <c r="G23" s="1">
        <v>1.1000000000000001</v>
      </c>
      <c r="H23" s="3">
        <f t="shared" si="1"/>
        <v>2.7500000000000003E-3</v>
      </c>
      <c r="J23" s="1">
        <v>17</v>
      </c>
      <c r="K23" s="1">
        <v>7.0000000000000001E-3</v>
      </c>
      <c r="L23" s="3">
        <f t="shared" si="2"/>
        <v>1.7500000000000002E-5</v>
      </c>
      <c r="N23" s="1">
        <v>30</v>
      </c>
      <c r="O23" s="1">
        <v>0.11</v>
      </c>
      <c r="P23" s="3">
        <f t="shared" si="3"/>
        <v>2.7500000000000002E-4</v>
      </c>
      <c r="R23" s="1">
        <v>30</v>
      </c>
      <c r="S23" s="1">
        <v>0.03</v>
      </c>
      <c r="T23" s="3">
        <f t="shared" si="4"/>
        <v>7.4999999999999993E-5</v>
      </c>
      <c r="V23" s="1">
        <v>30</v>
      </c>
      <c r="W23" s="1">
        <v>6.0000000000000001E-3</v>
      </c>
      <c r="X23" s="3">
        <f t="shared" si="5"/>
        <v>1.5E-5</v>
      </c>
      <c r="Z23" s="1"/>
      <c r="AA23" s="1"/>
      <c r="AB23" s="3"/>
      <c r="AD23" s="1"/>
      <c r="AE23" s="1"/>
      <c r="AF23" s="3"/>
      <c r="AH23" s="1"/>
      <c r="AI23" s="1"/>
      <c r="AJ23" s="3"/>
      <c r="AL23" s="1"/>
      <c r="AM23" s="1"/>
      <c r="AN23" s="3"/>
    </row>
    <row r="24" spans="2:40" x14ac:dyDescent="0.2">
      <c r="B24" s="1">
        <v>53</v>
      </c>
      <c r="C24" s="1">
        <v>2</v>
      </c>
      <c r="D24" s="1">
        <f t="shared" si="0"/>
        <v>5.0000000000000001E-3</v>
      </c>
      <c r="F24" s="1">
        <v>17</v>
      </c>
      <c r="G24" s="1">
        <v>1</v>
      </c>
      <c r="H24" s="1">
        <f t="shared" si="1"/>
        <v>2.5000000000000001E-3</v>
      </c>
      <c r="J24" s="1"/>
      <c r="K24" s="1"/>
      <c r="L24" s="1"/>
      <c r="N24" s="1"/>
      <c r="O24" s="1"/>
      <c r="P24" s="1"/>
      <c r="R24" s="1"/>
      <c r="S24" s="1"/>
      <c r="T24" s="1"/>
      <c r="V24" s="1"/>
      <c r="W24" s="1"/>
      <c r="X24" s="1"/>
      <c r="Z24" s="1"/>
      <c r="AA24" s="1"/>
      <c r="AB24" s="1"/>
      <c r="AD24" s="1"/>
      <c r="AE24" s="1"/>
      <c r="AF24" s="1"/>
      <c r="AH24" s="1"/>
      <c r="AI24" s="1"/>
      <c r="AJ24" s="1"/>
      <c r="AL24" s="1"/>
      <c r="AM24" s="1"/>
      <c r="AN24" s="1"/>
    </row>
    <row r="25" spans="2:40" x14ac:dyDescent="0.2">
      <c r="B25" s="1">
        <v>73</v>
      </c>
      <c r="C25" s="1">
        <v>2</v>
      </c>
      <c r="D25" s="1">
        <f t="shared" si="0"/>
        <v>5.0000000000000001E-3</v>
      </c>
      <c r="F25" s="1">
        <v>30</v>
      </c>
      <c r="G25" s="1">
        <v>0.5</v>
      </c>
      <c r="H25" s="1">
        <f t="shared" si="1"/>
        <v>1.25E-3</v>
      </c>
      <c r="J25" s="1"/>
      <c r="K25" s="1"/>
      <c r="L25" s="1"/>
      <c r="N25" s="1"/>
      <c r="O25" s="1"/>
      <c r="P25" s="1"/>
      <c r="R25" s="1"/>
      <c r="S25" s="1"/>
      <c r="T25" s="1"/>
      <c r="V25" s="1"/>
      <c r="W25" s="1"/>
      <c r="X25" s="1"/>
      <c r="Z25" s="1"/>
      <c r="AA25" s="1"/>
      <c r="AB25" s="1"/>
      <c r="AD25" s="1"/>
      <c r="AE25" s="1"/>
      <c r="AF25" s="1"/>
      <c r="AH25" s="1"/>
      <c r="AI25" s="1"/>
      <c r="AJ25" s="1"/>
      <c r="AL25" s="1"/>
      <c r="AM25" s="1"/>
      <c r="AN25" s="1"/>
    </row>
    <row r="26" spans="2:40" x14ac:dyDescent="0.2">
      <c r="B26" s="1"/>
      <c r="C26" s="1"/>
      <c r="D26" s="1"/>
      <c r="F26" s="1"/>
      <c r="G26" s="1"/>
      <c r="H26" s="1"/>
      <c r="J26" s="1"/>
      <c r="K26" s="1"/>
      <c r="L26" s="1"/>
      <c r="N26" s="1"/>
      <c r="O26" s="1"/>
      <c r="P26" s="1"/>
      <c r="R26" s="1"/>
      <c r="S26" s="1"/>
      <c r="T26" s="1"/>
      <c r="V26" s="1"/>
      <c r="W26" s="1"/>
      <c r="X26" s="1"/>
      <c r="Z26" s="1"/>
      <c r="AA26" s="1"/>
      <c r="AB26" s="1"/>
      <c r="AD26" s="1"/>
      <c r="AE26" s="1"/>
      <c r="AF26" s="1"/>
      <c r="AH26" s="1"/>
      <c r="AI26" s="1"/>
      <c r="AJ26" s="1"/>
      <c r="AL26" s="1"/>
      <c r="AM26" s="1"/>
      <c r="AN26" s="1"/>
    </row>
    <row r="27" spans="2:40" x14ac:dyDescent="0.2">
      <c r="B27" s="1"/>
      <c r="C27" s="1"/>
      <c r="D27" s="1"/>
      <c r="F27" s="1"/>
      <c r="G27" s="1"/>
      <c r="H27" s="1"/>
      <c r="J27" s="1"/>
      <c r="K27" s="1"/>
      <c r="L27" s="1"/>
      <c r="N27" s="1"/>
      <c r="O27" s="1"/>
      <c r="P27" s="1"/>
      <c r="R27" s="1"/>
      <c r="S27" s="1"/>
      <c r="T27" s="1"/>
      <c r="V27" s="1"/>
      <c r="W27" s="1"/>
      <c r="X27" s="1"/>
      <c r="Z27" s="1"/>
      <c r="AA27" s="1"/>
      <c r="AB27" s="1"/>
      <c r="AD27" s="1"/>
      <c r="AE27" s="1"/>
      <c r="AF27" s="1"/>
      <c r="AH27" s="1"/>
      <c r="AI27" s="1"/>
      <c r="AJ27" s="1"/>
      <c r="AL27" s="1"/>
      <c r="AM27" s="1"/>
      <c r="AN27" s="1"/>
    </row>
    <row r="28" spans="2:40" x14ac:dyDescent="0.2">
      <c r="B28" s="1"/>
      <c r="C28" s="1"/>
      <c r="D28" s="1"/>
    </row>
    <row r="29" spans="2:40" x14ac:dyDescent="0.2">
      <c r="B29" s="1"/>
      <c r="C29" s="1"/>
      <c r="D29" s="1"/>
    </row>
    <row r="30" spans="2:40" x14ac:dyDescent="0.2">
      <c r="B30" s="1"/>
      <c r="C30" s="1"/>
      <c r="D30" s="1"/>
    </row>
    <row r="31" spans="2:40" x14ac:dyDescent="0.2">
      <c r="B31" s="1"/>
      <c r="C31" s="1"/>
      <c r="D31" s="1"/>
    </row>
    <row r="32" spans="2:40" x14ac:dyDescent="0.2">
      <c r="B32" s="1"/>
      <c r="C32" s="1"/>
      <c r="D32" s="1"/>
    </row>
    <row r="33" spans="2:4" x14ac:dyDescent="0.2">
      <c r="B33" s="1"/>
      <c r="C33" s="1"/>
      <c r="D33" s="1"/>
    </row>
    <row r="34" spans="2:4" x14ac:dyDescent="0.2">
      <c r="B34" s="1"/>
      <c r="C34" s="1"/>
      <c r="D34" s="1"/>
    </row>
    <row r="35" spans="2:4" x14ac:dyDescent="0.2">
      <c r="B35" s="1"/>
      <c r="C35" s="1"/>
      <c r="D35" s="1"/>
    </row>
    <row r="36" spans="2:4" x14ac:dyDescent="0.2">
      <c r="B36" s="1"/>
      <c r="C36" s="1"/>
      <c r="D36" s="1"/>
    </row>
    <row r="37" spans="2:4" x14ac:dyDescent="0.2">
      <c r="B37" s="1"/>
      <c r="C37" s="1"/>
      <c r="D37" s="1"/>
    </row>
    <row r="38" spans="2:4" x14ac:dyDescent="0.2">
      <c r="B38" s="1"/>
      <c r="C38" s="1"/>
      <c r="D38" s="1"/>
    </row>
    <row r="39" spans="2:4" x14ac:dyDescent="0.2">
      <c r="B39" s="1"/>
      <c r="C39" s="1"/>
      <c r="D39" s="1"/>
    </row>
    <row r="40" spans="2:4" x14ac:dyDescent="0.2">
      <c r="B40" s="1"/>
      <c r="C40" s="1"/>
      <c r="D40" s="1"/>
    </row>
  </sheetData>
  <mergeCells count="10">
    <mergeCell ref="AL15:AN15"/>
    <mergeCell ref="AH15:AJ15"/>
    <mergeCell ref="AD15:AF15"/>
    <mergeCell ref="B15:D15"/>
    <mergeCell ref="R15:T15"/>
    <mergeCell ref="V15:X15"/>
    <mergeCell ref="Z15:AB15"/>
    <mergeCell ref="F15:H15"/>
    <mergeCell ref="N15:P15"/>
    <mergeCell ref="J15:L1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X40"/>
  <sheetViews>
    <sheetView tabSelected="1" zoomScale="87" zoomScaleNormal="160" workbookViewId="0">
      <selection activeCell="I24" sqref="I24"/>
    </sheetView>
  </sheetViews>
  <sheetFormatPr baseColWidth="10" defaultColWidth="11.5" defaultRowHeight="15" x14ac:dyDescent="0.2"/>
  <cols>
    <col min="1" max="4" width="11.83203125" bestFit="1" customWidth="1"/>
    <col min="5" max="5" width="12.1640625" bestFit="1" customWidth="1"/>
    <col min="6" max="6" width="1.83203125" customWidth="1"/>
    <col min="7" max="9" width="11.83203125" bestFit="1" customWidth="1"/>
    <col min="10" max="10" width="14.83203125" customWidth="1"/>
    <col min="11" max="11" width="1.83203125" customWidth="1"/>
    <col min="12" max="13" width="11.83203125" bestFit="1" customWidth="1"/>
    <col min="14" max="14" width="12.6640625" bestFit="1" customWidth="1"/>
    <col min="15" max="15" width="14.83203125" customWidth="1"/>
    <col min="16" max="16" width="2" customWidth="1"/>
    <col min="17" max="19" width="11.6640625" bestFit="1" customWidth="1"/>
    <col min="20" max="20" width="14.83203125" customWidth="1"/>
    <col min="21" max="21" width="2" customWidth="1"/>
    <col min="22" max="24" width="11.6640625" bestFit="1" customWidth="1"/>
    <col min="25" max="25" width="14.83203125" customWidth="1"/>
    <col min="26" max="26" width="2" customWidth="1"/>
    <col min="27" max="28" width="11.6640625" bestFit="1" customWidth="1"/>
    <col min="29" max="29" width="11.83203125" bestFit="1" customWidth="1"/>
    <col min="30" max="30" width="16.83203125" customWidth="1"/>
    <col min="31" max="31" width="1.83203125" customWidth="1"/>
    <col min="32" max="33" width="11.6640625" bestFit="1" customWidth="1"/>
    <col min="34" max="34" width="11.83203125" bestFit="1" customWidth="1"/>
    <col min="35" max="35" width="14.5" customWidth="1"/>
    <col min="36" max="36" width="1.83203125" customWidth="1"/>
    <col min="37" max="38" width="11.6640625" bestFit="1" customWidth="1"/>
    <col min="39" max="39" width="11.83203125" bestFit="1" customWidth="1"/>
    <col min="40" max="40" width="14.5" customWidth="1"/>
    <col min="41" max="41" width="1.83203125" customWidth="1"/>
    <col min="42" max="43" width="11.6640625" bestFit="1" customWidth="1"/>
    <col min="44" max="44" width="11.83203125" bestFit="1" customWidth="1"/>
    <col min="45" max="45" width="14.5" customWidth="1"/>
    <col min="46" max="46" width="1.83203125" customWidth="1"/>
    <col min="47" max="47" width="11.6640625" bestFit="1" customWidth="1"/>
    <col min="50" max="50" width="14.5" customWidth="1"/>
  </cols>
  <sheetData>
    <row r="2" spans="1:50" x14ac:dyDescent="0.2">
      <c r="A2" t="s">
        <v>0</v>
      </c>
    </row>
    <row r="4" spans="1:50" x14ac:dyDescent="0.2">
      <c r="A4" t="s">
        <v>1</v>
      </c>
    </row>
    <row r="6" spans="1:50" x14ac:dyDescent="0.2">
      <c r="A6" t="s">
        <v>17</v>
      </c>
    </row>
    <row r="7" spans="1:50" x14ac:dyDescent="0.2">
      <c r="A7">
        <v>0.01</v>
      </c>
      <c r="B7">
        <v>3000</v>
      </c>
      <c r="E7" t="s">
        <v>18</v>
      </c>
    </row>
    <row r="8" spans="1:50" x14ac:dyDescent="0.2">
      <c r="A8">
        <v>1</v>
      </c>
      <c r="B8">
        <v>1500</v>
      </c>
      <c r="E8" t="s">
        <v>19</v>
      </c>
    </row>
    <row r="9" spans="1:50" x14ac:dyDescent="0.2">
      <c r="A9">
        <v>10</v>
      </c>
      <c r="B9">
        <v>402</v>
      </c>
    </row>
    <row r="13" spans="1:50" x14ac:dyDescent="0.2">
      <c r="A13" t="s">
        <v>3</v>
      </c>
      <c r="B13" s="2">
        <f>1/400</f>
        <v>2.5000000000000001E-3</v>
      </c>
      <c r="C13" t="s">
        <v>4</v>
      </c>
    </row>
    <row r="15" spans="1:50" x14ac:dyDescent="0.2">
      <c r="B15" s="5" t="s">
        <v>7</v>
      </c>
      <c r="C15" s="5"/>
      <c r="D15" s="5"/>
      <c r="E15" s="5"/>
      <c r="G15" s="5" t="s">
        <v>11</v>
      </c>
      <c r="H15" s="5"/>
      <c r="I15" s="5"/>
      <c r="J15" s="5"/>
      <c r="L15" s="5" t="s">
        <v>21</v>
      </c>
      <c r="M15" s="5"/>
      <c r="N15" s="5"/>
      <c r="O15" s="5"/>
      <c r="Q15" s="5" t="s">
        <v>13</v>
      </c>
      <c r="R15" s="5"/>
      <c r="S15" s="5"/>
      <c r="T15" s="5"/>
      <c r="V15" s="5" t="s">
        <v>8</v>
      </c>
      <c r="W15" s="5"/>
      <c r="X15" s="5"/>
      <c r="Y15" s="5"/>
      <c r="AA15" s="5" t="s">
        <v>9</v>
      </c>
      <c r="AB15" s="5"/>
      <c r="AC15" s="5"/>
      <c r="AD15" s="6"/>
      <c r="AF15" s="5" t="s">
        <v>10</v>
      </c>
      <c r="AG15" s="5"/>
      <c r="AH15" s="5"/>
      <c r="AI15" s="5"/>
      <c r="AK15" s="5" t="s">
        <v>16</v>
      </c>
      <c r="AL15" s="5"/>
      <c r="AM15" s="5"/>
      <c r="AN15" s="6"/>
      <c r="AP15" s="5" t="s">
        <v>15</v>
      </c>
      <c r="AQ15" s="5"/>
      <c r="AR15" s="5"/>
      <c r="AS15" s="6"/>
      <c r="AU15" s="5" t="s">
        <v>14</v>
      </c>
      <c r="AV15" s="5"/>
      <c r="AW15" s="5"/>
      <c r="AX15" s="6"/>
    </row>
    <row r="16" spans="1:50" x14ac:dyDescent="0.2">
      <c r="B16" s="1" t="s">
        <v>6</v>
      </c>
      <c r="C16" s="1" t="s">
        <v>2</v>
      </c>
      <c r="D16" s="1" t="s">
        <v>5</v>
      </c>
      <c r="E16" s="1" t="s">
        <v>20</v>
      </c>
      <c r="G16" s="1" t="s">
        <v>6</v>
      </c>
      <c r="H16" s="1" t="s">
        <v>2</v>
      </c>
      <c r="I16" s="1" t="s">
        <v>5</v>
      </c>
      <c r="J16" s="4" t="s">
        <v>20</v>
      </c>
      <c r="L16" s="1" t="s">
        <v>6</v>
      </c>
      <c r="M16" s="1" t="s">
        <v>2</v>
      </c>
      <c r="N16" s="1" t="s">
        <v>5</v>
      </c>
      <c r="O16" s="1" t="s">
        <v>20</v>
      </c>
      <c r="Q16" s="1" t="s">
        <v>6</v>
      </c>
      <c r="R16" s="1" t="s">
        <v>2</v>
      </c>
      <c r="S16" s="1" t="s">
        <v>5</v>
      </c>
      <c r="T16" s="1" t="s">
        <v>20</v>
      </c>
      <c r="V16" s="1" t="s">
        <v>6</v>
      </c>
      <c r="W16" s="1" t="s">
        <v>2</v>
      </c>
      <c r="X16" s="1" t="s">
        <v>5</v>
      </c>
      <c r="Y16" s="1" t="s">
        <v>20</v>
      </c>
      <c r="AA16" s="1" t="s">
        <v>6</v>
      </c>
      <c r="AB16" s="1" t="s">
        <v>2</v>
      </c>
      <c r="AC16" s="1" t="s">
        <v>5</v>
      </c>
      <c r="AD16" s="1" t="s">
        <v>20</v>
      </c>
      <c r="AF16" s="1" t="s">
        <v>6</v>
      </c>
      <c r="AG16" s="1" t="s">
        <v>2</v>
      </c>
      <c r="AH16" s="1" t="s">
        <v>5</v>
      </c>
      <c r="AI16" s="4" t="s">
        <v>20</v>
      </c>
      <c r="AK16" s="1" t="s">
        <v>6</v>
      </c>
      <c r="AL16" s="1" t="s">
        <v>2</v>
      </c>
      <c r="AM16" s="1" t="s">
        <v>5</v>
      </c>
      <c r="AN16" s="1" t="s">
        <v>20</v>
      </c>
      <c r="AP16" s="1" t="s">
        <v>6</v>
      </c>
      <c r="AQ16" s="1" t="s">
        <v>2</v>
      </c>
      <c r="AR16" s="1" t="s">
        <v>5</v>
      </c>
      <c r="AS16" s="1" t="s">
        <v>20</v>
      </c>
      <c r="AU16" s="1" t="s">
        <v>6</v>
      </c>
      <c r="AV16" s="1" t="s">
        <v>2</v>
      </c>
      <c r="AW16" s="1" t="s">
        <v>5</v>
      </c>
      <c r="AX16" s="1" t="s">
        <v>20</v>
      </c>
    </row>
    <row r="17" spans="2:50" x14ac:dyDescent="0.2">
      <c r="B17" s="1">
        <v>0.2</v>
      </c>
      <c r="C17" s="1">
        <v>0.15</v>
      </c>
      <c r="D17" s="1">
        <f>(1/(-1515*B17+3015))*C17</f>
        <v>5.5309734513274336E-5</v>
      </c>
      <c r="E17" s="1">
        <f>ABS(SIN(D17/(2*PI()*B17))*9.81)</f>
        <v>4.3177820553854757E-4</v>
      </c>
      <c r="G17" s="1">
        <v>0.4</v>
      </c>
      <c r="H17" s="1">
        <v>1.6E-2</v>
      </c>
      <c r="I17" s="1">
        <f>(1/(-1515*G17+3015))*H17</f>
        <v>6.6417600664176011E-6</v>
      </c>
      <c r="J17" s="1">
        <f>ABS(SIN(I17/(2*PI()*G17))*9.81)</f>
        <v>2.5924615885922392E-5</v>
      </c>
      <c r="L17" s="1">
        <v>0.21</v>
      </c>
      <c r="M17" s="1">
        <v>1.0000000000000001E-5</v>
      </c>
      <c r="N17" s="1">
        <f>(1/(-1515*L17+3015))*M17</f>
        <v>3.7080297383985024E-9</v>
      </c>
      <c r="O17" s="1">
        <f>ABS(SIN(N17/(2*PI()*L17))*9.81)</f>
        <v>2.7568494667614754E-8</v>
      </c>
      <c r="Q17" s="1">
        <v>0.2</v>
      </c>
      <c r="R17" s="1">
        <v>5.0000000000000002E-5</v>
      </c>
      <c r="S17" s="1">
        <f>(1/(-1515*Q17+3015))*R17</f>
        <v>1.8436578171091447E-8</v>
      </c>
      <c r="T17" s="1">
        <f>ABS(SIN(S17/(2*PI()*Q17))*9.81)</f>
        <v>1.4392606855931909E-7</v>
      </c>
      <c r="V17" s="1">
        <v>0.8</v>
      </c>
      <c r="W17" s="1">
        <v>4.0000000000000003E-5</v>
      </c>
      <c r="X17" s="1">
        <f>(1/(-1515*V17+3015))*W17</f>
        <v>2.2185246810870774E-8</v>
      </c>
      <c r="Y17" s="1">
        <f>ABS(SIN(X17/(2*PI()*V17))*9.81)</f>
        <v>4.329755939355223E-8</v>
      </c>
      <c r="AA17" s="1">
        <v>1</v>
      </c>
      <c r="AB17" s="1">
        <v>3.0000000000000001E-6</v>
      </c>
      <c r="AC17" s="1">
        <f>(1/(-1515*AA17+3015))*AB17</f>
        <v>2.0000000000000001E-9</v>
      </c>
      <c r="AD17" s="1">
        <f>ABS(SIN(AC17/(2*PI()*AA17))*9.81)</f>
        <v>3.1226199834629871E-9</v>
      </c>
      <c r="AF17" s="1">
        <v>2</v>
      </c>
      <c r="AG17" s="1">
        <v>9.9999999999999995E-7</v>
      </c>
      <c r="AH17" s="1">
        <f>(1/(-122*AF17+1622))*AG17</f>
        <v>7.2568940493468793E-10</v>
      </c>
      <c r="AI17" s="1">
        <f>ABS(SIN(AH17/(2*PI()*AF17))*9.81)</f>
        <v>5.66513059409105E-10</v>
      </c>
      <c r="AK17" s="1">
        <v>1.35E-2</v>
      </c>
      <c r="AL17" s="1">
        <v>1E-8</v>
      </c>
      <c r="AM17" s="1">
        <f>(1/3000)*AL17</f>
        <v>3.3333333333333331E-12</v>
      </c>
      <c r="AN17" s="1">
        <f>ABS(SIN(AM17/(2*PI()*AK17))*9.81)</f>
        <v>3.8550863993370208E-10</v>
      </c>
      <c r="AP17" s="1">
        <v>0.03</v>
      </c>
      <c r="AQ17" s="1">
        <v>1E-8</v>
      </c>
      <c r="AR17" s="1">
        <f>(1/3000)*AQ17</f>
        <v>3.3333333333333331E-12</v>
      </c>
      <c r="AS17" s="1">
        <f>ABS(SIN(AR17/(2*PI()*AP17))*9.81)</f>
        <v>1.734788879701659E-10</v>
      </c>
      <c r="AU17" s="1">
        <v>7.0000000000000007E-2</v>
      </c>
      <c r="AV17" s="1">
        <v>1E-8</v>
      </c>
      <c r="AW17" s="1">
        <f>(1/3000)*AV17</f>
        <v>3.3333333333333331E-12</v>
      </c>
      <c r="AX17" s="1">
        <f>ABS(SIN(AW17/(2*PI()*AU17))*9.81)</f>
        <v>7.4348094844356816E-11</v>
      </c>
    </row>
    <row r="18" spans="2:50" x14ac:dyDescent="0.2">
      <c r="B18" s="1">
        <v>0.35</v>
      </c>
      <c r="C18" s="1">
        <v>0.6</v>
      </c>
      <c r="D18" s="1">
        <f>(1/(-1515*B18+3015))*C18</f>
        <v>2.4147298520977965E-4</v>
      </c>
      <c r="E18" s="1">
        <f t="shared" ref="E18:E25" si="0">ABS(SIN(D18/(2*PI()*B18))*9.81)</f>
        <v>1.0771833822389902E-3</v>
      </c>
      <c r="G18" s="1">
        <v>0.7</v>
      </c>
      <c r="H18" s="1">
        <v>0.08</v>
      </c>
      <c r="I18" s="1">
        <f>(1/(-1515*G18+3015))*H18</f>
        <v>4.0931184446149914E-5</v>
      </c>
      <c r="J18" s="1">
        <f t="shared" ref="J18:J25" si="1">ABS(SIN(I18/(2*PI()*G18))*9.81)</f>
        <v>9.129466749750872E-5</v>
      </c>
      <c r="L18" s="1">
        <v>0.6</v>
      </c>
      <c r="M18" s="1">
        <v>2.0000000000000001E-4</v>
      </c>
      <c r="N18" s="1">
        <f>(1/(-1515*L18+3015))*M18</f>
        <v>9.496676163342831E-8</v>
      </c>
      <c r="O18" s="1">
        <f t="shared" ref="O18:O25" si="2">ABS(SIN(N18/(2*PI()*L18))*9.81)</f>
        <v>2.4712092303442439E-7</v>
      </c>
      <c r="Q18" s="1">
        <v>0.37</v>
      </c>
      <c r="R18" s="1">
        <v>2.0000000000000001E-4</v>
      </c>
      <c r="S18" s="1">
        <f>(1/(-1515*Q18+3015))*R18</f>
        <v>8.1484650328994286E-8</v>
      </c>
      <c r="T18" s="1">
        <f t="shared" ref="T18:T25" si="3">ABS(SIN(S18/(2*PI()*Q18))*9.81)</f>
        <v>3.4384540197677208E-7</v>
      </c>
      <c r="V18" s="1">
        <v>2</v>
      </c>
      <c r="W18" s="1">
        <v>2E-3</v>
      </c>
      <c r="X18" s="1">
        <f>(1/(-122*V18+1622))*W18</f>
        <v>1.4513788098693759E-6</v>
      </c>
      <c r="Y18" s="1">
        <f t="shared" ref="Y18:Y25" si="4">ABS(SIN(X18/(2*PI()*V18))*9.81)</f>
        <v>1.1330261188182074E-6</v>
      </c>
      <c r="AA18" s="1">
        <v>2</v>
      </c>
      <c r="AB18" s="1">
        <v>2.0000000000000002E-5</v>
      </c>
      <c r="AC18" s="1">
        <f>(1/(-122*AA18+1622))*AB18</f>
        <v>1.451378809869376E-8</v>
      </c>
      <c r="AD18" s="1">
        <f t="shared" ref="AD18:AD25" si="5">ABS(SIN(AC18/(2*PI()*AA18))*9.81)</f>
        <v>1.13302611881821E-8</v>
      </c>
      <c r="AF18" s="1">
        <v>3</v>
      </c>
      <c r="AG18" s="1">
        <v>6.0000000000000002E-6</v>
      </c>
      <c r="AH18" s="1">
        <f>(1/(-122*AF18+1622))*AG18</f>
        <v>4.7770700636942682E-9</v>
      </c>
      <c r="AI18" s="1">
        <f t="shared" ref="AI18:AI25" si="6">ABS(SIN(AH18/(2*PI()*AF18))*9.81)</f>
        <v>2.4861624072157541E-9</v>
      </c>
      <c r="AK18" s="1">
        <v>7.0000000000000007E-2</v>
      </c>
      <c r="AL18" s="1">
        <v>5.0000000000000004E-6</v>
      </c>
      <c r="AM18" s="1">
        <f>(1/3000)*AL18</f>
        <v>1.6666666666666667E-9</v>
      </c>
      <c r="AN18" s="1">
        <f t="shared" ref="AN18:AN25" si="7">ABS(SIN(AM18/(2*PI()*AK18))*9.81)</f>
        <v>3.7174047422178404E-8</v>
      </c>
      <c r="AP18" s="1">
        <v>0.11</v>
      </c>
      <c r="AQ18" s="1">
        <v>7.9999999999999996E-6</v>
      </c>
      <c r="AR18" s="1">
        <f>(1/(-1515*AP18+3015))*AQ18</f>
        <v>2.8086436006810958E-9</v>
      </c>
      <c r="AS18" s="1">
        <f t="shared" ref="AS18:AS25" si="8">ABS(SIN(AR18/(2*PI()*AP18))*9.81)</f>
        <v>3.9865121063237397E-8</v>
      </c>
      <c r="AU18" s="1">
        <v>0.2</v>
      </c>
      <c r="AV18" s="1">
        <v>6.9999999999999997E-7</v>
      </c>
      <c r="AW18" s="1">
        <f>(1/(-1515*AU18+3015))*AV18</f>
        <v>2.5811209439528023E-10</v>
      </c>
      <c r="AX18" s="1">
        <f t="shared" ref="AX18:AX25" si="9">ABS(SIN(AW18/(2*PI()*AU18))*9.81)</f>
        <v>2.0149649598304673E-9</v>
      </c>
    </row>
    <row r="19" spans="2:50" x14ac:dyDescent="0.2">
      <c r="B19" s="1">
        <v>0.6</v>
      </c>
      <c r="C19" s="1">
        <v>0.8</v>
      </c>
      <c r="D19" s="1">
        <f>(1/(-1515*B19+3015))*C19</f>
        <v>3.7986704653371323E-4</v>
      </c>
      <c r="E19" s="1">
        <f t="shared" si="0"/>
        <v>9.8848369046499298E-4</v>
      </c>
      <c r="G19" s="1">
        <v>1</v>
      </c>
      <c r="H19" s="1">
        <v>0.2</v>
      </c>
      <c r="I19" s="1">
        <f>(1/(-1515*G19+3015))*H19</f>
        <v>1.3333333333333334E-4</v>
      </c>
      <c r="J19" s="1">
        <f t="shared" si="1"/>
        <v>2.0817466554857504E-4</v>
      </c>
      <c r="L19" s="1">
        <v>2</v>
      </c>
      <c r="M19" s="1">
        <v>3.8E-3</v>
      </c>
      <c r="N19" s="1">
        <f>(1/(-122*L19+1622))*M19</f>
        <v>2.7576197387518141E-6</v>
      </c>
      <c r="O19" s="1">
        <f t="shared" si="2"/>
        <v>2.1527496257545815E-6</v>
      </c>
      <c r="Q19" s="1">
        <v>3</v>
      </c>
      <c r="R19" s="1">
        <v>0.3</v>
      </c>
      <c r="S19" s="1">
        <f>(1/(-122*Q19+1622))*R19</f>
        <v>2.3885350318471338E-4</v>
      </c>
      <c r="T19" s="1">
        <f t="shared" si="3"/>
        <v>1.2430812035746103E-4</v>
      </c>
      <c r="V19" s="1">
        <v>3.2</v>
      </c>
      <c r="W19" s="1">
        <v>0.01</v>
      </c>
      <c r="X19" s="1">
        <f>(1/(-122*V19+1622))*W19</f>
        <v>8.1195193244559919E-6</v>
      </c>
      <c r="Y19" s="1">
        <f t="shared" si="4"/>
        <v>3.9615895779155445E-6</v>
      </c>
      <c r="AA19" s="1">
        <v>3</v>
      </c>
      <c r="AB19" s="1">
        <v>1E-4</v>
      </c>
      <c r="AC19" s="1">
        <f>(1/(-122*AA19+1622))*AB19</f>
        <v>7.9617834394904467E-8</v>
      </c>
      <c r="AD19" s="1">
        <f t="shared" si="5"/>
        <v>4.1436040120262566E-8</v>
      </c>
      <c r="AF19" s="1">
        <v>6</v>
      </c>
      <c r="AG19" s="1">
        <v>4.0000000000000003E-5</v>
      </c>
      <c r="AH19" s="1">
        <f>(1/(-122*AF19+1622))*AG19</f>
        <v>4.4943820224719109E-8</v>
      </c>
      <c r="AI19" s="1">
        <f t="shared" si="6"/>
        <v>1.1695205930572987E-8</v>
      </c>
      <c r="AK19" s="1">
        <v>0.2</v>
      </c>
      <c r="AL19" s="1">
        <v>1E-4</v>
      </c>
      <c r="AM19" s="1">
        <f>(1/(-1515*AK19+3015))*AL19</f>
        <v>3.6873156342182893E-8</v>
      </c>
      <c r="AN19" s="1">
        <f t="shared" si="7"/>
        <v>2.8785213711863813E-7</v>
      </c>
      <c r="AP19" s="1">
        <v>0.2</v>
      </c>
      <c r="AQ19" s="1">
        <v>3.0000000000000001E-5</v>
      </c>
      <c r="AR19" s="1">
        <f>(1/(-1515*AP19+3015))*AQ19</f>
        <v>1.1061946902654867E-8</v>
      </c>
      <c r="AS19" s="1">
        <f t="shared" si="8"/>
        <v>8.635564113559145E-8</v>
      </c>
      <c r="AU19" s="1">
        <v>0.9</v>
      </c>
      <c r="AV19" s="1">
        <v>4.5000000000000001E-6</v>
      </c>
      <c r="AW19" s="1">
        <f>(1/(-1515*AU19+3015))*AV19</f>
        <v>2.7247956403269754E-9</v>
      </c>
      <c r="AX19" s="1">
        <f t="shared" si="9"/>
        <v>4.7269451762987987E-9</v>
      </c>
    </row>
    <row r="20" spans="2:50" x14ac:dyDescent="0.2">
      <c r="B20" s="1">
        <v>1</v>
      </c>
      <c r="C20" s="1">
        <v>1.3</v>
      </c>
      <c r="D20" s="1">
        <f>(1/(-1515*B20+3015))*C20</f>
        <v>8.6666666666666663E-4</v>
      </c>
      <c r="E20" s="1">
        <f t="shared" si="0"/>
        <v>1.3531353218765323E-3</v>
      </c>
      <c r="G20" s="1">
        <v>2</v>
      </c>
      <c r="H20" s="1">
        <v>0.4</v>
      </c>
      <c r="I20" s="1">
        <f>(1/(-122*G20+1622))*H20</f>
        <v>2.9027576197387521E-4</v>
      </c>
      <c r="J20" s="1">
        <f t="shared" si="1"/>
        <v>2.2660522374348991E-4</v>
      </c>
      <c r="L20" s="1">
        <v>3.5</v>
      </c>
      <c r="M20" s="1">
        <v>8.9999999999999993E-3</v>
      </c>
      <c r="N20" s="1">
        <f>(1/(-122*L20+1622))*M20</f>
        <v>7.5313807531380744E-6</v>
      </c>
      <c r="O20" s="1">
        <f t="shared" si="2"/>
        <v>3.3596628632595735E-6</v>
      </c>
      <c r="Q20" s="1">
        <v>6</v>
      </c>
      <c r="R20" s="1">
        <v>0.45</v>
      </c>
      <c r="S20" s="1">
        <f>(1/(-122*Q20+1622))*R20</f>
        <v>5.0561797752808992E-4</v>
      </c>
      <c r="T20" s="1">
        <f t="shared" si="3"/>
        <v>1.3157106671500158E-4</v>
      </c>
      <c r="V20" s="1">
        <v>6</v>
      </c>
      <c r="W20" s="1">
        <v>0.03</v>
      </c>
      <c r="X20" s="1">
        <f>(1/(-122*V20+1622))*W20</f>
        <v>3.370786516853933E-5</v>
      </c>
      <c r="Y20" s="1">
        <f t="shared" si="4"/>
        <v>8.771404447928571E-6</v>
      </c>
      <c r="AA20" s="1">
        <v>6</v>
      </c>
      <c r="AB20" s="1">
        <v>8.9999999999999998E-4</v>
      </c>
      <c r="AC20" s="1">
        <f>(1/(-122*AA20+1622))*AB20</f>
        <v>1.0112359550561799E-6</v>
      </c>
      <c r="AD20" s="1">
        <f t="shared" si="5"/>
        <v>2.6314213343789218E-7</v>
      </c>
      <c r="AF20" s="1">
        <v>10</v>
      </c>
      <c r="AG20" s="1">
        <v>2.0000000000000001E-4</v>
      </c>
      <c r="AH20" s="1">
        <f>(1/(-122*AF20+1622))*AG20</f>
        <v>4.9751243781094533E-7</v>
      </c>
      <c r="AI20" s="1">
        <f t="shared" si="6"/>
        <v>7.7677114016492226E-8</v>
      </c>
      <c r="AK20" s="1">
        <v>0.37</v>
      </c>
      <c r="AL20" s="1">
        <v>2.0000000000000001E-4</v>
      </c>
      <c r="AM20" s="1">
        <f>(1/(-1515*AK20+3015))*AL20</f>
        <v>8.1484650328994286E-8</v>
      </c>
      <c r="AN20" s="1">
        <f t="shared" si="7"/>
        <v>3.4384540197677208E-7</v>
      </c>
      <c r="AP20" s="1">
        <v>0.37</v>
      </c>
      <c r="AQ20" s="1">
        <v>4.0000000000000003E-5</v>
      </c>
      <c r="AR20" s="1">
        <f>(1/(-1515*AP20+3015))*AQ20</f>
        <v>1.6296930065798857E-8</v>
      </c>
      <c r="AS20" s="1">
        <f t="shared" si="8"/>
        <v>6.8769080395354426E-8</v>
      </c>
      <c r="AU20" s="1">
        <v>3.2</v>
      </c>
      <c r="AV20" s="1">
        <v>4.5000000000000001E-6</v>
      </c>
      <c r="AW20" s="1">
        <f>(1/(-122*AU20+1622))*AV20</f>
        <v>3.6537836960051967E-9</v>
      </c>
      <c r="AX20" s="1">
        <f t="shared" si="9"/>
        <v>1.7827153100620435E-9</v>
      </c>
    </row>
    <row r="21" spans="2:50" x14ac:dyDescent="0.2">
      <c r="B21" s="1">
        <v>2</v>
      </c>
      <c r="C21" s="1">
        <v>3.8</v>
      </c>
      <c r="D21" s="1">
        <f>(1/(-122*B21+1622))*C21</f>
        <v>2.7576197387518143E-3</v>
      </c>
      <c r="E21" s="1">
        <f t="shared" si="0"/>
        <v>2.1527496084766851E-3</v>
      </c>
      <c r="G21" s="1">
        <v>3.1</v>
      </c>
      <c r="H21" s="1">
        <v>0.7</v>
      </c>
      <c r="I21" s="1">
        <f>(1/(-122*G21+1622))*H21</f>
        <v>5.6279144557002726E-4</v>
      </c>
      <c r="J21" s="1">
        <f t="shared" si="1"/>
        <v>2.8344900229265512E-4</v>
      </c>
      <c r="L21" s="1">
        <v>6</v>
      </c>
      <c r="M21" s="1">
        <v>1.4E-2</v>
      </c>
      <c r="N21" s="1">
        <f>(1/(-122*L21+1622))*M21</f>
        <v>1.5730337078651687E-5</v>
      </c>
      <c r="O21" s="1">
        <f t="shared" si="2"/>
        <v>4.0933220757004259E-6</v>
      </c>
      <c r="Q21" s="1">
        <v>10</v>
      </c>
      <c r="R21" s="1">
        <v>0.3</v>
      </c>
      <c r="S21" s="1">
        <f>(1/(-122*Q21+1622))*R21</f>
        <v>7.4626865671641792E-4</v>
      </c>
      <c r="T21" s="1">
        <f t="shared" si="3"/>
        <v>1.1651567102199885E-4</v>
      </c>
      <c r="V21" s="1">
        <v>10</v>
      </c>
      <c r="W21" s="1">
        <v>0.06</v>
      </c>
      <c r="X21" s="1">
        <f>(1/(-122*V21+1622))*W21</f>
        <v>1.4925373134328358E-4</v>
      </c>
      <c r="Y21" s="1">
        <f t="shared" si="4"/>
        <v>2.3303134204925747E-5</v>
      </c>
      <c r="AA21" s="1">
        <v>10</v>
      </c>
      <c r="AB21" s="1">
        <v>4.0000000000000001E-3</v>
      </c>
      <c r="AC21" s="1">
        <f>(1/(-122*AA21+1622))*AB21</f>
        <v>9.9502487562189058E-6</v>
      </c>
      <c r="AD21" s="1">
        <f t="shared" si="5"/>
        <v>1.5535422803298377E-6</v>
      </c>
      <c r="AF21" s="1">
        <v>17</v>
      </c>
      <c r="AG21" s="1">
        <v>5.9999999999999995E-4</v>
      </c>
      <c r="AH21" s="1">
        <f>(1/402)*AG21</f>
        <v>1.4925373134328356E-6</v>
      </c>
      <c r="AI21" s="1">
        <f t="shared" si="6"/>
        <v>1.3707726002910386E-7</v>
      </c>
      <c r="AK21" s="1">
        <v>4.7</v>
      </c>
      <c r="AL21" s="1">
        <v>7.9999999999999996E-6</v>
      </c>
      <c r="AM21" s="1">
        <f>(1/(-122*AK21+1622))*AL21</f>
        <v>7.6292199122639706E-9</v>
      </c>
      <c r="AN21" s="1">
        <f t="shared" si="7"/>
        <v>2.5343781442839581E-9</v>
      </c>
      <c r="AP21" s="1">
        <v>2</v>
      </c>
      <c r="AQ21" s="1">
        <v>1.4E-5</v>
      </c>
      <c r="AR21" s="1">
        <f>(1/(-122*AP21+1622))*AQ21</f>
        <v>1.0159651669085631E-8</v>
      </c>
      <c r="AS21" s="1">
        <f t="shared" si="8"/>
        <v>7.9311828317274707E-9</v>
      </c>
      <c r="AU21" s="1">
        <v>10</v>
      </c>
      <c r="AV21" s="1">
        <v>8.9999999999999996E-7</v>
      </c>
      <c r="AW21" s="1">
        <f>(1/(-122*AU21+1622))*AV21</f>
        <v>2.2388059701492537E-9</v>
      </c>
      <c r="AX21" s="1">
        <f t="shared" si="9"/>
        <v>3.4954701307421495E-10</v>
      </c>
    </row>
    <row r="22" spans="2:50" x14ac:dyDescent="0.2">
      <c r="B22" s="1">
        <v>6</v>
      </c>
      <c r="C22" s="1">
        <v>5</v>
      </c>
      <c r="D22" s="1">
        <f>(1/(-122*B22+1622))*C22</f>
        <v>5.6179775280898884E-3</v>
      </c>
      <c r="E22" s="1">
        <f t="shared" si="0"/>
        <v>1.4619007359107869E-3</v>
      </c>
      <c r="G22" s="1">
        <v>6</v>
      </c>
      <c r="H22" s="1">
        <v>1</v>
      </c>
      <c r="I22" s="1">
        <f>(1/(-122*G22+1622))*H22</f>
        <v>1.1235955056179776E-3</v>
      </c>
      <c r="J22" s="1">
        <f t="shared" si="1"/>
        <v>2.9238014822103794E-4</v>
      </c>
      <c r="L22" s="1">
        <v>10</v>
      </c>
      <c r="M22" s="1">
        <v>1.2E-2</v>
      </c>
      <c r="N22" s="1">
        <f>(1/(-122*L22+1622))*M22</f>
        <v>2.9850746268656717E-5</v>
      </c>
      <c r="O22" s="1">
        <f t="shared" si="2"/>
        <v>4.6606268409893572E-6</v>
      </c>
      <c r="Q22" s="1">
        <v>17</v>
      </c>
      <c r="R22" s="1">
        <v>0.28000000000000003</v>
      </c>
      <c r="S22" s="1">
        <f>(1/402)*R22</f>
        <v>6.9651741293532343E-4</v>
      </c>
      <c r="T22" s="1">
        <f t="shared" si="3"/>
        <v>6.3969388013128474E-5</v>
      </c>
      <c r="V22" s="1">
        <v>17</v>
      </c>
      <c r="W22" s="1">
        <v>7.0000000000000007E-2</v>
      </c>
      <c r="X22" s="1">
        <f>(1/402)*W22</f>
        <v>1.7412935323383086E-4</v>
      </c>
      <c r="Y22" s="1">
        <f t="shared" si="4"/>
        <v>1.599234700338837E-5</v>
      </c>
      <c r="AA22" s="1">
        <v>17</v>
      </c>
      <c r="AB22" s="1">
        <v>7.0000000000000001E-3</v>
      </c>
      <c r="AC22" s="1">
        <f>(1/402)*AB22</f>
        <v>1.7412935323383084E-5</v>
      </c>
      <c r="AD22" s="1">
        <f t="shared" si="5"/>
        <v>1.5992347003395384E-6</v>
      </c>
      <c r="AF22" s="1">
        <v>30</v>
      </c>
      <c r="AG22" s="1">
        <v>1E-3</v>
      </c>
      <c r="AH22" s="1">
        <f>(1/402)*AG22</f>
        <v>2.4875621890547264E-6</v>
      </c>
      <c r="AI22" s="1">
        <f t="shared" si="6"/>
        <v>1.294618566941537E-7</v>
      </c>
      <c r="AK22" s="1">
        <v>10</v>
      </c>
      <c r="AL22" s="1">
        <v>1.9999999999999999E-6</v>
      </c>
      <c r="AM22" s="1">
        <f>(1/(-122*AK22+1622))*AL22</f>
        <v>4.9751243781094524E-9</v>
      </c>
      <c r="AN22" s="1">
        <f t="shared" si="7"/>
        <v>7.7677114016492204E-10</v>
      </c>
      <c r="AP22" s="1">
        <v>10</v>
      </c>
      <c r="AQ22" s="1">
        <v>9.9999999999999995E-7</v>
      </c>
      <c r="AR22" s="1">
        <f>(1/(-122*AP22+1622))*AQ22</f>
        <v>2.4875621890547262E-9</v>
      </c>
      <c r="AS22" s="1">
        <f t="shared" si="8"/>
        <v>3.8838557008246102E-10</v>
      </c>
      <c r="AU22" s="1"/>
      <c r="AV22" s="1"/>
      <c r="AW22" s="1"/>
      <c r="AX22" s="1" t="e">
        <f t="shared" si="9"/>
        <v>#DIV/0!</v>
      </c>
    </row>
    <row r="23" spans="2:50" x14ac:dyDescent="0.2">
      <c r="B23" s="1">
        <v>30</v>
      </c>
      <c r="C23" s="1">
        <v>2</v>
      </c>
      <c r="D23" s="1">
        <f>(1/402)*C23</f>
        <v>4.9751243781094526E-3</v>
      </c>
      <c r="E23" s="1">
        <f t="shared" si="0"/>
        <v>2.589237133582448E-4</v>
      </c>
      <c r="G23" s="1">
        <v>10</v>
      </c>
      <c r="H23" s="1">
        <v>1.1000000000000001</v>
      </c>
      <c r="I23" s="1">
        <f>(1/(-122*G23+1622))*H23</f>
        <v>2.7363184079601992E-3</v>
      </c>
      <c r="J23" s="1">
        <f t="shared" si="1"/>
        <v>4.2722412695566232E-4</v>
      </c>
      <c r="L23" s="1">
        <v>17</v>
      </c>
      <c r="M23" s="1">
        <v>7.0000000000000001E-3</v>
      </c>
      <c r="N23" s="1">
        <f>(1/402)*M23</f>
        <v>1.7412935323383084E-5</v>
      </c>
      <c r="O23" s="1">
        <f t="shared" si="2"/>
        <v>1.5992347003395384E-6</v>
      </c>
      <c r="Q23" s="1">
        <v>30</v>
      </c>
      <c r="R23" s="1">
        <v>0.11</v>
      </c>
      <c r="S23" s="1">
        <f>(1/402)*R23</f>
        <v>2.7363184079601992E-4</v>
      </c>
      <c r="T23" s="1">
        <f t="shared" si="3"/>
        <v>1.4240804236351905E-5</v>
      </c>
      <c r="V23" s="1">
        <v>30</v>
      </c>
      <c r="W23" s="1">
        <v>0.03</v>
      </c>
      <c r="X23" s="1">
        <f>(1/402)*W23</f>
        <v>7.4626865671641792E-5</v>
      </c>
      <c r="Y23" s="1">
        <f t="shared" si="4"/>
        <v>3.8838557008245095E-6</v>
      </c>
      <c r="AA23" s="1">
        <v>30</v>
      </c>
      <c r="AB23" s="1">
        <v>6.0000000000000001E-3</v>
      </c>
      <c r="AC23" s="1">
        <f>(1/402)*AB23</f>
        <v>1.4925373134328359E-5</v>
      </c>
      <c r="AD23" s="1">
        <f t="shared" si="5"/>
        <v>7.7677114016492149E-7</v>
      </c>
      <c r="AF23" s="1"/>
      <c r="AG23" s="1"/>
      <c r="AH23" s="1"/>
      <c r="AI23" s="1" t="e">
        <f t="shared" si="6"/>
        <v>#DIV/0!</v>
      </c>
      <c r="AK23" s="1"/>
      <c r="AL23" s="1"/>
      <c r="AM23" s="1"/>
      <c r="AN23" s="1" t="e">
        <f t="shared" si="7"/>
        <v>#DIV/0!</v>
      </c>
      <c r="AP23" s="1"/>
      <c r="AQ23" s="1"/>
      <c r="AR23" s="1"/>
      <c r="AS23" s="1" t="e">
        <f t="shared" si="8"/>
        <v>#DIV/0!</v>
      </c>
      <c r="AU23" s="1"/>
      <c r="AV23" s="1"/>
      <c r="AW23" s="1"/>
      <c r="AX23" s="1" t="e">
        <f t="shared" si="9"/>
        <v>#DIV/0!</v>
      </c>
    </row>
    <row r="24" spans="2:50" x14ac:dyDescent="0.2">
      <c r="B24" s="1">
        <v>53</v>
      </c>
      <c r="C24" s="1">
        <v>2</v>
      </c>
      <c r="D24" s="1">
        <f>(1/402)*C24</f>
        <v>4.9751243781094526E-3</v>
      </c>
      <c r="E24" s="1">
        <f t="shared" si="0"/>
        <v>1.4656059247849547E-4</v>
      </c>
      <c r="G24" s="1">
        <v>17</v>
      </c>
      <c r="H24" s="1">
        <v>1</v>
      </c>
      <c r="I24" s="1">
        <f>(1/402)*H24</f>
        <v>2.4875621890547263E-3</v>
      </c>
      <c r="J24" s="1">
        <f t="shared" si="1"/>
        <v>2.2846210002785492E-4</v>
      </c>
      <c r="L24" s="1">
        <v>30</v>
      </c>
      <c r="M24" s="1">
        <v>2E-3</v>
      </c>
      <c r="N24" s="1">
        <f>(1/402)*M24</f>
        <v>4.9751243781094529E-6</v>
      </c>
      <c r="O24" s="1">
        <f t="shared" si="2"/>
        <v>2.5892371338830734E-7</v>
      </c>
      <c r="Q24" s="1"/>
      <c r="R24" s="1"/>
      <c r="S24" s="1"/>
      <c r="T24" s="1" t="e">
        <f t="shared" si="3"/>
        <v>#DIV/0!</v>
      </c>
      <c r="V24" s="1"/>
      <c r="W24" s="1"/>
      <c r="X24" s="1"/>
      <c r="Y24" s="1" t="e">
        <f t="shared" si="4"/>
        <v>#DIV/0!</v>
      </c>
      <c r="AA24" s="1"/>
      <c r="AB24" s="1"/>
      <c r="AC24" s="1"/>
      <c r="AD24" s="1" t="e">
        <f t="shared" si="5"/>
        <v>#DIV/0!</v>
      </c>
      <c r="AF24" s="1"/>
      <c r="AG24" s="1"/>
      <c r="AH24" s="1"/>
      <c r="AI24" s="1" t="e">
        <f t="shared" si="6"/>
        <v>#DIV/0!</v>
      </c>
      <c r="AK24" s="1"/>
      <c r="AL24" s="1"/>
      <c r="AM24" s="1"/>
      <c r="AN24" s="1" t="e">
        <f t="shared" si="7"/>
        <v>#DIV/0!</v>
      </c>
      <c r="AP24" s="1"/>
      <c r="AQ24" s="1"/>
      <c r="AR24" s="1"/>
      <c r="AS24" s="1" t="e">
        <f t="shared" si="8"/>
        <v>#DIV/0!</v>
      </c>
      <c r="AU24" s="1"/>
      <c r="AV24" s="1"/>
      <c r="AW24" s="1"/>
      <c r="AX24" s="1" t="e">
        <f t="shared" si="9"/>
        <v>#DIV/0!</v>
      </c>
    </row>
    <row r="25" spans="2:50" x14ac:dyDescent="0.2">
      <c r="B25" s="1">
        <v>73</v>
      </c>
      <c r="C25" s="1">
        <v>2</v>
      </c>
      <c r="D25" s="1">
        <f>(1/402)*C25</f>
        <v>4.9751243781094526E-3</v>
      </c>
      <c r="E25" s="1">
        <f t="shared" si="0"/>
        <v>1.064070054999576E-4</v>
      </c>
      <c r="G25" s="1">
        <v>30</v>
      </c>
      <c r="H25" s="1">
        <v>0.5</v>
      </c>
      <c r="I25" s="1">
        <f>(1/402)*H25</f>
        <v>1.2437810945273632E-3</v>
      </c>
      <c r="J25" s="1">
        <f t="shared" si="1"/>
        <v>6.4730928346607119E-5</v>
      </c>
      <c r="L25" s="1"/>
      <c r="M25" s="1"/>
      <c r="N25" s="1"/>
      <c r="O25" s="1" t="e">
        <f t="shared" si="2"/>
        <v>#DIV/0!</v>
      </c>
      <c r="Q25" s="1"/>
      <c r="R25" s="1"/>
      <c r="S25" s="1"/>
      <c r="T25" s="1" t="e">
        <f t="shared" si="3"/>
        <v>#DIV/0!</v>
      </c>
      <c r="V25" s="1"/>
      <c r="W25" s="1"/>
      <c r="X25" s="1"/>
      <c r="Y25" s="1" t="e">
        <f t="shared" si="4"/>
        <v>#DIV/0!</v>
      </c>
      <c r="AA25" s="1"/>
      <c r="AB25" s="1"/>
      <c r="AC25" s="1"/>
      <c r="AD25" s="1" t="e">
        <f t="shared" si="5"/>
        <v>#DIV/0!</v>
      </c>
      <c r="AF25" s="1"/>
      <c r="AG25" s="1"/>
      <c r="AH25" s="1"/>
      <c r="AI25" s="1" t="e">
        <f t="shared" si="6"/>
        <v>#DIV/0!</v>
      </c>
      <c r="AK25" s="1"/>
      <c r="AL25" s="1"/>
      <c r="AM25" s="1"/>
      <c r="AN25" s="1" t="e">
        <f t="shared" si="7"/>
        <v>#DIV/0!</v>
      </c>
      <c r="AP25" s="1"/>
      <c r="AQ25" s="1"/>
      <c r="AR25" s="1"/>
      <c r="AS25" s="1" t="e">
        <f t="shared" si="8"/>
        <v>#DIV/0!</v>
      </c>
      <c r="AU25" s="1"/>
      <c r="AV25" s="1"/>
      <c r="AW25" s="1"/>
      <c r="AX25" s="1" t="e">
        <f t="shared" si="9"/>
        <v>#DIV/0!</v>
      </c>
    </row>
    <row r="26" spans="2:50" x14ac:dyDescent="0.2">
      <c r="B26" s="1"/>
      <c r="C26" s="1"/>
      <c r="D26" s="1"/>
      <c r="E26" s="1"/>
      <c r="G26" s="1"/>
      <c r="H26" s="1"/>
      <c r="I26" s="1"/>
      <c r="J26" s="1"/>
      <c r="L26" s="1"/>
      <c r="M26" s="1"/>
      <c r="N26" s="1"/>
      <c r="O26" s="1"/>
      <c r="Q26" s="1"/>
      <c r="R26" s="1"/>
      <c r="S26" s="1"/>
      <c r="T26" s="1"/>
      <c r="V26" s="1"/>
      <c r="W26" s="1"/>
      <c r="X26" s="1"/>
      <c r="Y26" s="1"/>
      <c r="AA26" s="1"/>
      <c r="AB26" s="1"/>
      <c r="AC26" s="1"/>
      <c r="AD26" s="1"/>
      <c r="AF26" s="1"/>
      <c r="AG26" s="1"/>
      <c r="AH26" s="1"/>
      <c r="AI26" s="1"/>
      <c r="AK26" s="1"/>
      <c r="AL26" s="1"/>
      <c r="AM26" s="1"/>
      <c r="AN26" s="1"/>
      <c r="AP26" s="1"/>
      <c r="AQ26" s="1"/>
      <c r="AR26" s="1"/>
      <c r="AS26" s="1"/>
      <c r="AU26" s="1"/>
      <c r="AV26" s="1"/>
      <c r="AW26" s="1"/>
      <c r="AX26" s="1"/>
    </row>
    <row r="27" spans="2:50" x14ac:dyDescent="0.2">
      <c r="B27" s="1"/>
      <c r="C27" s="1"/>
      <c r="D27" s="1"/>
      <c r="E27" s="1"/>
      <c r="G27" s="1"/>
      <c r="H27" s="1"/>
      <c r="I27" s="1"/>
      <c r="J27" s="1"/>
      <c r="L27" s="1"/>
      <c r="M27" s="1"/>
      <c r="N27" s="1"/>
      <c r="O27" s="1"/>
      <c r="Q27" s="1"/>
      <c r="R27" s="1"/>
      <c r="S27" s="1"/>
      <c r="T27" s="1"/>
      <c r="V27" s="1"/>
      <c r="W27" s="1"/>
      <c r="X27" s="1"/>
      <c r="Y27" s="1"/>
      <c r="AA27" s="1"/>
      <c r="AB27" s="1"/>
      <c r="AC27" s="1"/>
      <c r="AD27" s="1"/>
      <c r="AF27" s="1"/>
      <c r="AG27" s="1"/>
      <c r="AH27" s="1"/>
      <c r="AI27" s="1"/>
      <c r="AK27" s="1"/>
      <c r="AL27" s="1"/>
      <c r="AM27" s="1"/>
      <c r="AN27" s="1"/>
      <c r="AP27" s="1"/>
      <c r="AQ27" s="1"/>
      <c r="AR27" s="1"/>
      <c r="AS27" s="1"/>
      <c r="AU27" s="1"/>
      <c r="AV27" s="1"/>
      <c r="AW27" s="1"/>
      <c r="AX27" s="1"/>
    </row>
    <row r="28" spans="2:50" x14ac:dyDescent="0.2">
      <c r="B28" s="1"/>
      <c r="C28" s="1"/>
      <c r="D28" s="1"/>
      <c r="E28" s="1"/>
    </row>
    <row r="29" spans="2:50" x14ac:dyDescent="0.2">
      <c r="B29" s="1"/>
      <c r="C29" s="1"/>
      <c r="D29" s="1"/>
      <c r="E29" s="1"/>
    </row>
    <row r="30" spans="2:50" x14ac:dyDescent="0.2">
      <c r="B30" s="1"/>
      <c r="C30" s="1"/>
      <c r="D30" s="1"/>
      <c r="E30" s="1"/>
    </row>
    <row r="31" spans="2:50" x14ac:dyDescent="0.2">
      <c r="B31" s="1"/>
      <c r="C31" s="1"/>
      <c r="D31" s="1"/>
      <c r="E31" s="1"/>
    </row>
    <row r="32" spans="2:50" x14ac:dyDescent="0.2">
      <c r="B32" s="1"/>
      <c r="C32" s="1"/>
      <c r="D32" s="1"/>
      <c r="E32" s="1"/>
    </row>
    <row r="33" spans="2:5" x14ac:dyDescent="0.2">
      <c r="B33" s="1"/>
      <c r="C33" s="1"/>
      <c r="D33" s="1"/>
      <c r="E33" s="1"/>
    </row>
    <row r="34" spans="2:5" x14ac:dyDescent="0.2">
      <c r="B34" s="1"/>
      <c r="C34" s="1"/>
      <c r="D34" s="1"/>
      <c r="E34" s="1"/>
    </row>
    <row r="35" spans="2:5" x14ac:dyDescent="0.2">
      <c r="B35" s="1"/>
      <c r="C35" s="1"/>
      <c r="D35" s="1"/>
      <c r="E35" s="1"/>
    </row>
    <row r="36" spans="2:5" x14ac:dyDescent="0.2">
      <c r="B36" s="1"/>
      <c r="C36" s="1"/>
      <c r="D36" s="1"/>
      <c r="E36" s="1"/>
    </row>
    <row r="37" spans="2:5" x14ac:dyDescent="0.2">
      <c r="B37" s="1"/>
      <c r="C37" s="1"/>
      <c r="D37" s="1"/>
      <c r="E37" s="1"/>
    </row>
    <row r="38" spans="2:5" x14ac:dyDescent="0.2">
      <c r="B38" s="1"/>
      <c r="C38" s="1"/>
      <c r="D38" s="1"/>
      <c r="E38" s="1"/>
    </row>
    <row r="39" spans="2:5" x14ac:dyDescent="0.2">
      <c r="B39" s="1"/>
      <c r="C39" s="1"/>
      <c r="D39" s="1"/>
      <c r="E39" s="1"/>
    </row>
    <row r="40" spans="2:5" x14ac:dyDescent="0.2">
      <c r="B40" s="1"/>
      <c r="C40" s="1"/>
      <c r="D40" s="1"/>
      <c r="E40" s="1"/>
    </row>
  </sheetData>
  <mergeCells count="10">
    <mergeCell ref="AF15:AI15"/>
    <mergeCell ref="AK15:AN15"/>
    <mergeCell ref="AP15:AS15"/>
    <mergeCell ref="AU15:AX15"/>
    <mergeCell ref="B15:E15"/>
    <mergeCell ref="G15:J15"/>
    <mergeCell ref="L15:O15"/>
    <mergeCell ref="Q15:T15"/>
    <mergeCell ref="V15:Y15"/>
    <mergeCell ref="AA15:AD1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 slowness</vt:lpstr>
      <vt:lpstr>variable slowness</vt:lpstr>
    </vt:vector>
  </TitlesOfParts>
  <Company>ETH Zurich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Yara Rossi</dc:creator>
  <cp:lastModifiedBy>Microsoft Office User</cp:lastModifiedBy>
  <dcterms:created xsi:type="dcterms:W3CDTF">2019-03-27T11:40:39Z</dcterms:created>
  <dcterms:modified xsi:type="dcterms:W3CDTF">2024-02-13T08:56:40Z</dcterms:modified>
</cp:coreProperties>
</file>