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joe.anderson\Documents\Rowing\RowingApp\ShinyAppV2\"/>
    </mc:Choice>
  </mc:AlternateContent>
  <xr:revisionPtr revIDLastSave="0" documentId="8_{D4B85FF9-2B19-43A7-9742-9440DF3C26BC}" xr6:coauthVersionLast="28" xr6:coauthVersionMax="28" xr10:uidLastSave="{00000000-0000-0000-0000-000000000000}"/>
  <bookViews>
    <workbookView xWindow="0" yWindow="0" windowWidth="28800" windowHeight="12210" xr2:uid="{AE64DDD9-8965-49D6-B33D-10BF6DB53AAB}"/>
  </bookViews>
  <sheets>
    <sheet name="Schedule" sheetId="3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3" l="1"/>
  <c r="F25" i="3" l="1"/>
  <c r="F24" i="3"/>
  <c r="F27" i="3"/>
  <c r="L27" i="3"/>
  <c r="F26" i="3"/>
  <c r="J19" i="3"/>
  <c r="F20" i="3"/>
  <c r="F16" i="3"/>
  <c r="K19" i="3"/>
  <c r="K23" i="3"/>
  <c r="F23" i="3"/>
  <c r="F19" i="3"/>
  <c r="H16" i="3"/>
  <c r="L19" i="3"/>
  <c r="L23" i="3"/>
  <c r="F22" i="3"/>
  <c r="F18" i="3"/>
  <c r="I19" i="3"/>
  <c r="I23" i="3"/>
  <c r="F21" i="3"/>
  <c r="F17" i="3"/>
  <c r="J23" i="3"/>
  <c r="F13" i="3"/>
  <c r="F9" i="3"/>
  <c r="J11" i="3"/>
  <c r="N11" i="3"/>
  <c r="J15" i="3"/>
  <c r="N15" i="3"/>
  <c r="G15" i="3"/>
  <c r="F11" i="3"/>
  <c r="L11" i="3"/>
  <c r="P11" i="3"/>
  <c r="P15" i="3"/>
  <c r="F10" i="3"/>
  <c r="M11" i="3"/>
  <c r="M15" i="3"/>
  <c r="F12" i="3"/>
  <c r="F8" i="3"/>
  <c r="K11" i="3"/>
  <c r="O11" i="3"/>
  <c r="K15" i="3"/>
  <c r="O15" i="3"/>
  <c r="F15" i="3"/>
  <c r="P12" i="3"/>
  <c r="L15" i="3"/>
  <c r="F14" i="3"/>
  <c r="I11" i="3"/>
  <c r="I15" i="3"/>
  <c r="H15" i="3"/>
  <c r="J31" i="3"/>
  <c r="N31" i="3"/>
  <c r="J35" i="3"/>
  <c r="N35" i="3"/>
  <c r="J39" i="3"/>
  <c r="N39" i="3"/>
  <c r="F38" i="3"/>
  <c r="F34" i="3"/>
  <c r="F29" i="3"/>
  <c r="K31" i="3"/>
  <c r="O31" i="3"/>
  <c r="K35" i="3"/>
  <c r="O35" i="3"/>
  <c r="K39" i="3"/>
  <c r="O39" i="3"/>
  <c r="F37" i="3"/>
  <c r="F33" i="3"/>
  <c r="F30" i="3"/>
  <c r="L31" i="3"/>
  <c r="P31" i="3"/>
  <c r="L35" i="3"/>
  <c r="P35" i="3"/>
  <c r="L39" i="3"/>
  <c r="P39" i="3"/>
  <c r="F36" i="3"/>
  <c r="F32" i="3"/>
  <c r="F28" i="3"/>
  <c r="I31" i="3"/>
  <c r="M31" i="3"/>
  <c r="I35" i="3"/>
  <c r="M35" i="3"/>
  <c r="I39" i="3"/>
  <c r="M39" i="3"/>
  <c r="F39" i="3"/>
  <c r="F35" i="3"/>
  <c r="F31" i="3"/>
  <c r="G28" i="3"/>
  <c r="F57" i="3"/>
  <c r="F51" i="3"/>
  <c r="F47" i="3"/>
  <c r="F43" i="3"/>
  <c r="G40" i="3"/>
  <c r="K20" i="3"/>
  <c r="G20" i="3"/>
  <c r="K16" i="3"/>
  <c r="G16" i="3"/>
  <c r="I27" i="3"/>
  <c r="K24" i="3"/>
  <c r="G24" i="3"/>
  <c r="N12" i="3"/>
  <c r="J12" i="3"/>
  <c r="H11" i="3"/>
  <c r="N8" i="3"/>
  <c r="J8" i="3"/>
  <c r="H39" i="3"/>
  <c r="N36" i="3"/>
  <c r="J36" i="3"/>
  <c r="H35" i="3"/>
  <c r="N32" i="3"/>
  <c r="J32" i="3"/>
  <c r="H31" i="3"/>
  <c r="N28" i="3"/>
  <c r="J28" i="3"/>
  <c r="T48" i="3"/>
  <c r="P48" i="3"/>
  <c r="L48" i="3"/>
  <c r="H48" i="3"/>
  <c r="R44" i="3"/>
  <c r="N44" i="3"/>
  <c r="J44" i="3"/>
  <c r="T40" i="3"/>
  <c r="P40" i="3"/>
  <c r="L40" i="3"/>
  <c r="H40" i="3"/>
  <c r="L43" i="3"/>
  <c r="P43" i="3"/>
  <c r="T43" i="3"/>
  <c r="F50" i="3"/>
  <c r="F46" i="3"/>
  <c r="F42" i="3"/>
  <c r="H23" i="3"/>
  <c r="J20" i="3"/>
  <c r="H19" i="3"/>
  <c r="J16" i="3"/>
  <c r="H27" i="3"/>
  <c r="J24" i="3"/>
  <c r="M12" i="3"/>
  <c r="I12" i="3"/>
  <c r="G11" i="3"/>
  <c r="M8" i="3"/>
  <c r="I8" i="3"/>
  <c r="G39" i="3"/>
  <c r="M36" i="3"/>
  <c r="I36" i="3"/>
  <c r="G35" i="3"/>
  <c r="M32" i="3"/>
  <c r="I32" i="3"/>
  <c r="G31" i="3"/>
  <c r="M28" i="3"/>
  <c r="I28" i="3"/>
  <c r="S48" i="3"/>
  <c r="O48" i="3"/>
  <c r="K48" i="3"/>
  <c r="G48" i="3"/>
  <c r="Q44" i="3"/>
  <c r="M44" i="3"/>
  <c r="I44" i="3"/>
  <c r="S40" i="3"/>
  <c r="O40" i="3"/>
  <c r="K40" i="3"/>
  <c r="I43" i="3"/>
  <c r="M43" i="3"/>
  <c r="Q43" i="3"/>
  <c r="H43" i="3"/>
  <c r="F49" i="3"/>
  <c r="F45" i="3"/>
  <c r="F41" i="3"/>
  <c r="G23" i="3"/>
  <c r="I20" i="3"/>
  <c r="G19" i="3"/>
  <c r="I16" i="3"/>
  <c r="K27" i="3"/>
  <c r="G27" i="3"/>
  <c r="I24" i="3"/>
  <c r="L12" i="3"/>
  <c r="H12" i="3"/>
  <c r="P8" i="3"/>
  <c r="L8" i="3"/>
  <c r="H8" i="3"/>
  <c r="P36" i="3"/>
  <c r="L36" i="3"/>
  <c r="H36" i="3"/>
  <c r="P32" i="3"/>
  <c r="L32" i="3"/>
  <c r="H32" i="3"/>
  <c r="P28" i="3"/>
  <c r="L28" i="3"/>
  <c r="H28" i="3"/>
  <c r="R48" i="3"/>
  <c r="N48" i="3"/>
  <c r="J48" i="3"/>
  <c r="T44" i="3"/>
  <c r="P44" i="3"/>
  <c r="L44" i="3"/>
  <c r="H44" i="3"/>
  <c r="R40" i="3"/>
  <c r="N40" i="3"/>
  <c r="J40" i="3"/>
  <c r="J43" i="3"/>
  <c r="N43" i="3"/>
  <c r="R43" i="3"/>
  <c r="G43" i="3"/>
  <c r="F48" i="3"/>
  <c r="F44" i="3"/>
  <c r="F40" i="3"/>
  <c r="L20" i="3"/>
  <c r="H20" i="3"/>
  <c r="L16" i="3"/>
  <c r="J27" i="3"/>
  <c r="L24" i="3"/>
  <c r="H24" i="3"/>
  <c r="O12" i="3"/>
  <c r="K12" i="3"/>
  <c r="G12" i="3"/>
  <c r="O8" i="3"/>
  <c r="K8" i="3"/>
  <c r="G8" i="3"/>
  <c r="O36" i="3"/>
  <c r="K36" i="3"/>
  <c r="G36" i="3"/>
  <c r="O32" i="3"/>
  <c r="K32" i="3"/>
  <c r="G32" i="3"/>
  <c r="O28" i="3"/>
  <c r="K28" i="3"/>
  <c r="Q48" i="3"/>
  <c r="M48" i="3"/>
  <c r="I48" i="3"/>
  <c r="S44" i="3"/>
  <c r="O44" i="3"/>
  <c r="K44" i="3"/>
  <c r="G44" i="3"/>
  <c r="Q40" i="3"/>
  <c r="M40" i="3"/>
  <c r="I40" i="3"/>
  <c r="K43" i="3"/>
  <c r="O43" i="3"/>
  <c r="S43" i="3"/>
  <c r="G47" i="3"/>
  <c r="F67" i="3"/>
  <c r="F63" i="3"/>
  <c r="F59" i="3"/>
  <c r="F53" i="3"/>
  <c r="F66" i="3"/>
  <c r="F62" i="3"/>
  <c r="F58" i="3"/>
  <c r="F54" i="3"/>
  <c r="F65" i="3"/>
  <c r="F61" i="3"/>
  <c r="F56" i="3"/>
  <c r="F64" i="3"/>
  <c r="F60" i="3"/>
  <c r="F55" i="3"/>
  <c r="J67" i="3"/>
  <c r="N67" i="3"/>
  <c r="R67" i="3"/>
  <c r="G67" i="3"/>
  <c r="L63" i="3"/>
  <c r="P63" i="3"/>
  <c r="T63" i="3"/>
  <c r="J59" i="3"/>
  <c r="N59" i="3"/>
  <c r="R59" i="3"/>
  <c r="G59" i="3"/>
  <c r="L55" i="3"/>
  <c r="P55" i="3"/>
  <c r="T55" i="3"/>
  <c r="J51" i="3"/>
  <c r="N51" i="3"/>
  <c r="R51" i="3"/>
  <c r="G51" i="3"/>
  <c r="L47" i="3"/>
  <c r="P47" i="3"/>
  <c r="T47" i="3"/>
  <c r="I64" i="3"/>
  <c r="M64" i="3"/>
  <c r="Q64" i="3"/>
  <c r="T60" i="3"/>
  <c r="P60" i="3"/>
  <c r="L60" i="3"/>
  <c r="H60" i="3"/>
  <c r="I56" i="3"/>
  <c r="M56" i="3"/>
  <c r="Q56" i="3"/>
  <c r="T52" i="3"/>
  <c r="P52" i="3"/>
  <c r="L52" i="3"/>
  <c r="H52" i="3"/>
  <c r="K67" i="3"/>
  <c r="O67" i="3"/>
  <c r="S67" i="3"/>
  <c r="I63" i="3"/>
  <c r="M63" i="3"/>
  <c r="Q63" i="3"/>
  <c r="H63" i="3"/>
  <c r="K59" i="3"/>
  <c r="O59" i="3"/>
  <c r="S59" i="3"/>
  <c r="I55" i="3"/>
  <c r="M55" i="3"/>
  <c r="Q55" i="3"/>
  <c r="H55" i="3"/>
  <c r="K51" i="3"/>
  <c r="O51" i="3"/>
  <c r="S51" i="3"/>
  <c r="I47" i="3"/>
  <c r="M47" i="3"/>
  <c r="Q47" i="3"/>
  <c r="H47" i="3"/>
  <c r="J64" i="3"/>
  <c r="N64" i="3"/>
  <c r="R64" i="3"/>
  <c r="S60" i="3"/>
  <c r="O60" i="3"/>
  <c r="K60" i="3"/>
  <c r="G60" i="3"/>
  <c r="J56" i="3"/>
  <c r="N56" i="3"/>
  <c r="R56" i="3"/>
  <c r="S52" i="3"/>
  <c r="O52" i="3"/>
  <c r="K52" i="3"/>
  <c r="G52" i="3"/>
  <c r="F52" i="3"/>
  <c r="L67" i="3"/>
  <c r="P67" i="3"/>
  <c r="T67" i="3"/>
  <c r="J63" i="3"/>
  <c r="N63" i="3"/>
  <c r="R63" i="3"/>
  <c r="G63" i="3"/>
  <c r="L59" i="3"/>
  <c r="P59" i="3"/>
  <c r="T59" i="3"/>
  <c r="J55" i="3"/>
  <c r="N55" i="3"/>
  <c r="R55" i="3"/>
  <c r="G55" i="3"/>
  <c r="L51" i="3"/>
  <c r="P51" i="3"/>
  <c r="T51" i="3"/>
  <c r="J47" i="3"/>
  <c r="N47" i="3"/>
  <c r="R47" i="3"/>
  <c r="G64" i="3"/>
  <c r="K64" i="3"/>
  <c r="O64" i="3"/>
  <c r="S64" i="3"/>
  <c r="R60" i="3"/>
  <c r="N60" i="3"/>
  <c r="J60" i="3"/>
  <c r="G56" i="3"/>
  <c r="K56" i="3"/>
  <c r="O56" i="3"/>
  <c r="S56" i="3"/>
  <c r="R52" i="3"/>
  <c r="N52" i="3"/>
  <c r="J52" i="3"/>
  <c r="I67" i="3"/>
  <c r="M67" i="3"/>
  <c r="Q67" i="3"/>
  <c r="H67" i="3"/>
  <c r="K63" i="3"/>
  <c r="O63" i="3"/>
  <c r="S63" i="3"/>
  <c r="I59" i="3"/>
  <c r="M59" i="3"/>
  <c r="Q59" i="3"/>
  <c r="H59" i="3"/>
  <c r="K55" i="3"/>
  <c r="O55" i="3"/>
  <c r="S55" i="3"/>
  <c r="I51" i="3"/>
  <c r="M51" i="3"/>
  <c r="Q51" i="3"/>
  <c r="H51" i="3"/>
  <c r="K47" i="3"/>
  <c r="O47" i="3"/>
  <c r="S47" i="3"/>
  <c r="H64" i="3"/>
  <c r="L64" i="3"/>
  <c r="P64" i="3"/>
  <c r="T64" i="3"/>
  <c r="Q60" i="3"/>
  <c r="M60" i="3"/>
  <c r="I60" i="3"/>
  <c r="H56" i="3"/>
  <c r="L56" i="3"/>
  <c r="P56" i="3"/>
  <c r="T56" i="3"/>
  <c r="Q52" i="3"/>
  <c r="M52" i="3"/>
  <c r="I52" i="3"/>
  <c r="B8" i="3"/>
  <c r="B6" i="3" l="1"/>
  <c r="C6" i="3" s="1"/>
  <c r="B2" i="3"/>
  <c r="B3" i="3"/>
  <c r="B7" i="3"/>
  <c r="C7" i="3" s="1"/>
  <c r="B9" i="3"/>
  <c r="C9" i="3" s="1"/>
  <c r="B5" i="3"/>
  <c r="B4" i="3"/>
  <c r="C8" i="3"/>
  <c r="C5" i="3" l="1"/>
  <c r="C3" i="3"/>
  <c r="C2" i="3"/>
  <c r="C4" i="3"/>
</calcChain>
</file>

<file path=xl/sharedStrings.xml><?xml version="1.0" encoding="utf-8"?>
<sst xmlns="http://schemas.openxmlformats.org/spreadsheetml/2006/main" count="38" uniqueCount="25">
  <si>
    <t>Stroke</t>
  </si>
  <si>
    <t>Bow</t>
  </si>
  <si>
    <t>Time</t>
  </si>
  <si>
    <t>Run Number</t>
  </si>
  <si>
    <t>Athlete</t>
  </si>
  <si>
    <t>Number Of Athletes</t>
  </si>
  <si>
    <t>Boat</t>
  </si>
  <si>
    <t>Rank</t>
  </si>
  <si>
    <t>Boats</t>
  </si>
  <si>
    <t>Hudson</t>
  </si>
  <si>
    <t>Predatoar</t>
  </si>
  <si>
    <t>Wintech</t>
  </si>
  <si>
    <t>Fillipi</t>
  </si>
  <si>
    <t>Basic Instructions:</t>
  </si>
  <si>
    <t>Trentham Boat Club Doubles Matrix</t>
  </si>
  <si>
    <t>2: Enter Athlete Names In Athlete column (top left).</t>
  </si>
  <si>
    <t>3: Ensure there is nothing in the unused athlete names.</t>
  </si>
  <si>
    <t>4: In the main table, you will see the specified runs.</t>
  </si>
  <si>
    <t>5: Enter start and end times for each run in this main table.</t>
  </si>
  <si>
    <t>1: Enter the names of boats to be used in the boats table above.</t>
  </si>
  <si>
    <t>The plan will only appear when your athlete names are input.</t>
  </si>
  <si>
    <t>Athlete 1</t>
  </si>
  <si>
    <t>Athlete 2</t>
  </si>
  <si>
    <t>Athlete 3</t>
  </si>
  <si>
    <t>Athlete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</si>
</sst>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b/>
      <u/>
      <sz val="11"/>
      <color theme="9" tint="-0.499984740745262"/>
      <name val="Calibri"/>
      <family val="2"/>
      <scheme val="minor"/>
    </font>
    <font>
      <b/>
      <sz val="16"/>
      <color theme="9" tint="-0.499984740745262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/>
    <xf numFmtId="0" fontId="3" fillId="2" borderId="0" xfId="0" applyFont="1" applyFill="1" applyAlignment="1" applyProtection="1">
      <alignment horizontal="center"/>
    </xf>
    <xf numFmtId="0" fontId="0" fillId="0" borderId="0" xfId="0" applyNumberFormat="1" applyProtection="1"/>
    <xf numFmtId="0" fontId="0" fillId="0" borderId="0" xfId="0" applyAlignment="1" applyProtection="1">
      <alignment horizontal="center"/>
    </xf>
    <xf numFmtId="0" fontId="2" fillId="5" borderId="1" xfId="0" applyFont="1" applyFill="1" applyBorder="1" applyAlignment="1" applyProtection="1">
      <alignment horizontal="center"/>
    </xf>
    <xf numFmtId="0" fontId="2" fillId="6" borderId="1" xfId="0" applyFont="1" applyFill="1" applyBorder="1" applyAlignment="1" applyProtection="1">
      <alignment horizontal="center"/>
    </xf>
    <xf numFmtId="0" fontId="2" fillId="6" borderId="1" xfId="0" applyFont="1" applyFill="1" applyBorder="1" applyProtection="1"/>
    <xf numFmtId="0" fontId="2" fillId="9" borderId="1" xfId="0" applyFont="1" applyFill="1" applyBorder="1" applyAlignment="1" applyProtection="1">
      <alignment horizontal="center"/>
    </xf>
    <xf numFmtId="0" fontId="2" fillId="9" borderId="1" xfId="0" applyFont="1" applyFill="1" applyBorder="1" applyProtection="1"/>
    <xf numFmtId="0" fontId="0" fillId="6" borderId="0" xfId="0" applyFont="1" applyFill="1" applyBorder="1" applyAlignment="1" applyProtection="1">
      <alignment horizontal="center"/>
    </xf>
    <xf numFmtId="0" fontId="0" fillId="3" borderId="0" xfId="0" applyFill="1" applyProtection="1"/>
    <xf numFmtId="0" fontId="0" fillId="3" borderId="0" xfId="0" applyFill="1" applyAlignment="1" applyProtection="1">
      <alignment horizontal="center"/>
    </xf>
    <xf numFmtId="0" fontId="0" fillId="4" borderId="1" xfId="0" applyFont="1" applyFill="1" applyBorder="1" applyAlignment="1" applyProtection="1">
      <alignment horizontal="center" vertical="center"/>
      <protection locked="0"/>
    </xf>
    <xf numFmtId="0" fontId="0" fillId="4" borderId="1" xfId="0" applyFill="1" applyBorder="1" applyAlignment="1" applyProtection="1">
      <alignment horizontal="center" vertical="center"/>
      <protection locked="0"/>
    </xf>
    <xf numFmtId="47" fontId="0" fillId="6" borderId="12" xfId="0" applyNumberFormat="1" applyFont="1" applyFill="1" applyBorder="1" applyAlignment="1" applyProtection="1"/>
    <xf numFmtId="47" fontId="0" fillId="9" borderId="1" xfId="0" applyNumberFormat="1" applyFont="1" applyFill="1" applyBorder="1" applyProtection="1"/>
    <xf numFmtId="47" fontId="0" fillId="6" borderId="1" xfId="0" applyNumberFormat="1" applyFont="1" applyFill="1" applyBorder="1" applyProtection="1"/>
    <xf numFmtId="47" fontId="0" fillId="0" borderId="0" xfId="0" applyNumberFormat="1" applyProtection="1"/>
    <xf numFmtId="0" fontId="4" fillId="8" borderId="1" xfId="0" applyFont="1" applyFill="1" applyBorder="1" applyAlignment="1" applyProtection="1">
      <alignment horizontal="center" vertical="center" wrapText="1"/>
    </xf>
    <xf numFmtId="47" fontId="0" fillId="6" borderId="1" xfId="0" applyNumberFormat="1" applyFont="1" applyFill="1" applyBorder="1" applyAlignment="1" applyProtection="1"/>
    <xf numFmtId="0" fontId="0" fillId="3" borderId="0" xfId="0" applyFill="1" applyProtection="1">
      <protection hidden="1"/>
    </xf>
    <xf numFmtId="0" fontId="0" fillId="10" borderId="0" xfId="0" applyFill="1" applyProtection="1"/>
    <xf numFmtId="0" fontId="5" fillId="10" borderId="0" xfId="0" applyFont="1" applyFill="1" applyProtection="1"/>
    <xf numFmtId="0" fontId="6" fillId="10" borderId="0" xfId="0" applyFont="1" applyFill="1" applyProtection="1"/>
    <xf numFmtId="0" fontId="7" fillId="3" borderId="0" xfId="0" applyFont="1" applyFill="1" applyAlignment="1" applyProtection="1">
      <alignment vertical="center"/>
      <protection hidden="1"/>
    </xf>
    <xf numFmtId="0" fontId="0" fillId="3" borderId="0" xfId="0" applyFill="1"/>
    <xf numFmtId="0" fontId="0" fillId="6" borderId="6" xfId="0" applyFont="1" applyFill="1" applyBorder="1" applyAlignment="1" applyProtection="1"/>
    <xf numFmtId="0" fontId="0" fillId="6" borderId="7" xfId="0" applyFont="1" applyFill="1" applyBorder="1" applyAlignment="1" applyProtection="1"/>
    <xf numFmtId="0" fontId="0" fillId="6" borderId="0" xfId="0" applyFont="1" applyFill="1" applyBorder="1" applyAlignment="1" applyProtection="1"/>
    <xf numFmtId="0" fontId="0" fillId="6" borderId="9" xfId="0" applyFont="1" applyFill="1" applyBorder="1" applyAlignment="1" applyProtection="1"/>
    <xf numFmtId="0" fontId="0" fillId="6" borderId="10" xfId="0" applyFont="1" applyFill="1" applyBorder="1" applyAlignment="1" applyProtection="1"/>
    <xf numFmtId="0" fontId="0" fillId="6" borderId="11" xfId="0" applyFont="1" applyFill="1" applyBorder="1" applyAlignment="1" applyProtection="1"/>
    <xf numFmtId="0" fontId="2" fillId="5" borderId="12" xfId="0" applyFont="1" applyFill="1" applyBorder="1" applyAlignment="1" applyProtection="1">
      <alignment horizontal="center"/>
    </xf>
    <xf numFmtId="0" fontId="2" fillId="5" borderId="13" xfId="0" applyFont="1" applyFill="1" applyBorder="1" applyAlignment="1" applyProtection="1">
      <alignment horizontal="center"/>
    </xf>
    <xf numFmtId="0" fontId="2" fillId="7" borderId="2" xfId="0" applyFont="1" applyFill="1" applyBorder="1" applyAlignment="1" applyProtection="1">
      <alignment horizontal="center" vertical="center"/>
    </xf>
    <xf numFmtId="0" fontId="2" fillId="7" borderId="4" xfId="0" applyFont="1" applyFill="1" applyBorder="1" applyAlignment="1" applyProtection="1">
      <alignment horizontal="center" vertical="center"/>
    </xf>
    <xf numFmtId="0" fontId="2" fillId="7" borderId="3" xfId="0" applyFont="1" applyFill="1" applyBorder="1" applyAlignment="1" applyProtection="1">
      <alignment horizontal="center" vertical="center"/>
    </xf>
    <xf numFmtId="47" fontId="1" fillId="6" borderId="12" xfId="0" applyNumberFormat="1" applyFont="1" applyFill="1" applyBorder="1" applyAlignment="1" applyProtection="1">
      <alignment horizontal="center"/>
      <protection locked="0"/>
    </xf>
    <xf numFmtId="47" fontId="1" fillId="6" borderId="13" xfId="0" applyNumberFormat="1" applyFont="1" applyFill="1" applyBorder="1" applyAlignment="1" applyProtection="1">
      <alignment horizontal="center"/>
      <protection locked="0"/>
    </xf>
    <xf numFmtId="47" fontId="1" fillId="9" borderId="12" xfId="0" applyNumberFormat="1" applyFont="1" applyFill="1" applyBorder="1" applyAlignment="1" applyProtection="1">
      <alignment horizontal="center"/>
      <protection locked="0"/>
    </xf>
    <xf numFmtId="47" fontId="1" fillId="9" borderId="13" xfId="0" applyNumberFormat="1" applyFont="1" applyFill="1" applyBorder="1" applyAlignment="1" applyProtection="1">
      <alignment horizontal="center"/>
      <protection locked="0"/>
    </xf>
    <xf numFmtId="0" fontId="0" fillId="6" borderId="5" xfId="0" applyFont="1" applyFill="1" applyBorder="1" applyAlignment="1" applyProtection="1">
      <alignment horizontal="center"/>
    </xf>
    <xf numFmtId="0" fontId="0" fillId="6" borderId="6" xfId="0" applyFont="1" applyFill="1" applyBorder="1" applyAlignment="1" applyProtection="1">
      <alignment horizontal="center"/>
    </xf>
    <xf numFmtId="0" fontId="0" fillId="6" borderId="8" xfId="0" applyFont="1" applyFill="1" applyBorder="1" applyAlignment="1" applyProtection="1">
      <alignment horizontal="center"/>
    </xf>
    <xf numFmtId="0" fontId="0" fillId="6" borderId="0" xfId="0" applyFont="1" applyFill="1" applyBorder="1" applyAlignment="1" applyProtection="1">
      <alignment horizontal="center"/>
    </xf>
    <xf numFmtId="0" fontId="4" fillId="5" borderId="5" xfId="0" applyFont="1" applyFill="1" applyBorder="1" applyAlignment="1" applyProtection="1">
      <alignment horizontal="center" wrapText="1"/>
    </xf>
    <xf numFmtId="0" fontId="4" fillId="5" borderId="7" xfId="0" applyFont="1" applyFill="1" applyBorder="1" applyAlignment="1" applyProtection="1">
      <alignment horizontal="center" wrapText="1"/>
    </xf>
    <xf numFmtId="0" fontId="7" fillId="10" borderId="0" xfId="0" applyFont="1" applyFill="1" applyAlignment="1" applyProtection="1">
      <alignment horizontal="center" vertical="center"/>
      <protection hidden="1"/>
    </xf>
  </cellXfs>
  <cellStyles count="1">
    <cellStyle name="Normal" xfId="0" builtinId="0"/>
  </cellStyles>
  <dxfs count="25">
    <dxf>
      <fill>
        <patternFill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ill>
        <patternFill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protection locked="0" hidden="0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4"/>
        </patternFill>
      </fill>
      <alignment horizontal="center" vertical="bottom" textRotation="0" wrapText="0" indent="0" justifyLastLine="0" shrinkToFit="0" readingOrder="0"/>
      <protection locked="1" hidden="0"/>
    </dxf>
    <dxf>
      <numFmt numFmtId="0" formatCode="General"/>
      <protection locked="1" hidden="0"/>
    </dxf>
    <dxf>
      <numFmt numFmtId="29" formatCode="mm:ss.0"/>
      <protection locked="1" hidden="0"/>
    </dxf>
    <dxf>
      <protection locked="0" hidden="0"/>
    </dxf>
    <dxf>
      <protection locked="1" hidden="0"/>
    </dxf>
    <dxf>
      <protection locked="1" hidden="0"/>
    </dxf>
    <dxf>
      <font>
        <color theme="9" tint="-0.24994659260841701"/>
      </font>
      <fill>
        <patternFill>
          <bgColor theme="9" tint="-0.24994659260841701"/>
        </patternFill>
      </fill>
      <border>
        <left/>
        <right/>
        <top/>
        <bottom/>
        <vertical/>
        <horizontal/>
      </border>
    </dxf>
    <dxf>
      <font>
        <color theme="9" tint="-0.24994659260841701"/>
      </font>
      <fill>
        <patternFill>
          <bgColor theme="9" tint="-0.24994659260841701"/>
        </patternFill>
      </fill>
      <border>
        <left/>
        <right/>
        <top/>
        <bottom/>
        <vertical/>
        <horizontal/>
      </border>
    </dxf>
    <dxf>
      <font>
        <color theme="9" tint="-0.24994659260841701"/>
      </font>
      <fill>
        <patternFill>
          <bgColor theme="9" tint="-0.24994659260841701"/>
        </patternFill>
      </fill>
      <border>
        <left/>
        <right/>
        <top/>
        <bottom/>
        <vertical/>
        <horizontal/>
      </border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ont>
        <color theme="9" tint="0.39994506668294322"/>
      </font>
      <fill>
        <patternFill>
          <bgColor theme="9" tint="0.39994506668294322"/>
        </patternFill>
      </fill>
      <border>
        <left/>
        <right/>
        <top/>
        <bottom/>
        <vertical/>
        <horizontal/>
      </border>
    </dxf>
    <dxf>
      <fill>
        <patternFill>
          <bgColor theme="9" tint="0.79998168889431442"/>
        </patternFill>
      </fill>
    </dxf>
    <dxf>
      <font>
        <color theme="9" tint="0.39994506668294322"/>
      </font>
      <fill>
        <patternFill>
          <bgColor theme="9" tint="0.39994506668294322"/>
        </patternFill>
      </fill>
      <border>
        <left/>
        <right/>
        <top/>
        <bottom/>
      </border>
    </dxf>
    <dxf>
      <fill>
        <patternFill>
          <bgColor theme="9" tint="0.79998168889431442"/>
        </patternFill>
      </fill>
    </dxf>
    <dxf>
      <font>
        <color theme="9" tint="0.39994506668294322"/>
      </font>
      <fill>
        <patternFill>
          <bgColor theme="9" tint="0.39994506668294322"/>
        </patternFill>
      </fill>
      <border>
        <left/>
        <right/>
        <top/>
        <bottom/>
      </border>
    </dxf>
    <dxf>
      <font>
        <color theme="9" tint="0.39994506668294322"/>
      </font>
      <fill>
        <patternFill>
          <bgColor theme="9" tint="0.39994506668294322"/>
        </patternFill>
      </fill>
      <border>
        <left/>
        <right/>
        <top/>
        <bottom/>
      </border>
    </dxf>
    <dxf>
      <fill>
        <patternFill>
          <bgColor theme="9" tint="0.79998168889431442"/>
        </patternFill>
      </fill>
    </dxf>
    <dxf>
      <font>
        <color theme="9" tint="0.39994506668294322"/>
      </font>
      <fill>
        <patternFill>
          <bgColor theme="9" tint="0.39994506668294322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389D5D6-9A35-437D-8E08-BFBF15600BAF}" name="Table5" displayName="Table5" ref="A1:C9" totalsRowShown="0" headerRowDxfId="10" dataDxfId="9">
  <autoFilter ref="A1:C9" xr:uid="{DFDED953-C9E6-4464-954B-4A6A766295A2}"/>
  <tableColumns count="3">
    <tableColumn id="1" xr3:uid="{3FB6D2B3-1ECD-4732-AFDE-022D97829FA9}" name="Athlete" dataDxfId="8"/>
    <tableColumn id="2" xr3:uid="{91E56CD7-3886-4983-AF9E-925C2476938D}" name="Time" dataDxfId="7">
      <calculatedColumnFormula>IF(Table7[Number Of Athletes]=5,(SUMIF(G8:P8,A2,G11:P11)+SUMIF(G12:P12,A2,G15:P15)))</calculatedColumnFormula>
    </tableColumn>
    <tableColumn id="3" xr3:uid="{7246FEC7-A05B-4DD1-BEF5-C0EC0E53FAB7}" name="Rank" dataDxfId="6">
      <calculatedColumnFormula>IF(Table5[[#This Row],[Time]],RANK(Table5[[#This Row],[Time]],Table5[Time],1)-COUNTIF(Table5[Time],0),"")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A923E2F-C8D4-49C9-AD08-DC1A91306D94}" name="Table7" displayName="Table7" ref="D1:D2" totalsRowShown="0" headerRowDxfId="5" dataDxfId="4">
  <autoFilter ref="D1:D2" xr:uid="{EE9B5905-DCAD-4595-9478-DF4DA8552AA6}"/>
  <tableColumns count="1">
    <tableColumn id="1" xr3:uid="{ED144889-6CFD-4083-8C9A-AFEB8D114ABD}" name="Number Of Athletes" dataDxfId="3">
      <calculatedColumnFormula>COUNTA(Table5[Athlete])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39B06D07-3EAD-45C5-B847-94B3235BEFCE}" name="Table13" displayName="Table13" ref="V6:V10" totalsRowShown="0" headerRowDxfId="2" dataDxfId="1">
  <autoFilter ref="V6:V10" xr:uid="{099F3722-53AB-4E9B-9385-3EF0E290EC93}"/>
  <tableColumns count="1">
    <tableColumn id="1" xr3:uid="{4EE168F1-203F-4583-972B-C5FFC529B4A4}" name="Boat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88A6E-57E0-4280-B9EC-B7884E2A600D}">
  <dimension ref="A1:BJ113"/>
  <sheetViews>
    <sheetView tabSelected="1" workbookViewId="0">
      <selection activeCell="A7" sqref="A7"/>
    </sheetView>
  </sheetViews>
  <sheetFormatPr defaultRowHeight="15" x14ac:dyDescent="0.25"/>
  <cols>
    <col min="1" max="3" width="11" customWidth="1"/>
    <col min="4" max="4" width="21" customWidth="1"/>
    <col min="22" max="22" width="13.42578125" customWidth="1"/>
  </cols>
  <sheetData>
    <row r="1" spans="1:62" ht="15" customHeight="1" x14ac:dyDescent="0.25">
      <c r="A1" s="2" t="s">
        <v>4</v>
      </c>
      <c r="B1" s="2" t="s">
        <v>2</v>
      </c>
      <c r="C1" s="2" t="s">
        <v>7</v>
      </c>
      <c r="D1" s="3" t="s">
        <v>5</v>
      </c>
      <c r="E1" s="22"/>
      <c r="F1" s="22"/>
      <c r="G1" s="22"/>
      <c r="H1" s="26"/>
      <c r="I1" s="26"/>
      <c r="J1" s="26"/>
      <c r="K1" s="26"/>
      <c r="L1" s="26"/>
      <c r="M1" s="22"/>
      <c r="N1" s="22"/>
      <c r="O1" s="22"/>
      <c r="P1" s="22"/>
      <c r="Q1" s="22"/>
      <c r="R1" s="22"/>
      <c r="S1" s="22"/>
      <c r="T1" s="22"/>
      <c r="U1" s="22"/>
      <c r="V1" s="2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</row>
    <row r="2" spans="1:62" ht="15" customHeight="1" x14ac:dyDescent="0.25">
      <c r="A2" s="1" t="s">
        <v>21</v>
      </c>
      <c r="B2" s="19">
        <f>IF(Table7[Number Of Athletes]=8,(SUMIF(G52:T52,A2,G55:T55)+SUMIF(G56:T56,A2,G59:T59)+SUMIF(G60:T60,A2,G63:T63)+SUMIF(G64:T64,A2,G67:T67)),IF(Table7[Number Of Athletes]=7,(SUMIF(G40:T40,A2,G43:T43)+SUMIF(G44:T44,A2,G47:T47)+SUMIF(G48:T48,A2,G51:T51)),IF(Table7[Number Of Athletes]=6,(SUMIF(G28:P28,A2,G31:P31)+SUMIF(G32:P32,A2,G35:P35)+SUMIF(G36:P36,A2,G39:P39)),IF(Table7[Number Of Athletes]=5,(SUMIF(G8:P8,A2,G11:P11)+SUMIF(G12:P12,A2,G15:P15)),IF(Table7[Number Of Athletes]=4,(SUMIF(G16:L16,A2,G19:L19)+SUMIF(G20:L20,A2,G23:L23)),IF(Table7[Number Of Athletes]=3,(SUMIF(G24:L24,A2,G27:L27))))))))</f>
        <v>0</v>
      </c>
      <c r="C2" s="4" t="str">
        <f>IF(Table5[[#This Row],[Time]],RANK(Table5[[#This Row],[Time]],Table5[Time],1)-COUNTIF(Table5[Time],0),"")</f>
        <v/>
      </c>
      <c r="D2" s="5">
        <f>COUNTA(Table5[Athlete])</f>
        <v>4</v>
      </c>
      <c r="E2" s="22"/>
      <c r="F2" s="22"/>
      <c r="G2" s="22"/>
      <c r="H2" s="49" t="s">
        <v>14</v>
      </c>
      <c r="I2" s="49"/>
      <c r="J2" s="49"/>
      <c r="K2" s="49"/>
      <c r="L2" s="49"/>
      <c r="M2" s="22"/>
      <c r="N2" s="22"/>
      <c r="O2" s="22"/>
      <c r="P2" s="22"/>
      <c r="Q2" s="22"/>
      <c r="R2" s="22"/>
      <c r="S2" s="22"/>
      <c r="T2" s="22"/>
      <c r="U2" s="22"/>
      <c r="V2" s="2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</row>
    <row r="3" spans="1:62" ht="15" customHeight="1" x14ac:dyDescent="0.25">
      <c r="A3" s="1" t="s">
        <v>22</v>
      </c>
      <c r="B3" s="19">
        <f>IF(Table7[Number Of Athletes]=8,(SUMIF(G52:T52,A3,G55:T55)+SUMIF(G56:T56,A3,G59:T59)+SUMIF(G60:T60,A3,G63:T63)+SUMIF(G64:T64,A3,G67:T67)),IF(Table7[Number Of Athletes]=7,(SUMIF(G40:T40,A3,G43:T43)+SUMIF(G44:T44,A3,G47:T47)+SUMIF(G48:T48,A3,G51:T51)),IF(Table7[Number Of Athletes]=6,(SUMIF(G28:P28,A3,G31:P31)+SUMIF(G32:P32,A3,G35:P35)+SUMIF(G36:P36,A3,G39:P39)),IF(Table7[Number Of Athletes]=5,(SUMIF(G8:P8,A3,G11:P11)+SUMIF(G12:P12,A3,G15:P15)),IF(Table7[Number Of Athletes]=4,(SUMIF(G16:L16,A3,G19:L19)+SUMIF(G20:L20,A3,G23:L23)),IF(Table7[Number Of Athletes]=3,(SUMIF(G24:L24,A3,G27:L27))))))))</f>
        <v>0</v>
      </c>
      <c r="C3" s="4" t="str">
        <f>IF(Table5[[#This Row],[Time]],RANK(Table5[[#This Row],[Time]],Table5[Time],1)-COUNTIF(Table5[Time],0),"")</f>
        <v/>
      </c>
      <c r="D3" s="13"/>
      <c r="E3" s="22"/>
      <c r="F3" s="22"/>
      <c r="G3" s="22"/>
      <c r="H3" s="49"/>
      <c r="I3" s="49"/>
      <c r="J3" s="49"/>
      <c r="K3" s="49"/>
      <c r="L3" s="49"/>
      <c r="M3" s="22"/>
      <c r="N3" s="22"/>
      <c r="O3" s="22"/>
      <c r="P3" s="22"/>
      <c r="Q3" s="22"/>
      <c r="R3" s="22"/>
      <c r="S3" s="22"/>
      <c r="T3" s="22"/>
      <c r="U3" s="22"/>
      <c r="V3" s="2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</row>
    <row r="4" spans="1:62" ht="15" customHeight="1" x14ac:dyDescent="0.25">
      <c r="A4" s="1" t="s">
        <v>23</v>
      </c>
      <c r="B4" s="19">
        <f>IF(Table7[Number Of Athletes]=8,(SUMIF(G52:T52,A4,G55:T55)+SUMIF(G56:T56,A4,G59:T59)+SUMIF(G60:T60,A4,G63:T63)+SUMIF(G64:T64,A4,G67:T67)),IF(Table7[Number Of Athletes]=7,(SUMIF(G40:T40,A4,G43:T43)+SUMIF(G44:T44,A4,G47:T47)+SUMIF(G48:T48,A4,G51:T51)),IF(Table7[Number Of Athletes]=6,(SUMIF(G28:P28,A4,G31:P31)+SUMIF(G32:P32,A4,G35:P35)+SUMIF(G36:P36,A4,G39:P39)),IF(Table7[Number Of Athletes]=5,(SUMIF(G8:P8,A4,G11:P11)+SUMIF(G12:P12,A4,G15:P15)),IF(Table7[Number Of Athletes]=4,(SUMIF(G16:L16,A4,G19:L19)+SUMIF(G20:L20,A4,G23:L23)),IF(Table7[Number Of Athletes]=3,(SUMIF(G24:L24,A4,G27:L27))))))))</f>
        <v>0</v>
      </c>
      <c r="C4" s="4" t="str">
        <f>IF(Table5[[#This Row],[Time]],RANK(Table5[[#This Row],[Time]],Table5[Time],1)-COUNTIF(Table5[Time],0),"")</f>
        <v/>
      </c>
      <c r="D4" s="12"/>
      <c r="E4" s="22"/>
      <c r="F4" s="22"/>
      <c r="G4" s="22"/>
      <c r="H4" s="26"/>
      <c r="I4" s="26"/>
      <c r="J4" s="26"/>
      <c r="K4" s="26"/>
      <c r="L4" s="26"/>
      <c r="M4" s="22"/>
      <c r="N4" s="22"/>
      <c r="O4" s="22"/>
      <c r="P4" s="22"/>
      <c r="Q4" s="22"/>
      <c r="R4" s="22"/>
      <c r="S4" s="22"/>
      <c r="T4" s="22"/>
      <c r="U4" s="22"/>
      <c r="V4" s="2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</row>
    <row r="5" spans="1:62" x14ac:dyDescent="0.25">
      <c r="A5" s="1" t="s">
        <v>24</v>
      </c>
      <c r="B5" s="19">
        <f>IF(Table7[Number Of Athletes]=8,(SUMIF(G52:T52,A5,G55:T55)+SUMIF(G56:T56,A5,G59:T59)+SUMIF(G60:T60,A5,G63:T63)+SUMIF(G64:T64,A5,G67:T67)),IF(Table7[Number Of Athletes]=7,(SUMIF(G40:T40,A5,G43:T43)+SUMIF(G44:T44,A5,G47:T47)+SUMIF(G48:T48,A5,G51:T51)),IF(Table7[Number Of Athletes]=6,(SUMIF(G28:P28,A5,G31:P31)+SUMIF(G32:P32,A5,G35:P35)+SUMIF(G36:P36,A5,G39:P39)),IF(Table7[Number Of Athletes]=5,(SUMIF(G8:P8,A5,G11:P11)+SUMIF(G12:P12,A5,G15:P15)),IF(Table7[Number Of Athletes]=4,(SUMIF(G16:L16,A5,G19:L19)+SUMIF(G20:L20,A5,G23:L23)))))))</f>
        <v>0</v>
      </c>
      <c r="C5" s="4" t="str">
        <f>IF(Table5[[#This Row],[Time]],RANK(Table5[[#This Row],[Time]],Table5[Time],1)-COUNTIF(Table5[Time],0),"")</f>
        <v/>
      </c>
      <c r="D5" s="1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</row>
    <row r="6" spans="1:62" ht="15" customHeight="1" x14ac:dyDescent="0.25">
      <c r="A6" s="1"/>
      <c r="B6" s="19" t="b">
        <f>IF(Table7[Number Of Athletes]=8,(SUMIF(G52:T52,A6,G55:T55)+SUMIF(G56:T56,A6,G59:T59)+SUMIF(G60:T60,A6,G63:T63)+SUMIF(G64:T64,A6,G67:T67)),IF(Table7[Number Of Athletes]=7,(SUMIF(G40:T40,A6,G43:T43)+SUMIF(G44:T44,A6,G47:T47)+SUMIF(G48:T48,A6,G51:T51)),IF(Table7[Number Of Athletes]=6,(SUMIF(G28:P28,A6,G31:P31)+SUMIF(G32:P32,A6,G35:P35)+SUMIF(G36:P36,A6,G39:P39)),IF(Table7[Number Of Athletes]=5,(SUMIF(G8:P8,A6,G11:P11)+SUMIF(G12:P12,A6,G15:P15))))))</f>
        <v>0</v>
      </c>
      <c r="C6" s="4" t="str">
        <f>IF(Table5[[#This Row],[Time]],RANK(Table5[[#This Row],[Time]],Table5[Time],1)-COUNTIF(Table5[Time],0),"")</f>
        <v/>
      </c>
      <c r="D6" s="12"/>
      <c r="E6" s="47" t="s">
        <v>3</v>
      </c>
      <c r="F6" s="48"/>
      <c r="G6" s="34">
        <v>1</v>
      </c>
      <c r="H6" s="35"/>
      <c r="I6" s="34">
        <v>2</v>
      </c>
      <c r="J6" s="35"/>
      <c r="K6" s="34">
        <v>3</v>
      </c>
      <c r="L6" s="35"/>
      <c r="M6" s="34">
        <v>4</v>
      </c>
      <c r="N6" s="35"/>
      <c r="O6" s="34">
        <v>5</v>
      </c>
      <c r="P6" s="35"/>
      <c r="Q6" s="34">
        <v>6</v>
      </c>
      <c r="R6" s="35"/>
      <c r="S6" s="34">
        <v>7</v>
      </c>
      <c r="T6" s="35"/>
      <c r="U6" s="12"/>
      <c r="V6" s="2" t="s">
        <v>8</v>
      </c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</row>
    <row r="7" spans="1:62" ht="24" x14ac:dyDescent="0.25">
      <c r="A7" s="1"/>
      <c r="B7" s="19" t="b">
        <f>IF(Table7[Number Of Athletes]=8,(SUMIF(G52:T52,A7,G55:T55)+SUMIF(G56:T56,A7,G59:T59)+SUMIF(G60:T60,A7,G63:T63)+SUMIF(G64:T64,A7,G67:T67)),IF(Table7[Number Of Athletes]=7,(SUMIF(G40:T40,A7,G43:T43)+SUMIF(G44:T44,A7,G47:T47)+SUMIF(G48:T48,A7,G51:T51)),IF(Table7[Number Of Athletes]=6,(SUMIF(G28:P28,A7,G31:P31)+SUMIF(G32:P32,A7,G35:P35)+SUMIF(G36:P36,A7,G39:P39)))))</f>
        <v>0</v>
      </c>
      <c r="C7" s="4" t="str">
        <f>IF(Table5[[#This Row],[Time]],RANK(Table5[[#This Row],[Time]],Table5[Time],1)-COUNTIF(Table5[Time],0),"")</f>
        <v/>
      </c>
      <c r="D7" s="12"/>
      <c r="E7" s="20" t="s">
        <v>5</v>
      </c>
      <c r="F7" s="20" t="s">
        <v>6</v>
      </c>
      <c r="G7" s="6" t="s">
        <v>0</v>
      </c>
      <c r="H7" s="6" t="s">
        <v>1</v>
      </c>
      <c r="I7" s="6" t="s">
        <v>0</v>
      </c>
      <c r="J7" s="6" t="s">
        <v>1</v>
      </c>
      <c r="K7" s="6" t="s">
        <v>0</v>
      </c>
      <c r="L7" s="6" t="s">
        <v>1</v>
      </c>
      <c r="M7" s="6" t="s">
        <v>0</v>
      </c>
      <c r="N7" s="6" t="s">
        <v>1</v>
      </c>
      <c r="O7" s="6" t="s">
        <v>0</v>
      </c>
      <c r="P7" s="6" t="s">
        <v>1</v>
      </c>
      <c r="Q7" s="6" t="s">
        <v>0</v>
      </c>
      <c r="R7" s="6" t="s">
        <v>1</v>
      </c>
      <c r="S7" s="6" t="s">
        <v>0</v>
      </c>
      <c r="T7" s="6" t="s">
        <v>1</v>
      </c>
      <c r="U7" s="12"/>
      <c r="V7" s="14" t="s">
        <v>9</v>
      </c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</row>
    <row r="8" spans="1:62" x14ac:dyDescent="0.25">
      <c r="A8" s="1"/>
      <c r="B8" s="19" t="b">
        <f>IF(Table7[Number Of Athletes]=8,(SUMIF(G52:T52,A8,G55:T55)+SUMIF(G56:T56,A8,G59:T59)+SUMIF(G60:T60,A8,G63:T63)+SUMIF(G64:T64,A8,G67:T67)),IF(Table7[Number Of Athletes]=7,(SUMIF(G40:T40,A8,G43:T43)+SUMIF(G44:T44,A8,G47:T47)+SUMIF(G48:T48,A8,G51:T51))))</f>
        <v>0</v>
      </c>
      <c r="C8" s="4" t="str">
        <f>IF(Table5[[#This Row],[Time]],RANK(Table5[[#This Row],[Time]],Table5[Time],1)-COUNTIF(Table5[Time],0),"")</f>
        <v/>
      </c>
      <c r="D8" s="27"/>
      <c r="E8" s="36">
        <v>5</v>
      </c>
      <c r="F8" s="7" t="str">
        <f>IF(Table7[Number Of Athletes]=5,V7,"")</f>
        <v/>
      </c>
      <c r="G8" s="8" t="str">
        <f>IF(Table7[Number Of Athletes]=5,A2,"")</f>
        <v/>
      </c>
      <c r="H8" s="8" t="str">
        <f>IF(Table7[Number Of Athletes]=5,A5,"")</f>
        <v/>
      </c>
      <c r="I8" s="8" t="str">
        <f>IF(Table7[Number Of Athletes]=5,A2,"")</f>
        <v/>
      </c>
      <c r="J8" s="8" t="str">
        <f>IF(Table7[Number Of Athletes]=5,A3,"")</f>
        <v/>
      </c>
      <c r="K8" s="8" t="str">
        <f>IF(Table7[Number Of Athletes]=5,A2,"")</f>
        <v/>
      </c>
      <c r="L8" s="8" t="str">
        <f>IF(Table7[Number Of Athletes]=5,A4,"")</f>
        <v/>
      </c>
      <c r="M8" s="8" t="str">
        <f>IF(Table7[Number Of Athletes]=5,A6,"")</f>
        <v/>
      </c>
      <c r="N8" s="8" t="str">
        <f>IF(Table7[Number Of Athletes]=5,A4,"")</f>
        <v/>
      </c>
      <c r="O8" s="8" t="str">
        <f>IF(Table7[Number Of Athletes]=5,A2,"")</f>
        <v/>
      </c>
      <c r="P8" s="8" t="str">
        <f>IF(Table7[Number Of Athletes]=5,A6,"")</f>
        <v/>
      </c>
      <c r="Q8" s="28"/>
      <c r="R8" s="28"/>
      <c r="S8" s="28"/>
      <c r="T8" s="29"/>
      <c r="U8" s="12"/>
      <c r="V8" s="15" t="s">
        <v>10</v>
      </c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</row>
    <row r="9" spans="1:62" x14ac:dyDescent="0.25">
      <c r="A9" s="1"/>
      <c r="B9" s="19" t="b">
        <f>IF(Table7[Number Of Athletes]=8,(SUMIF(G52:T52,A9,G55:T55)+SUMIF(G56:T56,A9,G59:T59)+SUMIF(G60:T60,A9,G63:T63)+SUMIF(G64:T64,A9,G67:T67)))</f>
        <v>0</v>
      </c>
      <c r="C9" s="4" t="str">
        <f>IF(Table5[[#This Row],[Time]],RANK(Table5[[#This Row],[Time]],Table5[Time],1)-COUNTIF(Table5[Time],0),"")</f>
        <v/>
      </c>
      <c r="D9" s="27"/>
      <c r="E9" s="37"/>
      <c r="F9" s="7" t="str">
        <f>IF(Table7[Number Of Athletes]=5,"Start","")</f>
        <v/>
      </c>
      <c r="G9" s="39">
        <v>0</v>
      </c>
      <c r="H9" s="40"/>
      <c r="I9" s="39">
        <v>0</v>
      </c>
      <c r="J9" s="40"/>
      <c r="K9" s="39">
        <v>0</v>
      </c>
      <c r="L9" s="40"/>
      <c r="M9" s="39">
        <v>0</v>
      </c>
      <c r="N9" s="40"/>
      <c r="O9" s="39">
        <v>0</v>
      </c>
      <c r="P9" s="40"/>
      <c r="Q9" s="30"/>
      <c r="R9" s="30"/>
      <c r="S9" s="30"/>
      <c r="T9" s="31"/>
      <c r="U9" s="12"/>
      <c r="V9" s="15" t="s">
        <v>11</v>
      </c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</row>
    <row r="10" spans="1:62" x14ac:dyDescent="0.25">
      <c r="A10" s="12"/>
      <c r="B10" s="12"/>
      <c r="C10" s="12"/>
      <c r="D10" s="27"/>
      <c r="E10" s="37"/>
      <c r="F10" s="7" t="str">
        <f>IF(Table7[Number Of Athletes]=5,"Finish","")</f>
        <v/>
      </c>
      <c r="G10" s="39">
        <v>0</v>
      </c>
      <c r="H10" s="40"/>
      <c r="I10" s="39">
        <v>0</v>
      </c>
      <c r="J10" s="40"/>
      <c r="K10" s="39">
        <v>0</v>
      </c>
      <c r="L10" s="40"/>
      <c r="M10" s="39">
        <v>0</v>
      </c>
      <c r="N10" s="40"/>
      <c r="O10" s="39">
        <v>0</v>
      </c>
      <c r="P10" s="40"/>
      <c r="Q10" s="30"/>
      <c r="R10" s="30"/>
      <c r="S10" s="30"/>
      <c r="T10" s="31"/>
      <c r="U10" s="12"/>
      <c r="V10" s="15" t="s">
        <v>12</v>
      </c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</row>
    <row r="11" spans="1:62" x14ac:dyDescent="0.25">
      <c r="A11" s="12"/>
      <c r="B11" s="12"/>
      <c r="C11" s="12"/>
      <c r="D11" s="27"/>
      <c r="E11" s="37"/>
      <c r="F11" s="7" t="str">
        <f>IF(Table7[Number Of Athletes]=5,"Time","")</f>
        <v/>
      </c>
      <c r="G11" s="16" t="str">
        <f>IF(Table7[Number Of Athletes]=5,G10-G9,"")</f>
        <v/>
      </c>
      <c r="H11" s="16" t="str">
        <f>IF(Table7[Number Of Athletes]=5,G10-G9,"")</f>
        <v/>
      </c>
      <c r="I11" s="16" t="str">
        <f>IF(Table7[Number Of Athletes]=5,I10-I9,"")</f>
        <v/>
      </c>
      <c r="J11" s="16" t="str">
        <f>IF(Table7[Number Of Athletes]=5,I10-I9,"")</f>
        <v/>
      </c>
      <c r="K11" s="16" t="str">
        <f>IF(Table7[Number Of Athletes]=5,K10-K9,"")</f>
        <v/>
      </c>
      <c r="L11" s="16" t="str">
        <f>IF(Table7[Number Of Athletes]=5,K10-K9,"")</f>
        <v/>
      </c>
      <c r="M11" s="16" t="str">
        <f>IF(Table7[Number Of Athletes]=5,M10-M9,"")</f>
        <v/>
      </c>
      <c r="N11" s="16" t="str">
        <f>IF(Table7[Number Of Athletes]=5,M10-M9,"")</f>
        <v/>
      </c>
      <c r="O11" s="16" t="str">
        <f>IF(Table7[Number Of Athletes]=5,O10-O9,"")</f>
        <v/>
      </c>
      <c r="P11" s="21" t="str">
        <f>IF(Table7[Number Of Athletes]=5,O10-O9,"")</f>
        <v/>
      </c>
      <c r="Q11" s="30"/>
      <c r="R11" s="30"/>
      <c r="S11" s="30"/>
      <c r="T11" s="31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</row>
    <row r="12" spans="1:62" x14ac:dyDescent="0.25">
      <c r="A12" s="12"/>
      <c r="B12" s="12"/>
      <c r="C12" s="12"/>
      <c r="D12" s="27"/>
      <c r="E12" s="37"/>
      <c r="F12" s="7" t="str">
        <f>IF(Table7[Number Of Athletes]=5,V8,"")</f>
        <v/>
      </c>
      <c r="G12" s="8" t="str">
        <f>IF(Table7[Number Of Athletes]=5,A3,"")</f>
        <v/>
      </c>
      <c r="H12" s="8" t="str">
        <f>IF(Table7[Number Of Athletes]=5,A6,"")</f>
        <v/>
      </c>
      <c r="I12" s="8" t="str">
        <f>IF(Table7[Number Of Athletes]=5,A4,"")</f>
        <v/>
      </c>
      <c r="J12" s="8" t="str">
        <f>IF(Table7[Number Of Athletes]=5,A5,"")</f>
        <v/>
      </c>
      <c r="K12" s="8" t="str">
        <f>IF(Table7[Number Of Athletes]=5,A6,"")</f>
        <v/>
      </c>
      <c r="L12" s="8" t="str">
        <f>IF(Table7[Number Of Athletes]=5,A5,"")</f>
        <v/>
      </c>
      <c r="M12" s="8" t="str">
        <f>IF(Table7[Number Of Athletes]=5,A5,"")</f>
        <v/>
      </c>
      <c r="N12" s="8" t="str">
        <f>IF(Table7[Number Of Athletes]=5,A3,"")</f>
        <v/>
      </c>
      <c r="O12" s="8" t="str">
        <f>IF(Table7[Number Of Athletes]=5,A3,"")</f>
        <v/>
      </c>
      <c r="P12" s="8" t="str">
        <f>IF(Table7[Number Of Athletes]=5,A4,"")</f>
        <v/>
      </c>
      <c r="Q12" s="30"/>
      <c r="R12" s="30"/>
      <c r="S12" s="30"/>
      <c r="T12" s="31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</row>
    <row r="13" spans="1:62" x14ac:dyDescent="0.25">
      <c r="A13" s="12"/>
      <c r="B13" s="12"/>
      <c r="C13" s="12"/>
      <c r="D13" s="27"/>
      <c r="E13" s="37"/>
      <c r="F13" s="7" t="str">
        <f>IF(Table7[Number Of Athletes]=5,"Start","")</f>
        <v/>
      </c>
      <c r="G13" s="39">
        <v>0</v>
      </c>
      <c r="H13" s="40"/>
      <c r="I13" s="39">
        <v>0</v>
      </c>
      <c r="J13" s="40"/>
      <c r="K13" s="39">
        <v>0</v>
      </c>
      <c r="L13" s="40"/>
      <c r="M13" s="39">
        <v>0</v>
      </c>
      <c r="N13" s="40"/>
      <c r="O13" s="39">
        <v>0</v>
      </c>
      <c r="P13" s="40"/>
      <c r="Q13" s="30"/>
      <c r="R13" s="30"/>
      <c r="S13" s="30"/>
      <c r="T13" s="31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</row>
    <row r="14" spans="1:62" x14ac:dyDescent="0.25">
      <c r="A14" s="12"/>
      <c r="B14" s="12"/>
      <c r="C14" s="12"/>
      <c r="D14" s="27"/>
      <c r="E14" s="37"/>
      <c r="F14" s="7" t="str">
        <f>IF(Table7[Number Of Athletes]=5,"Finish","")</f>
        <v/>
      </c>
      <c r="G14" s="39">
        <v>0</v>
      </c>
      <c r="H14" s="40"/>
      <c r="I14" s="39">
        <v>0</v>
      </c>
      <c r="J14" s="40"/>
      <c r="K14" s="39">
        <v>0</v>
      </c>
      <c r="L14" s="40"/>
      <c r="M14" s="39">
        <v>0</v>
      </c>
      <c r="N14" s="40"/>
      <c r="O14" s="39">
        <v>0</v>
      </c>
      <c r="P14" s="40"/>
      <c r="Q14" s="30"/>
      <c r="R14" s="30"/>
      <c r="S14" s="30"/>
      <c r="T14" s="31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</row>
    <row r="15" spans="1:62" x14ac:dyDescent="0.25">
      <c r="A15" s="12"/>
      <c r="B15" s="12"/>
      <c r="C15" s="12"/>
      <c r="D15" s="27"/>
      <c r="E15" s="38"/>
      <c r="F15" s="7" t="str">
        <f>IF(Table7[Number Of Athletes]=5,"End","")</f>
        <v/>
      </c>
      <c r="G15" s="16" t="str">
        <f>IF(Table7[Number Of Athletes]=5,G14-G13,"")</f>
        <v/>
      </c>
      <c r="H15" s="16" t="str">
        <f>IF(Table7[Number Of Athletes]=5,G14-G13,"")</f>
        <v/>
      </c>
      <c r="I15" s="16" t="str">
        <f>IF(Table7[Number Of Athletes]=5,I14-I13,"")</f>
        <v/>
      </c>
      <c r="J15" s="16" t="str">
        <f>IF(Table7[Number Of Athletes]=5,I14-I13,"")</f>
        <v/>
      </c>
      <c r="K15" s="16" t="str">
        <f>IF(Table7[Number Of Athletes]=5,K14-K13,"")</f>
        <v/>
      </c>
      <c r="L15" s="16" t="str">
        <f>IF(Table7[Number Of Athletes]=5,K14-K13,"")</f>
        <v/>
      </c>
      <c r="M15" s="16" t="str">
        <f>IF(Table7[Number Of Athletes]=5,M14-M13,"")</f>
        <v/>
      </c>
      <c r="N15" s="16" t="str">
        <f>IF(Table7[Number Of Athletes]=5,M14-M13,"")</f>
        <v/>
      </c>
      <c r="O15" s="16" t="str">
        <f>IF(Table7[Number Of Athletes]=5,O14-O13,"")</f>
        <v/>
      </c>
      <c r="P15" s="21" t="str">
        <f>IF(Table7[Number Of Athletes]=5,O14-O13,"")</f>
        <v/>
      </c>
      <c r="Q15" s="30"/>
      <c r="R15" s="30"/>
      <c r="S15" s="30"/>
      <c r="T15" s="31"/>
      <c r="U15" s="25" t="s">
        <v>13</v>
      </c>
      <c r="V15" s="24"/>
      <c r="W15" s="24"/>
      <c r="X15" s="24"/>
      <c r="Y15" s="24"/>
      <c r="Z15" s="24"/>
      <c r="AA15" s="12"/>
      <c r="AB15" s="12"/>
      <c r="AC15" s="12"/>
      <c r="AD15" s="12"/>
      <c r="AE15" s="12"/>
      <c r="AF15" s="12"/>
      <c r="AG15" s="12"/>
      <c r="AH15" s="1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</row>
    <row r="16" spans="1:62" x14ac:dyDescent="0.25">
      <c r="A16" s="12"/>
      <c r="B16" s="12"/>
      <c r="C16" s="12"/>
      <c r="D16" s="27"/>
      <c r="E16" s="36">
        <v>4</v>
      </c>
      <c r="F16" s="9" t="str">
        <f>IF(Table7[Number Of Athletes]=4,V7,"")</f>
        <v>Hudson</v>
      </c>
      <c r="G16" s="10" t="str">
        <f>IF(Table7[Number Of Athletes]=4,A2,"")</f>
        <v>Athlete 1</v>
      </c>
      <c r="H16" s="10" t="str">
        <f>IF(Table7[Number Of Athletes]=4,A3,"")</f>
        <v>Athlete 2</v>
      </c>
      <c r="I16" s="10" t="str">
        <f>IF(Table7[Number Of Athletes]=4,A2,"")</f>
        <v>Athlete 1</v>
      </c>
      <c r="J16" s="10" t="str">
        <f>IF(Table7[Number Of Athletes]=4,A4,"")</f>
        <v>Athlete 3</v>
      </c>
      <c r="K16" s="10" t="str">
        <f>IF(Table7[Number Of Athletes]=4,A2,"")</f>
        <v>Athlete 1</v>
      </c>
      <c r="L16" s="10" t="str">
        <f>IF(Table7[Number Of Athletes]=4,A5,"")</f>
        <v>Athlete 4</v>
      </c>
      <c r="M16" s="43"/>
      <c r="N16" s="44"/>
      <c r="O16" s="44"/>
      <c r="P16" s="44"/>
      <c r="Q16" s="30"/>
      <c r="R16" s="30"/>
      <c r="S16" s="30"/>
      <c r="T16" s="31"/>
      <c r="U16" s="24" t="s">
        <v>19</v>
      </c>
      <c r="V16" s="24"/>
      <c r="W16" s="24"/>
      <c r="X16" s="24"/>
      <c r="Y16" s="24"/>
      <c r="Z16" s="24"/>
      <c r="AA16" s="12"/>
      <c r="AB16" s="12"/>
      <c r="AC16" s="12"/>
      <c r="AD16" s="12"/>
      <c r="AE16" s="12"/>
      <c r="AF16" s="12"/>
      <c r="AG16" s="12"/>
      <c r="AH16" s="1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</row>
    <row r="17" spans="1:62" x14ac:dyDescent="0.25">
      <c r="A17" s="12"/>
      <c r="B17" s="12"/>
      <c r="C17" s="12"/>
      <c r="D17" s="27"/>
      <c r="E17" s="37"/>
      <c r="F17" s="9" t="str">
        <f>IF(Table7[Number Of Athletes]=4,"Start","")</f>
        <v>Start</v>
      </c>
      <c r="G17" s="41">
        <v>0</v>
      </c>
      <c r="H17" s="42"/>
      <c r="I17" s="41">
        <v>0</v>
      </c>
      <c r="J17" s="42"/>
      <c r="K17" s="41">
        <v>0</v>
      </c>
      <c r="L17" s="42"/>
      <c r="M17" s="45"/>
      <c r="N17" s="46"/>
      <c r="O17" s="46"/>
      <c r="P17" s="46"/>
      <c r="Q17" s="30"/>
      <c r="R17" s="30"/>
      <c r="S17" s="30"/>
      <c r="T17" s="31"/>
      <c r="U17" s="24" t="s">
        <v>15</v>
      </c>
      <c r="V17" s="24"/>
      <c r="W17" s="24"/>
      <c r="X17" s="24"/>
      <c r="Y17" s="24"/>
      <c r="Z17" s="24"/>
      <c r="AA17" s="12"/>
      <c r="AB17" s="12"/>
      <c r="AC17" s="12"/>
      <c r="AD17" s="12"/>
      <c r="AE17" s="12"/>
      <c r="AF17" s="12"/>
      <c r="AG17" s="12"/>
      <c r="AH17" s="1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</row>
    <row r="18" spans="1:62" x14ac:dyDescent="0.25">
      <c r="A18" s="12"/>
      <c r="B18" s="12"/>
      <c r="C18" s="12"/>
      <c r="D18" s="27"/>
      <c r="E18" s="37"/>
      <c r="F18" s="9" t="str">
        <f>IF(Table7[Number Of Athletes]=4,"Finish","")</f>
        <v>Finish</v>
      </c>
      <c r="G18" s="41">
        <v>0</v>
      </c>
      <c r="H18" s="42"/>
      <c r="I18" s="41">
        <v>0</v>
      </c>
      <c r="J18" s="42"/>
      <c r="K18" s="41">
        <v>0</v>
      </c>
      <c r="L18" s="42"/>
      <c r="M18" s="45"/>
      <c r="N18" s="46"/>
      <c r="O18" s="46"/>
      <c r="P18" s="46"/>
      <c r="Q18" s="30"/>
      <c r="R18" s="30"/>
      <c r="S18" s="30"/>
      <c r="T18" s="31"/>
      <c r="U18" s="24" t="s">
        <v>16</v>
      </c>
      <c r="V18" s="24"/>
      <c r="W18" s="24"/>
      <c r="X18" s="24"/>
      <c r="Y18" s="24"/>
      <c r="Z18" s="24"/>
      <c r="AA18" s="12"/>
      <c r="AB18" s="12"/>
      <c r="AC18" s="12"/>
      <c r="AD18" s="12"/>
      <c r="AE18" s="12"/>
      <c r="AF18" s="12"/>
      <c r="AG18" s="12"/>
      <c r="AH18" s="1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</row>
    <row r="19" spans="1:62" x14ac:dyDescent="0.25">
      <c r="A19" s="12"/>
      <c r="B19" s="12"/>
      <c r="C19" s="12"/>
      <c r="D19" s="27"/>
      <c r="E19" s="37"/>
      <c r="F19" s="9" t="str">
        <f>IF(Table7[Number Of Athletes]=4,"End","")</f>
        <v>End</v>
      </c>
      <c r="G19" s="17">
        <f>IF(Table7[Number Of Athletes]=4,G18-G17,"")</f>
        <v>0</v>
      </c>
      <c r="H19" s="17">
        <f>IF(Table7[Number Of Athletes]=4,G18-G17,"")</f>
        <v>0</v>
      </c>
      <c r="I19" s="17">
        <f>IF(Table7[Number Of Athletes]=4,I18-I17,"")</f>
        <v>0</v>
      </c>
      <c r="J19" s="17">
        <f>IF(Table7[Number Of Athletes]=4,I18-I17,"")</f>
        <v>0</v>
      </c>
      <c r="K19" s="17">
        <f>IF(Table7[Number Of Athletes]=4,K18-K17,"")</f>
        <v>0</v>
      </c>
      <c r="L19" s="17">
        <f>IF(Table7[Number Of Athletes]=4,K18-K17,"")</f>
        <v>0</v>
      </c>
      <c r="M19" s="45"/>
      <c r="N19" s="46"/>
      <c r="O19" s="46"/>
      <c r="P19" s="46"/>
      <c r="Q19" s="30"/>
      <c r="R19" s="30"/>
      <c r="S19" s="30"/>
      <c r="T19" s="31"/>
      <c r="U19" s="24" t="s">
        <v>17</v>
      </c>
      <c r="V19" s="24"/>
      <c r="W19" s="24"/>
      <c r="X19" s="24"/>
      <c r="Y19" s="24"/>
      <c r="Z19" s="24"/>
      <c r="AA19" s="12"/>
      <c r="AB19" s="12"/>
      <c r="AC19" s="12"/>
      <c r="AD19" s="12"/>
      <c r="AE19" s="12"/>
      <c r="AF19" s="12"/>
      <c r="AG19" s="12"/>
      <c r="AH19" s="1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</row>
    <row r="20" spans="1:62" x14ac:dyDescent="0.25">
      <c r="A20" s="12"/>
      <c r="B20" s="12"/>
      <c r="C20" s="12"/>
      <c r="D20" s="27"/>
      <c r="E20" s="37"/>
      <c r="F20" s="9" t="str">
        <f>IF(Table7[Number Of Athletes]=4,V8,"")</f>
        <v>Predatoar</v>
      </c>
      <c r="G20" s="10" t="str">
        <f>IF(Table7[Number Of Athletes]=4,A4,"")</f>
        <v>Athlete 3</v>
      </c>
      <c r="H20" s="10" t="str">
        <f>IF(Table7[Number Of Athletes]=4,A5,"")</f>
        <v>Athlete 4</v>
      </c>
      <c r="I20" s="10" t="str">
        <f>IF(Table7[Number Of Athletes]=4,A3,"")</f>
        <v>Athlete 2</v>
      </c>
      <c r="J20" s="10" t="str">
        <f>IF(Table7[Number Of Athletes]=4,A5,"")</f>
        <v>Athlete 4</v>
      </c>
      <c r="K20" s="10" t="str">
        <f>IF(Table7[Number Of Athletes]=4,A3,"")</f>
        <v>Athlete 2</v>
      </c>
      <c r="L20" s="10" t="str">
        <f>IF(Table7[Number Of Athletes]=4,A4,"")</f>
        <v>Athlete 3</v>
      </c>
      <c r="M20" s="45"/>
      <c r="N20" s="46"/>
      <c r="O20" s="46"/>
      <c r="P20" s="46"/>
      <c r="Q20" s="30"/>
      <c r="R20" s="30"/>
      <c r="S20" s="30"/>
      <c r="T20" s="31"/>
      <c r="U20" s="24" t="s">
        <v>18</v>
      </c>
      <c r="V20" s="23"/>
      <c r="W20" s="23"/>
      <c r="X20" s="23"/>
      <c r="Y20" s="23"/>
      <c r="Z20" s="23"/>
      <c r="AA20" s="12"/>
      <c r="AB20" s="12"/>
      <c r="AC20" s="12"/>
      <c r="AD20" s="12"/>
      <c r="AE20" s="12"/>
      <c r="AF20" s="12"/>
      <c r="AG20" s="12"/>
      <c r="AH20" s="1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</row>
    <row r="21" spans="1:62" x14ac:dyDescent="0.25">
      <c r="A21" s="12"/>
      <c r="B21" s="12"/>
      <c r="C21" s="12"/>
      <c r="D21" s="27"/>
      <c r="E21" s="37"/>
      <c r="F21" s="9" t="str">
        <f>IF(Table7[Number Of Athletes]=4,"Start","")</f>
        <v>Start</v>
      </c>
      <c r="G21" s="41">
        <v>0</v>
      </c>
      <c r="H21" s="42"/>
      <c r="I21" s="41">
        <v>0</v>
      </c>
      <c r="J21" s="42"/>
      <c r="K21" s="41">
        <v>0</v>
      </c>
      <c r="L21" s="42"/>
      <c r="M21" s="45"/>
      <c r="N21" s="46"/>
      <c r="O21" s="46"/>
      <c r="P21" s="46"/>
      <c r="Q21" s="30"/>
      <c r="R21" s="30"/>
      <c r="S21" s="30"/>
      <c r="T21" s="31"/>
      <c r="U21" s="24" t="s">
        <v>20</v>
      </c>
      <c r="V21" s="23"/>
      <c r="W21" s="23"/>
      <c r="X21" s="23"/>
      <c r="Y21" s="23"/>
      <c r="Z21" s="23"/>
      <c r="AA21" s="12"/>
      <c r="AB21" s="12"/>
      <c r="AC21" s="12"/>
      <c r="AD21" s="12"/>
      <c r="AE21" s="12"/>
      <c r="AF21" s="12"/>
      <c r="AG21" s="12"/>
      <c r="AH21" s="1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</row>
    <row r="22" spans="1:62" x14ac:dyDescent="0.25">
      <c r="A22" s="12"/>
      <c r="B22" s="12"/>
      <c r="C22" s="12"/>
      <c r="D22" s="27"/>
      <c r="E22" s="37"/>
      <c r="F22" s="9" t="str">
        <f>IF(Table7[Number Of Athletes]=4,"Finish","")</f>
        <v>Finish</v>
      </c>
      <c r="G22" s="41">
        <v>0</v>
      </c>
      <c r="H22" s="42"/>
      <c r="I22" s="41">
        <v>0</v>
      </c>
      <c r="J22" s="42"/>
      <c r="K22" s="41">
        <v>0</v>
      </c>
      <c r="L22" s="42"/>
      <c r="M22" s="45"/>
      <c r="N22" s="46"/>
      <c r="O22" s="46"/>
      <c r="P22" s="46"/>
      <c r="Q22" s="30"/>
      <c r="R22" s="30"/>
      <c r="S22" s="30"/>
      <c r="T22" s="31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</row>
    <row r="23" spans="1:62" x14ac:dyDescent="0.25">
      <c r="A23" s="12"/>
      <c r="B23" s="12"/>
      <c r="C23" s="12"/>
      <c r="D23" s="27"/>
      <c r="E23" s="38"/>
      <c r="F23" s="9" t="str">
        <f>IF(Table7[Number Of Athletes]=4,"End","")</f>
        <v>End</v>
      </c>
      <c r="G23" s="17">
        <f>IF(Table7[Number Of Athletes]=4,G22-G21,"")</f>
        <v>0</v>
      </c>
      <c r="H23" s="17">
        <f>IF(Table7[Number Of Athletes]=4,G22-G21,"")</f>
        <v>0</v>
      </c>
      <c r="I23" s="17">
        <f>IF(Table7[Number Of Athletes]=4,I22-I21,"")</f>
        <v>0</v>
      </c>
      <c r="J23" s="17">
        <f>IF(Table7[Number Of Athletes]=4,I22-I21,"")</f>
        <v>0</v>
      </c>
      <c r="K23" s="17">
        <f>IF(Table7[Number Of Athletes]=4,K22-K21,"")</f>
        <v>0</v>
      </c>
      <c r="L23" s="17">
        <f>IF(Table7[Number Of Athletes]=4,K22-K21,"")</f>
        <v>0</v>
      </c>
      <c r="M23" s="45"/>
      <c r="N23" s="46"/>
      <c r="O23" s="46"/>
      <c r="P23" s="46"/>
      <c r="Q23" s="30"/>
      <c r="R23" s="30"/>
      <c r="S23" s="30"/>
      <c r="T23" s="31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</row>
    <row r="24" spans="1:62" x14ac:dyDescent="0.25">
      <c r="A24" s="12"/>
      <c r="B24" s="12"/>
      <c r="C24" s="12"/>
      <c r="D24" s="27"/>
      <c r="E24" s="36">
        <v>3</v>
      </c>
      <c r="F24" s="7" t="str">
        <f>IF(Table7[Number Of Athletes]=3,V7,"")</f>
        <v/>
      </c>
      <c r="G24" s="8" t="str">
        <f>IF(Table7[Number Of Athletes]=3,A2,"")</f>
        <v/>
      </c>
      <c r="H24" s="8" t="str">
        <f>IF(Table7[Number Of Athletes]=3,A3,"")</f>
        <v/>
      </c>
      <c r="I24" s="8" t="str">
        <f>IF(Table7[Number Of Athletes]=3,A2,"")</f>
        <v/>
      </c>
      <c r="J24" s="8" t="str">
        <f>IF(Table7[Number Of Athletes]=3,A4,"")</f>
        <v/>
      </c>
      <c r="K24" s="8" t="str">
        <f>IF(Table7[Number Of Athletes]=3,A3,"")</f>
        <v/>
      </c>
      <c r="L24" s="8" t="str">
        <f>IF(Table7[Number Of Athletes]=3,A4,"")</f>
        <v/>
      </c>
      <c r="M24" s="45"/>
      <c r="N24" s="46"/>
      <c r="O24" s="46"/>
      <c r="P24" s="46"/>
      <c r="Q24" s="30"/>
      <c r="R24" s="30"/>
      <c r="S24" s="30"/>
      <c r="T24" s="31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</row>
    <row r="25" spans="1:62" x14ac:dyDescent="0.25">
      <c r="A25" s="12"/>
      <c r="B25" s="12"/>
      <c r="C25" s="12"/>
      <c r="D25" s="27"/>
      <c r="E25" s="37"/>
      <c r="F25" s="7" t="str">
        <f>IF(Table7[Number Of Athletes]=3,"Start","")</f>
        <v/>
      </c>
      <c r="G25" s="39">
        <v>0</v>
      </c>
      <c r="H25" s="40"/>
      <c r="I25" s="39">
        <v>0</v>
      </c>
      <c r="J25" s="40"/>
      <c r="K25" s="39">
        <v>0</v>
      </c>
      <c r="L25" s="40"/>
      <c r="M25" s="11"/>
      <c r="N25" s="11"/>
      <c r="O25" s="11"/>
      <c r="P25" s="11"/>
      <c r="Q25" s="30"/>
      <c r="R25" s="30"/>
      <c r="S25" s="30"/>
      <c r="T25" s="31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</row>
    <row r="26" spans="1:62" x14ac:dyDescent="0.25">
      <c r="A26" s="12"/>
      <c r="B26" s="12"/>
      <c r="C26" s="12"/>
      <c r="D26" s="27"/>
      <c r="E26" s="37"/>
      <c r="F26" s="7" t="str">
        <f>IF(Table7[Number Of Athletes]=3,"Finish","")</f>
        <v/>
      </c>
      <c r="G26" s="39">
        <v>0</v>
      </c>
      <c r="H26" s="40"/>
      <c r="I26" s="39">
        <v>0</v>
      </c>
      <c r="J26" s="40"/>
      <c r="K26" s="39">
        <v>0</v>
      </c>
      <c r="L26" s="40"/>
      <c r="M26" s="11"/>
      <c r="N26" s="11"/>
      <c r="O26" s="11"/>
      <c r="P26" s="11"/>
      <c r="Q26" s="30"/>
      <c r="R26" s="30"/>
      <c r="S26" s="30"/>
      <c r="T26" s="31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</row>
    <row r="27" spans="1:62" x14ac:dyDescent="0.25">
      <c r="A27" s="12"/>
      <c r="B27" s="12"/>
      <c r="C27" s="12"/>
      <c r="D27" s="27"/>
      <c r="E27" s="38"/>
      <c r="F27" s="7" t="str">
        <f>IF(Table7[Number Of Athletes]=3,"End","")</f>
        <v/>
      </c>
      <c r="G27" s="18" t="str">
        <f>IF(Table7[Number Of Athletes]=3,G26-G25,"")</f>
        <v/>
      </c>
      <c r="H27" s="18" t="str">
        <f>IF(Table7[Number Of Athletes]=3,G26-G25,"")</f>
        <v/>
      </c>
      <c r="I27" s="18" t="str">
        <f>IF(Table7[Number Of Athletes]=3,I26-I25,"")</f>
        <v/>
      </c>
      <c r="J27" s="18" t="str">
        <f>IF(Table7[Number Of Athletes]=3,I26-I25,"")</f>
        <v/>
      </c>
      <c r="K27" s="18" t="str">
        <f>IF(Table7[Number Of Athletes]=3,K26-K25,"")</f>
        <v/>
      </c>
      <c r="L27" s="18" t="str">
        <f>IF(Table7[Number Of Athletes]=3,K26-K25,"")</f>
        <v/>
      </c>
      <c r="M27" s="11"/>
      <c r="N27" s="11"/>
      <c r="O27" s="11"/>
      <c r="P27" s="11"/>
      <c r="Q27" s="30"/>
      <c r="R27" s="30"/>
      <c r="S27" s="30"/>
      <c r="T27" s="31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</row>
    <row r="28" spans="1:62" x14ac:dyDescent="0.25">
      <c r="A28" s="12"/>
      <c r="B28" s="12"/>
      <c r="C28" s="12"/>
      <c r="D28" s="27"/>
      <c r="E28" s="36">
        <v>6</v>
      </c>
      <c r="F28" s="9" t="str">
        <f>IF(Table7[Number Of Athletes]=6,V7,"")</f>
        <v/>
      </c>
      <c r="G28" s="10" t="str">
        <f>IF(Table7[Number Of Athletes]=6,A2,"")</f>
        <v/>
      </c>
      <c r="H28" s="10" t="str">
        <f>IF(Table7[Number Of Athletes]=6,A3,"")</f>
        <v/>
      </c>
      <c r="I28" s="10" t="str">
        <f>IF(Table7[Number Of Athletes]=6,A2,"")</f>
        <v/>
      </c>
      <c r="J28" s="10" t="str">
        <f>IF(Table7[Number Of Athletes]=6,A4,"")</f>
        <v/>
      </c>
      <c r="K28" s="10" t="str">
        <f>IF(Table7[Number Of Athletes]=6,A2,"")</f>
        <v/>
      </c>
      <c r="L28" s="10" t="str">
        <f>IF(Table7[Number Of Athletes]=6,A7,"")</f>
        <v/>
      </c>
      <c r="M28" s="10" t="str">
        <f>IF(Table7[Number Of Athletes]=6,A2,"")</f>
        <v/>
      </c>
      <c r="N28" s="10" t="str">
        <f>IF(Table7[Number Of Athletes]=6,A6,"")</f>
        <v/>
      </c>
      <c r="O28" s="10" t="str">
        <f>IF(Table7[Number Of Athletes]=6,A2,"")</f>
        <v/>
      </c>
      <c r="P28" s="10" t="str">
        <f>IF(Table7[Number Of Athletes]=6,A5,"")</f>
        <v/>
      </c>
      <c r="Q28" s="30"/>
      <c r="R28" s="30"/>
      <c r="S28" s="30"/>
      <c r="T28" s="31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</row>
    <row r="29" spans="1:62" x14ac:dyDescent="0.25">
      <c r="A29" s="12"/>
      <c r="B29" s="12"/>
      <c r="C29" s="12"/>
      <c r="D29" s="27"/>
      <c r="E29" s="37"/>
      <c r="F29" s="9" t="str">
        <f>IF(Table7[Number Of Athletes]=6,"Start","")</f>
        <v/>
      </c>
      <c r="G29" s="41">
        <v>0</v>
      </c>
      <c r="H29" s="42"/>
      <c r="I29" s="41">
        <v>0</v>
      </c>
      <c r="J29" s="42"/>
      <c r="K29" s="41">
        <v>0</v>
      </c>
      <c r="L29" s="42"/>
      <c r="M29" s="41">
        <v>0</v>
      </c>
      <c r="N29" s="42"/>
      <c r="O29" s="41">
        <v>0</v>
      </c>
      <c r="P29" s="42"/>
      <c r="Q29" s="30"/>
      <c r="R29" s="30"/>
      <c r="S29" s="30"/>
      <c r="T29" s="31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</row>
    <row r="30" spans="1:62" x14ac:dyDescent="0.25">
      <c r="A30" s="12"/>
      <c r="B30" s="12"/>
      <c r="C30" s="12"/>
      <c r="D30" s="27"/>
      <c r="E30" s="37"/>
      <c r="F30" s="9" t="str">
        <f>IF(Table7[Number Of Athletes]=6,"Finish","")</f>
        <v/>
      </c>
      <c r="G30" s="41">
        <v>0</v>
      </c>
      <c r="H30" s="42"/>
      <c r="I30" s="41">
        <v>0</v>
      </c>
      <c r="J30" s="42"/>
      <c r="K30" s="41">
        <v>0</v>
      </c>
      <c r="L30" s="42"/>
      <c r="M30" s="41">
        <v>0</v>
      </c>
      <c r="N30" s="42"/>
      <c r="O30" s="41">
        <v>0</v>
      </c>
      <c r="P30" s="42"/>
      <c r="Q30" s="30"/>
      <c r="R30" s="30"/>
      <c r="S30" s="30"/>
      <c r="T30" s="31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</row>
    <row r="31" spans="1:62" x14ac:dyDescent="0.25">
      <c r="A31" s="12"/>
      <c r="B31" s="12"/>
      <c r="C31" s="12"/>
      <c r="D31" s="27"/>
      <c r="E31" s="37"/>
      <c r="F31" s="9" t="str">
        <f>IF(Table7[Number Of Athletes]=6,"End","")</f>
        <v/>
      </c>
      <c r="G31" s="17" t="str">
        <f>IF(Table7[Number Of Athletes]=6,G30-G29,"")</f>
        <v/>
      </c>
      <c r="H31" s="17" t="str">
        <f>IF(Table7[Number Of Athletes]=6,G30-G29,"")</f>
        <v/>
      </c>
      <c r="I31" s="17" t="str">
        <f>IF(Table7[Number Of Athletes]=6,I30-I29,"")</f>
        <v/>
      </c>
      <c r="J31" s="17" t="str">
        <f>IF(Table7[Number Of Athletes]=6,I30-I29,"")</f>
        <v/>
      </c>
      <c r="K31" s="17" t="str">
        <f>IF(Table7[Number Of Athletes]=6,K30-K29,"")</f>
        <v/>
      </c>
      <c r="L31" s="17" t="str">
        <f>IF(Table7[Number Of Athletes]=6,K30-K29,"")</f>
        <v/>
      </c>
      <c r="M31" s="17" t="str">
        <f>IF(Table7[Number Of Athletes]=6,M30-M29,"")</f>
        <v/>
      </c>
      <c r="N31" s="17" t="str">
        <f>IF(Table7[Number Of Athletes]=6,M30-M29,"")</f>
        <v/>
      </c>
      <c r="O31" s="17" t="str">
        <f>IF(Table7[Number Of Athletes]=6,O30-O29,"")</f>
        <v/>
      </c>
      <c r="P31" s="17" t="str">
        <f>IF(Table7[Number Of Athletes]=6,O30-O29,"")</f>
        <v/>
      </c>
      <c r="Q31" s="30"/>
      <c r="R31" s="30"/>
      <c r="S31" s="30"/>
      <c r="T31" s="31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</row>
    <row r="32" spans="1:62" x14ac:dyDescent="0.25">
      <c r="A32" s="12"/>
      <c r="B32" s="12"/>
      <c r="C32" s="12"/>
      <c r="D32" s="27"/>
      <c r="E32" s="37"/>
      <c r="F32" s="9" t="str">
        <f>IF(Table7[Number Of Athletes]=6,V8,"")</f>
        <v/>
      </c>
      <c r="G32" s="10" t="str">
        <f>IF(Table7[Number Of Athletes]=6,A4,"")</f>
        <v/>
      </c>
      <c r="H32" s="10" t="str">
        <f>IF(Table7[Number Of Athletes]=6,A5,"")</f>
        <v/>
      </c>
      <c r="I32" s="10" t="str">
        <f>IF(Table7[Number Of Athletes]=6,A5,"")</f>
        <v/>
      </c>
      <c r="J32" s="10" t="str">
        <f>IF(Table7[Number Of Athletes]=6,A6,"")</f>
        <v/>
      </c>
      <c r="K32" s="10" t="str">
        <f>IF(Table7[Number Of Athletes]=6,A6,"")</f>
        <v/>
      </c>
      <c r="L32" s="10" t="str">
        <f>IF(Table7[Number Of Athletes]=6,A4,"")</f>
        <v/>
      </c>
      <c r="M32" s="10" t="str">
        <f>IF(Table7[Number Of Athletes]=6,A5,"")</f>
        <v/>
      </c>
      <c r="N32" s="10" t="str">
        <f>IF(Table7[Number Of Athletes]=6,A7,"")</f>
        <v/>
      </c>
      <c r="O32" s="10" t="str">
        <f>IF(Table7[Number Of Athletes]=6,A3,"")</f>
        <v/>
      </c>
      <c r="P32" s="10" t="str">
        <f>IF(Table7[Number Of Athletes]=6,A6,"")</f>
        <v/>
      </c>
      <c r="Q32" s="30"/>
      <c r="R32" s="30"/>
      <c r="S32" s="30"/>
      <c r="T32" s="31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</row>
    <row r="33" spans="1:62" x14ac:dyDescent="0.25">
      <c r="A33" s="12"/>
      <c r="B33" s="12"/>
      <c r="C33" s="12"/>
      <c r="D33" s="27"/>
      <c r="E33" s="37"/>
      <c r="F33" s="9" t="str">
        <f>IF(Table7[Number Of Athletes]=6,"Start","")</f>
        <v/>
      </c>
      <c r="G33" s="41">
        <v>0</v>
      </c>
      <c r="H33" s="42"/>
      <c r="I33" s="41">
        <v>0</v>
      </c>
      <c r="J33" s="42"/>
      <c r="K33" s="41">
        <v>0</v>
      </c>
      <c r="L33" s="42"/>
      <c r="M33" s="41">
        <v>0</v>
      </c>
      <c r="N33" s="42"/>
      <c r="O33" s="41">
        <v>0</v>
      </c>
      <c r="P33" s="42"/>
      <c r="Q33" s="30"/>
      <c r="R33" s="30"/>
      <c r="S33" s="30"/>
      <c r="T33" s="31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</row>
    <row r="34" spans="1:62" x14ac:dyDescent="0.25">
      <c r="A34" s="12"/>
      <c r="B34" s="12"/>
      <c r="C34" s="12"/>
      <c r="D34" s="27"/>
      <c r="E34" s="37"/>
      <c r="F34" s="9" t="str">
        <f>IF(Table7[Number Of Athletes]=6,"Finish","")</f>
        <v/>
      </c>
      <c r="G34" s="41">
        <v>0</v>
      </c>
      <c r="H34" s="42"/>
      <c r="I34" s="41">
        <v>0</v>
      </c>
      <c r="J34" s="42"/>
      <c r="K34" s="41">
        <v>0</v>
      </c>
      <c r="L34" s="42"/>
      <c r="M34" s="41">
        <v>0</v>
      </c>
      <c r="N34" s="42"/>
      <c r="O34" s="41">
        <v>0</v>
      </c>
      <c r="P34" s="42"/>
      <c r="Q34" s="30"/>
      <c r="R34" s="30"/>
      <c r="S34" s="30"/>
      <c r="T34" s="31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</row>
    <row r="35" spans="1:62" x14ac:dyDescent="0.25">
      <c r="A35" s="12"/>
      <c r="B35" s="12"/>
      <c r="C35" s="12"/>
      <c r="D35" s="27"/>
      <c r="E35" s="37"/>
      <c r="F35" s="9" t="str">
        <f>IF(Table7[Number Of Athletes]=6,"End","")</f>
        <v/>
      </c>
      <c r="G35" s="17" t="str">
        <f>IF(Table7[Number Of Athletes]=6,G34-G33,"")</f>
        <v/>
      </c>
      <c r="H35" s="17" t="str">
        <f>IF(Table7[Number Of Athletes]=6,G34-G33,"")</f>
        <v/>
      </c>
      <c r="I35" s="17" t="str">
        <f>IF(Table7[Number Of Athletes]=6,I34-I33,"")</f>
        <v/>
      </c>
      <c r="J35" s="17" t="str">
        <f>IF(Table7[Number Of Athletes]=6,I34-I33,"")</f>
        <v/>
      </c>
      <c r="K35" s="17" t="str">
        <f>IF(Table7[Number Of Athletes]=6,K34-K33,"")</f>
        <v/>
      </c>
      <c r="L35" s="17" t="str">
        <f>IF(Table7[Number Of Athletes]=6,K34-K33,"")</f>
        <v/>
      </c>
      <c r="M35" s="17" t="str">
        <f>IF(Table7[Number Of Athletes]=6,M34-M33,"")</f>
        <v/>
      </c>
      <c r="N35" s="17" t="str">
        <f>IF(Table7[Number Of Athletes]=6,M34-M33,"")</f>
        <v/>
      </c>
      <c r="O35" s="17" t="str">
        <f>IF(Table7[Number Of Athletes]=6,O34-O33,"")</f>
        <v/>
      </c>
      <c r="P35" s="17" t="str">
        <f>IF(Table7[Number Of Athletes]=6,O34-O33,"")</f>
        <v/>
      </c>
      <c r="Q35" s="30"/>
      <c r="R35" s="30"/>
      <c r="S35" s="30"/>
      <c r="T35" s="31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</row>
    <row r="36" spans="1:62" x14ac:dyDescent="0.25">
      <c r="A36" s="12"/>
      <c r="B36" s="12"/>
      <c r="C36" s="12"/>
      <c r="D36" s="27"/>
      <c r="E36" s="37"/>
      <c r="F36" s="9" t="str">
        <f>IF(Table7[Number Of Athletes]=6,V9,"")</f>
        <v/>
      </c>
      <c r="G36" s="10" t="str">
        <f>IF(Table7[Number Of Athletes]=6,A6,"")</f>
        <v/>
      </c>
      <c r="H36" s="10" t="str">
        <f>IF(Table7[Number Of Athletes]=6,A7,"")</f>
        <v/>
      </c>
      <c r="I36" s="10" t="str">
        <f>IF(Table7[Number Of Athletes]=6,A7,"")</f>
        <v/>
      </c>
      <c r="J36" s="10" t="str">
        <f>IF(Table7[Number Of Athletes]=6,A3,"")</f>
        <v/>
      </c>
      <c r="K36" s="10" t="str">
        <f>IF(Table7[Number Of Athletes]=6,A3,"")</f>
        <v/>
      </c>
      <c r="L36" s="10" t="str">
        <f>IF(Table7[Number Of Athletes]=6,A5,"")</f>
        <v/>
      </c>
      <c r="M36" s="10" t="str">
        <f>IF(Table7[Number Of Athletes]=6,A4,"")</f>
        <v/>
      </c>
      <c r="N36" s="10" t="str">
        <f>IF(Table7[Number Of Athletes]=6,A3,"")</f>
        <v/>
      </c>
      <c r="O36" s="10" t="str">
        <f>IF(Table7[Number Of Athletes]=6,A7,"")</f>
        <v/>
      </c>
      <c r="P36" s="10" t="str">
        <f>IF(Table7[Number Of Athletes]=6,A4,"")</f>
        <v/>
      </c>
      <c r="Q36" s="30"/>
      <c r="R36" s="30"/>
      <c r="S36" s="30"/>
      <c r="T36" s="31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</row>
    <row r="37" spans="1:62" x14ac:dyDescent="0.25">
      <c r="A37" s="12"/>
      <c r="B37" s="12"/>
      <c r="C37" s="12"/>
      <c r="D37" s="27"/>
      <c r="E37" s="37"/>
      <c r="F37" s="9" t="str">
        <f>IF(Table7[Number Of Athletes]=6,"Start","")</f>
        <v/>
      </c>
      <c r="G37" s="41">
        <v>0</v>
      </c>
      <c r="H37" s="42"/>
      <c r="I37" s="41">
        <v>0</v>
      </c>
      <c r="J37" s="42"/>
      <c r="K37" s="41">
        <v>0</v>
      </c>
      <c r="L37" s="42"/>
      <c r="M37" s="41">
        <v>0</v>
      </c>
      <c r="N37" s="42"/>
      <c r="O37" s="41">
        <v>0</v>
      </c>
      <c r="P37" s="42"/>
      <c r="Q37" s="30"/>
      <c r="R37" s="30"/>
      <c r="S37" s="30"/>
      <c r="T37" s="31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</row>
    <row r="38" spans="1:62" x14ac:dyDescent="0.25">
      <c r="A38" s="12"/>
      <c r="B38" s="12"/>
      <c r="C38" s="12"/>
      <c r="D38" s="27"/>
      <c r="E38" s="37"/>
      <c r="F38" s="9" t="str">
        <f>IF(Table7[Number Of Athletes]=6,"Finish","")</f>
        <v/>
      </c>
      <c r="G38" s="41">
        <v>0</v>
      </c>
      <c r="H38" s="42"/>
      <c r="I38" s="41">
        <v>0</v>
      </c>
      <c r="J38" s="42"/>
      <c r="K38" s="41">
        <v>0</v>
      </c>
      <c r="L38" s="42"/>
      <c r="M38" s="41">
        <v>0</v>
      </c>
      <c r="N38" s="42"/>
      <c r="O38" s="41">
        <v>0</v>
      </c>
      <c r="P38" s="42"/>
      <c r="Q38" s="30"/>
      <c r="R38" s="30"/>
      <c r="S38" s="30"/>
      <c r="T38" s="31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</row>
    <row r="39" spans="1:62" x14ac:dyDescent="0.25">
      <c r="A39" s="12"/>
      <c r="B39" s="12"/>
      <c r="C39" s="12"/>
      <c r="D39" s="27"/>
      <c r="E39" s="38"/>
      <c r="F39" s="9" t="str">
        <f>IF(Table7[Number Of Athletes]=6,"End","")</f>
        <v/>
      </c>
      <c r="G39" s="17" t="str">
        <f>IF(Table7[Number Of Athletes]=6,G38-G37,"")</f>
        <v/>
      </c>
      <c r="H39" s="17" t="str">
        <f>IF(Table7[Number Of Athletes]=6,G38-G37,"")</f>
        <v/>
      </c>
      <c r="I39" s="17" t="str">
        <f>IF(Table7[Number Of Athletes]=6,I38-I37,"")</f>
        <v/>
      </c>
      <c r="J39" s="17" t="str">
        <f>IF(Table7[Number Of Athletes]=6,I38-I37,"")</f>
        <v/>
      </c>
      <c r="K39" s="17" t="str">
        <f>IF(Table7[Number Of Athletes]=6,K38-K37,"")</f>
        <v/>
      </c>
      <c r="L39" s="17" t="str">
        <f>IF(Table7[Number Of Athletes]=6,K38-K37,"")</f>
        <v/>
      </c>
      <c r="M39" s="17" t="str">
        <f>IF(Table7[Number Of Athletes]=6,M38-M37,"")</f>
        <v/>
      </c>
      <c r="N39" s="17" t="str">
        <f>IF(Table7[Number Of Athletes]=6,M38-M37,"")</f>
        <v/>
      </c>
      <c r="O39" s="17" t="str">
        <f>IF(Table7[Number Of Athletes]=6,O38-O37,"")</f>
        <v/>
      </c>
      <c r="P39" s="17" t="str">
        <f>IF(Table7[Number Of Athletes]=6,O38-O37,"")</f>
        <v/>
      </c>
      <c r="Q39" s="32"/>
      <c r="R39" s="32"/>
      <c r="S39" s="32"/>
      <c r="T39" s="33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</row>
    <row r="40" spans="1:62" x14ac:dyDescent="0.25">
      <c r="A40" s="12"/>
      <c r="B40" s="12"/>
      <c r="C40" s="12"/>
      <c r="D40" s="27"/>
      <c r="E40" s="36">
        <v>7</v>
      </c>
      <c r="F40" s="7" t="str">
        <f>IF(Table7[Number Of Athletes]=7,V7,"")</f>
        <v/>
      </c>
      <c r="G40" s="8" t="str">
        <f>IF(Table7[Number Of Athletes]=7,A2,"")</f>
        <v/>
      </c>
      <c r="H40" s="8" t="str">
        <f>IF(Table7[Number Of Athletes]=7,A6,"")</f>
        <v/>
      </c>
      <c r="I40" s="8" t="str">
        <f>IF(Table7[Number Of Athletes]=7,A2,"")</f>
        <v/>
      </c>
      <c r="J40" s="8" t="str">
        <f>IF(Table7[Number Of Athletes]=7,A3,"")</f>
        <v/>
      </c>
      <c r="K40" s="8" t="str">
        <f>IF(Table7[Number Of Athletes]=7,A2,"")</f>
        <v/>
      </c>
      <c r="L40" s="8" t="str">
        <f>IF(Table7[Number Of Athletes]=7,A4,"")</f>
        <v/>
      </c>
      <c r="M40" s="8" t="str">
        <f>IF(Table7[Number Of Athletes]=7,A2,"")</f>
        <v/>
      </c>
      <c r="N40" s="8" t="str">
        <f>IF(Table7[Number Of Athletes]=7,A5,"")</f>
        <v/>
      </c>
      <c r="O40" s="8" t="str">
        <f>IF(Table7[Number Of Athletes]=7,A8,"")</f>
        <v/>
      </c>
      <c r="P40" s="8" t="str">
        <f>IF(Table7[Number Of Athletes]=7,A5,"")</f>
        <v/>
      </c>
      <c r="Q40" s="8" t="str">
        <f>IF(Table7[Number Of Athletes]=7,A2,"")</f>
        <v/>
      </c>
      <c r="R40" s="8" t="str">
        <f>IF(Table7[Number Of Athletes]=7,A8,"")</f>
        <v/>
      </c>
      <c r="S40" s="8" t="str">
        <f>IF(Table7[Number Of Athletes]=7,A2,"")</f>
        <v/>
      </c>
      <c r="T40" s="8" t="str">
        <f>IF(Table7[Number Of Athletes]=7,A7,"")</f>
        <v/>
      </c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</row>
    <row r="41" spans="1:62" x14ac:dyDescent="0.25">
      <c r="A41" s="12"/>
      <c r="B41" s="12"/>
      <c r="C41" s="12"/>
      <c r="D41" s="27"/>
      <c r="E41" s="37"/>
      <c r="F41" s="7" t="str">
        <f>IF(Table7[Number Of Athletes]=7,"Start","")</f>
        <v/>
      </c>
      <c r="G41" s="39">
        <v>0</v>
      </c>
      <c r="H41" s="40"/>
      <c r="I41" s="39">
        <v>0</v>
      </c>
      <c r="J41" s="40"/>
      <c r="K41" s="39">
        <v>0</v>
      </c>
      <c r="L41" s="40"/>
      <c r="M41" s="39">
        <v>0</v>
      </c>
      <c r="N41" s="40"/>
      <c r="O41" s="39">
        <v>0</v>
      </c>
      <c r="P41" s="40"/>
      <c r="Q41" s="39">
        <v>0</v>
      </c>
      <c r="R41" s="40"/>
      <c r="S41" s="39">
        <v>0</v>
      </c>
      <c r="T41" s="40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</row>
    <row r="42" spans="1:62" x14ac:dyDescent="0.25">
      <c r="A42" s="12"/>
      <c r="B42" s="12"/>
      <c r="C42" s="12"/>
      <c r="D42" s="27"/>
      <c r="E42" s="37"/>
      <c r="F42" s="7" t="str">
        <f>IF(Table7[Number Of Athletes]=7,"Finish","")</f>
        <v/>
      </c>
      <c r="G42" s="39">
        <v>0</v>
      </c>
      <c r="H42" s="40"/>
      <c r="I42" s="39">
        <v>0</v>
      </c>
      <c r="J42" s="40"/>
      <c r="K42" s="39">
        <v>0</v>
      </c>
      <c r="L42" s="40"/>
      <c r="M42" s="39">
        <v>0</v>
      </c>
      <c r="N42" s="40"/>
      <c r="O42" s="39">
        <v>0</v>
      </c>
      <c r="P42" s="40"/>
      <c r="Q42" s="39">
        <v>0</v>
      </c>
      <c r="R42" s="40"/>
      <c r="S42" s="39">
        <v>0</v>
      </c>
      <c r="T42" s="40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</row>
    <row r="43" spans="1:62" x14ac:dyDescent="0.25">
      <c r="A43" s="12"/>
      <c r="B43" s="12"/>
      <c r="C43" s="12"/>
      <c r="D43" s="27"/>
      <c r="E43" s="37"/>
      <c r="F43" s="7" t="str">
        <f>IF(Table7[Number Of Athletes]=7,"End","")</f>
        <v/>
      </c>
      <c r="G43" s="18" t="str">
        <f>IF(Table7[Number Of Athletes]=7,G42-G41,"")</f>
        <v/>
      </c>
      <c r="H43" s="18" t="str">
        <f>IF(Table7[Number Of Athletes]=7,G42-G41,"")</f>
        <v/>
      </c>
      <c r="I43" s="18" t="str">
        <f>IF(Table7[Number Of Athletes]=7,I42-I41,"")</f>
        <v/>
      </c>
      <c r="J43" s="18" t="str">
        <f>IF(Table7[Number Of Athletes]=7,I42-I41,"")</f>
        <v/>
      </c>
      <c r="K43" s="18" t="str">
        <f>IF(Table7[Number Of Athletes]=7,K42-K41,"")</f>
        <v/>
      </c>
      <c r="L43" s="18" t="str">
        <f>IF(Table7[Number Of Athletes]=7,K42-K41,"")</f>
        <v/>
      </c>
      <c r="M43" s="18" t="str">
        <f>IF(Table7[Number Of Athletes]=7,M42-M41,"")</f>
        <v/>
      </c>
      <c r="N43" s="18" t="str">
        <f>IF(Table7[Number Of Athletes]=7,M42-M41,"")</f>
        <v/>
      </c>
      <c r="O43" s="18" t="str">
        <f>IF(Table7[Number Of Athletes]=7,O42-O41,"")</f>
        <v/>
      </c>
      <c r="P43" s="18" t="str">
        <f>IF(Table7[Number Of Athletes]=7,O42-O41,"")</f>
        <v/>
      </c>
      <c r="Q43" s="18" t="str">
        <f>IF(Table7[Number Of Athletes]=7,Q42-Q41,"")</f>
        <v/>
      </c>
      <c r="R43" s="18" t="str">
        <f>IF(Table7[Number Of Athletes]=7,Q42-Q41,"")</f>
        <v/>
      </c>
      <c r="S43" s="18" t="str">
        <f>IF(Table7[Number Of Athletes]=7,S42-S41,"")</f>
        <v/>
      </c>
      <c r="T43" s="18" t="str">
        <f>IF(Table7[Number Of Athletes]=7,S42-S41,"")</f>
        <v/>
      </c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</row>
    <row r="44" spans="1:62" x14ac:dyDescent="0.25">
      <c r="A44" s="12"/>
      <c r="B44" s="12"/>
      <c r="C44" s="12"/>
      <c r="D44" s="27"/>
      <c r="E44" s="37"/>
      <c r="F44" s="7" t="str">
        <f>IF(Table7[Number Of Athletes]=7,V8,"")</f>
        <v/>
      </c>
      <c r="G44" s="8" t="str">
        <f>IF(Table7[Number Of Athletes]=7,A3,"")</f>
        <v/>
      </c>
      <c r="H44" s="8" t="str">
        <f>IF(Table7[Number Of Athletes]=7,A7,"")</f>
        <v/>
      </c>
      <c r="I44" s="8" t="str">
        <f>IF(Table7[Number Of Athletes]=7,A4,"")</f>
        <v/>
      </c>
      <c r="J44" s="8" t="str">
        <f>IF(Table7[Number Of Athletes]=7,A6,"")</f>
        <v/>
      </c>
      <c r="K44" s="8" t="str">
        <f>IF(Table7[Number Of Athletes]=7,A5,"")</f>
        <v/>
      </c>
      <c r="L44" s="8" t="str">
        <f>IF(Table7[Number Of Athletes]=7,A3,"")</f>
        <v/>
      </c>
      <c r="M44" s="8" t="str">
        <f>IF(Table7[Number Of Athletes]=7,A8,"")</f>
        <v/>
      </c>
      <c r="N44" s="8" t="str">
        <f>IF(Table7[Number Of Athletes]=7,A3,"")</f>
        <v/>
      </c>
      <c r="O44" s="8" t="str">
        <f>IF(Table7[Number Of Athletes]=7,A7,"")</f>
        <v/>
      </c>
      <c r="P44" s="8" t="str">
        <f>IF(Table7[Number Of Athletes]=7,A4,"")</f>
        <v/>
      </c>
      <c r="Q44" s="8" t="str">
        <f>IF(Table7[Number Of Athletes]=7,A6,"")</f>
        <v/>
      </c>
      <c r="R44" s="8" t="str">
        <f>IF(Table7[Number Of Athletes]=7,A5,"")</f>
        <v/>
      </c>
      <c r="S44" s="8" t="str">
        <f>IF(Table7[Number Of Athletes]=7,A6,"")</f>
        <v/>
      </c>
      <c r="T44" s="8" t="str">
        <f>IF(Table7[Number Of Athletes]=7,A8,"")</f>
        <v/>
      </c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</row>
    <row r="45" spans="1:62" x14ac:dyDescent="0.25">
      <c r="A45" s="12"/>
      <c r="B45" s="12"/>
      <c r="C45" s="12"/>
      <c r="D45" s="27"/>
      <c r="E45" s="37"/>
      <c r="F45" s="7" t="str">
        <f>IF(Table7[Number Of Athletes]=7,"Start","")</f>
        <v/>
      </c>
      <c r="G45" s="39">
        <v>0</v>
      </c>
      <c r="H45" s="40"/>
      <c r="I45" s="39">
        <v>0</v>
      </c>
      <c r="J45" s="40"/>
      <c r="K45" s="39">
        <v>0</v>
      </c>
      <c r="L45" s="40"/>
      <c r="M45" s="39">
        <v>0</v>
      </c>
      <c r="N45" s="40"/>
      <c r="O45" s="39">
        <v>0</v>
      </c>
      <c r="P45" s="40"/>
      <c r="Q45" s="39">
        <v>0</v>
      </c>
      <c r="R45" s="40"/>
      <c r="S45" s="39">
        <v>0</v>
      </c>
      <c r="T45" s="40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</row>
    <row r="46" spans="1:62" x14ac:dyDescent="0.25">
      <c r="A46" s="12"/>
      <c r="B46" s="12"/>
      <c r="C46" s="12"/>
      <c r="D46" s="27"/>
      <c r="E46" s="37"/>
      <c r="F46" s="7" t="str">
        <f>IF(Table7[Number Of Athletes]=7,"Finish","")</f>
        <v/>
      </c>
      <c r="G46" s="39">
        <v>0</v>
      </c>
      <c r="H46" s="40"/>
      <c r="I46" s="39">
        <v>0</v>
      </c>
      <c r="J46" s="40"/>
      <c r="K46" s="39">
        <v>0</v>
      </c>
      <c r="L46" s="40"/>
      <c r="M46" s="39">
        <v>0</v>
      </c>
      <c r="N46" s="40"/>
      <c r="O46" s="39">
        <v>0</v>
      </c>
      <c r="P46" s="40"/>
      <c r="Q46" s="39">
        <v>0</v>
      </c>
      <c r="R46" s="40"/>
      <c r="S46" s="39">
        <v>0</v>
      </c>
      <c r="T46" s="40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</row>
    <row r="47" spans="1:62" x14ac:dyDescent="0.25">
      <c r="A47" s="12"/>
      <c r="B47" s="12"/>
      <c r="C47" s="12"/>
      <c r="D47" s="27"/>
      <c r="E47" s="37"/>
      <c r="F47" s="7" t="str">
        <f>IF(Table7[Number Of Athletes]=7,"End","")</f>
        <v/>
      </c>
      <c r="G47" s="18" t="str">
        <f>IF(Table7[Number Of Athletes]=7,G46-G45,"")</f>
        <v/>
      </c>
      <c r="H47" s="18" t="str">
        <f>IF(Table7[Number Of Athletes]=7,G46-G45,"")</f>
        <v/>
      </c>
      <c r="I47" s="18" t="str">
        <f>IF(Table7[Number Of Athletes]=7,I46-I45,"")</f>
        <v/>
      </c>
      <c r="J47" s="18" t="str">
        <f>IF(Table7[Number Of Athletes]=7,I46-I45,"")</f>
        <v/>
      </c>
      <c r="K47" s="18" t="str">
        <f>IF(Table7[Number Of Athletes]=7,K46-K45,"")</f>
        <v/>
      </c>
      <c r="L47" s="18" t="str">
        <f>IF(Table7[Number Of Athletes]=7,K46-K45,"")</f>
        <v/>
      </c>
      <c r="M47" s="18" t="str">
        <f>IF(Table7[Number Of Athletes]=7,M46-M45,"")</f>
        <v/>
      </c>
      <c r="N47" s="18" t="str">
        <f>IF(Table7[Number Of Athletes]=7,M46-M45,"")</f>
        <v/>
      </c>
      <c r="O47" s="18" t="str">
        <f>IF(Table7[Number Of Athletes]=7,O46-O45,"")</f>
        <v/>
      </c>
      <c r="P47" s="18" t="str">
        <f>IF(Table7[Number Of Athletes]=7,O46-O45,"")</f>
        <v/>
      </c>
      <c r="Q47" s="18" t="str">
        <f>IF(Table7[Number Of Athletes]=7,Q46-Q45,"")</f>
        <v/>
      </c>
      <c r="R47" s="18" t="str">
        <f>IF(Table7[Number Of Athletes]=7,Q46-Q45,"")</f>
        <v/>
      </c>
      <c r="S47" s="18" t="str">
        <f>IF(Table7[Number Of Athletes]=7,S46-S45,"")</f>
        <v/>
      </c>
      <c r="T47" s="18" t="str">
        <f>IF(Table7[Number Of Athletes]=7,S46-S45,"")</f>
        <v/>
      </c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</row>
    <row r="48" spans="1:62" x14ac:dyDescent="0.25">
      <c r="A48" s="12"/>
      <c r="B48" s="12"/>
      <c r="C48" s="12"/>
      <c r="D48" s="27"/>
      <c r="E48" s="37"/>
      <c r="F48" s="7" t="str">
        <f>IF(Table7[Number Of Athletes]=7,V9,"")</f>
        <v/>
      </c>
      <c r="G48" s="8" t="str">
        <f>IF(Table7[Number Of Athletes]=7,A4,"")</f>
        <v/>
      </c>
      <c r="H48" s="8" t="str">
        <f>IF(Table7[Number Of Athletes]=7,A8,"")</f>
        <v/>
      </c>
      <c r="I48" s="8" t="str">
        <f>IF(Table7[Number Of Athletes]=7,A5,"")</f>
        <v/>
      </c>
      <c r="J48" s="8" t="str">
        <f>IF(Table7[Number Of Athletes]=7,A7,"")</f>
        <v/>
      </c>
      <c r="K48" s="8" t="str">
        <f>IF(Table7[Number Of Athletes]=7,A8,"")</f>
        <v/>
      </c>
      <c r="L48" s="8" t="str">
        <f>IF(Table7[Number Of Athletes]=7,A7,"")</f>
        <v/>
      </c>
      <c r="M48" s="8" t="str">
        <f>IF(Table7[Number Of Athletes]=7,A7,"")</f>
        <v/>
      </c>
      <c r="N48" s="8" t="str">
        <f>IF(Table7[Number Of Athletes]=7,A6,"")</f>
        <v/>
      </c>
      <c r="O48" s="8" t="str">
        <f>IF(Table7[Number Of Athletes]=7,A6,"")</f>
        <v/>
      </c>
      <c r="P48" s="8" t="str">
        <f>IF(Table7[Number Of Athletes]=7,A3,"")</f>
        <v/>
      </c>
      <c r="Q48" s="8" t="str">
        <f>IF(Table7[Number Of Athletes]=7,A3,"")</f>
        <v/>
      </c>
      <c r="R48" s="8" t="str">
        <f>IF(Table7[Number Of Athletes]=7,A4,"")</f>
        <v/>
      </c>
      <c r="S48" s="8" t="str">
        <f>IF(Table7[Number Of Athletes]=7,A4,"")</f>
        <v/>
      </c>
      <c r="T48" s="8" t="str">
        <f>IF(Table7[Number Of Athletes]=7,A5,"")</f>
        <v/>
      </c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</row>
    <row r="49" spans="1:62" x14ac:dyDescent="0.25">
      <c r="A49" s="12"/>
      <c r="B49" s="12"/>
      <c r="C49" s="12"/>
      <c r="D49" s="27"/>
      <c r="E49" s="37"/>
      <c r="F49" s="7" t="str">
        <f>IF(Table7[Number Of Athletes]=7,"Start","")</f>
        <v/>
      </c>
      <c r="G49" s="39">
        <v>0</v>
      </c>
      <c r="H49" s="40"/>
      <c r="I49" s="39">
        <v>0</v>
      </c>
      <c r="J49" s="40"/>
      <c r="K49" s="39">
        <v>0</v>
      </c>
      <c r="L49" s="40"/>
      <c r="M49" s="39">
        <v>0</v>
      </c>
      <c r="N49" s="40"/>
      <c r="O49" s="39">
        <v>0</v>
      </c>
      <c r="P49" s="40"/>
      <c r="Q49" s="39">
        <v>0</v>
      </c>
      <c r="R49" s="40"/>
      <c r="S49" s="39">
        <v>0</v>
      </c>
      <c r="T49" s="40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</row>
    <row r="50" spans="1:62" x14ac:dyDescent="0.25">
      <c r="A50" s="12"/>
      <c r="B50" s="12"/>
      <c r="C50" s="12"/>
      <c r="D50" s="27"/>
      <c r="E50" s="37"/>
      <c r="F50" s="7" t="str">
        <f>IF(Table7[Number Of Athletes]=7,"Finish","")</f>
        <v/>
      </c>
      <c r="G50" s="39">
        <v>0</v>
      </c>
      <c r="H50" s="40"/>
      <c r="I50" s="39">
        <v>0</v>
      </c>
      <c r="J50" s="40"/>
      <c r="K50" s="39">
        <v>0</v>
      </c>
      <c r="L50" s="40"/>
      <c r="M50" s="39">
        <v>0</v>
      </c>
      <c r="N50" s="40"/>
      <c r="O50" s="39">
        <v>0</v>
      </c>
      <c r="P50" s="40"/>
      <c r="Q50" s="39">
        <v>0</v>
      </c>
      <c r="R50" s="40"/>
      <c r="S50" s="39">
        <v>0</v>
      </c>
      <c r="T50" s="40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</row>
    <row r="51" spans="1:62" x14ac:dyDescent="0.25">
      <c r="A51" s="12"/>
      <c r="B51" s="12"/>
      <c r="C51" s="12"/>
      <c r="D51" s="27"/>
      <c r="E51" s="38"/>
      <c r="F51" s="7" t="str">
        <f>IF(Table7[Number Of Athletes]=7,"End","")</f>
        <v/>
      </c>
      <c r="G51" s="18" t="str">
        <f>IF(Table7[Number Of Athletes]=7,G50-G49,"")</f>
        <v/>
      </c>
      <c r="H51" s="18" t="str">
        <f>IF(Table7[Number Of Athletes]=7,G50-G49,"")</f>
        <v/>
      </c>
      <c r="I51" s="18" t="str">
        <f>IF(Table7[Number Of Athletes]=7,I50-I49,"")</f>
        <v/>
      </c>
      <c r="J51" s="18" t="str">
        <f>IF(Table7[Number Of Athletes]=7,I50-I49,"")</f>
        <v/>
      </c>
      <c r="K51" s="18" t="str">
        <f>IF(Table7[Number Of Athletes]=7,K50-K49,"")</f>
        <v/>
      </c>
      <c r="L51" s="18" t="str">
        <f>IF(Table7[Number Of Athletes]=7,K50-K49,"")</f>
        <v/>
      </c>
      <c r="M51" s="18" t="str">
        <f>IF(Table7[Number Of Athletes]=7,M50-M49,"")</f>
        <v/>
      </c>
      <c r="N51" s="18" t="str">
        <f>IF(Table7[Number Of Athletes]=7,M50-M49,"")</f>
        <v/>
      </c>
      <c r="O51" s="18" t="str">
        <f>IF(Table7[Number Of Athletes]=7,O50-O49,"")</f>
        <v/>
      </c>
      <c r="P51" s="18" t="str">
        <f>IF(Table7[Number Of Athletes]=7,O50-O49,"")</f>
        <v/>
      </c>
      <c r="Q51" s="18" t="str">
        <f>IF(Table7[Number Of Athletes]=7,Q50-Q49,"")</f>
        <v/>
      </c>
      <c r="R51" s="18" t="str">
        <f>IF(Table7[Number Of Athletes]=7,Q50-Q49,"")</f>
        <v/>
      </c>
      <c r="S51" s="18" t="str">
        <f>IF(Table7[Number Of Athletes]=7,S50-S49,"")</f>
        <v/>
      </c>
      <c r="T51" s="18" t="str">
        <f>IF(Table7[Number Of Athletes]=7,S50-S49,"")</f>
        <v/>
      </c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</row>
    <row r="52" spans="1:62" x14ac:dyDescent="0.25">
      <c r="A52" s="12"/>
      <c r="B52" s="12"/>
      <c r="C52" s="12"/>
      <c r="D52" s="27"/>
      <c r="E52" s="36">
        <v>8</v>
      </c>
      <c r="F52" s="9" t="str">
        <f>IF(Table7[Number Of Athletes]=8,V7,"")</f>
        <v/>
      </c>
      <c r="G52" s="10" t="str">
        <f>IF(D2=8,A2,"")</f>
        <v/>
      </c>
      <c r="H52" s="10" t="str">
        <f>IF(D2=8,A6,"")</f>
        <v/>
      </c>
      <c r="I52" s="10" t="str">
        <f>IF(D2=8,A2,"")</f>
        <v/>
      </c>
      <c r="J52" s="10" t="str">
        <f>IF(D2=8,A3,"")</f>
        <v/>
      </c>
      <c r="K52" s="10" t="str">
        <f>IF(D2=8,A2,"")</f>
        <v/>
      </c>
      <c r="L52" s="10" t="str">
        <f>IF(D2=8,A4,"")</f>
        <v/>
      </c>
      <c r="M52" s="10" t="str">
        <f>IF(D2=8,A2,"")</f>
        <v/>
      </c>
      <c r="N52" s="10" t="str">
        <f>IF(D2=8,A5,"")</f>
        <v/>
      </c>
      <c r="O52" s="10" t="str">
        <f>IF(D2=8,A2,"")</f>
        <v/>
      </c>
      <c r="P52" s="10" t="str">
        <f>IF(D2=8,A9,"")</f>
        <v/>
      </c>
      <c r="Q52" s="10" t="str">
        <f>IF(D2=8,A2,"")</f>
        <v/>
      </c>
      <c r="R52" s="10" t="str">
        <f>IF(D2=8,A8,"")</f>
        <v/>
      </c>
      <c r="S52" s="10" t="str">
        <f>IF(D2=8,A2,"")</f>
        <v/>
      </c>
      <c r="T52" s="10" t="str">
        <f>IF(D2=8,A7,"")</f>
        <v/>
      </c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</row>
    <row r="53" spans="1:62" x14ac:dyDescent="0.25">
      <c r="A53" s="12"/>
      <c r="B53" s="12"/>
      <c r="C53" s="12"/>
      <c r="D53" s="27"/>
      <c r="E53" s="37"/>
      <c r="F53" s="9" t="str">
        <f>IF(Table7[Number Of Athletes]=8,"Start","")</f>
        <v/>
      </c>
      <c r="G53" s="41">
        <v>0</v>
      </c>
      <c r="H53" s="42"/>
      <c r="I53" s="41">
        <v>0</v>
      </c>
      <c r="J53" s="42"/>
      <c r="K53" s="41">
        <v>0</v>
      </c>
      <c r="L53" s="42"/>
      <c r="M53" s="41">
        <v>0</v>
      </c>
      <c r="N53" s="42"/>
      <c r="O53" s="41">
        <v>0</v>
      </c>
      <c r="P53" s="42"/>
      <c r="Q53" s="41">
        <v>0</v>
      </c>
      <c r="R53" s="42"/>
      <c r="S53" s="41">
        <v>0</v>
      </c>
      <c r="T53" s="4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</row>
    <row r="54" spans="1:62" x14ac:dyDescent="0.25">
      <c r="A54" s="12"/>
      <c r="B54" s="12"/>
      <c r="C54" s="12"/>
      <c r="D54" s="27"/>
      <c r="E54" s="37"/>
      <c r="F54" s="9" t="str">
        <f>IF(Table7[Number Of Athletes]=8,"Finish","")</f>
        <v/>
      </c>
      <c r="G54" s="41">
        <v>0</v>
      </c>
      <c r="H54" s="42"/>
      <c r="I54" s="41">
        <v>0</v>
      </c>
      <c r="J54" s="42"/>
      <c r="K54" s="41">
        <v>0</v>
      </c>
      <c r="L54" s="42"/>
      <c r="M54" s="41">
        <v>0</v>
      </c>
      <c r="N54" s="42"/>
      <c r="O54" s="41">
        <v>0</v>
      </c>
      <c r="P54" s="42"/>
      <c r="Q54" s="41">
        <v>0</v>
      </c>
      <c r="R54" s="42"/>
      <c r="S54" s="41">
        <v>0</v>
      </c>
      <c r="T54" s="4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</row>
    <row r="55" spans="1:62" x14ac:dyDescent="0.25">
      <c r="A55" s="12"/>
      <c r="B55" s="12"/>
      <c r="C55" s="12"/>
      <c r="D55" s="27"/>
      <c r="E55" s="37"/>
      <c r="F55" s="9" t="str">
        <f>IF(Table7[Number Of Athletes]=8,"Time","")</f>
        <v/>
      </c>
      <c r="G55" s="17" t="str">
        <f>IF(Table7[Number Of Athletes]=8,G54-G53,"")</f>
        <v/>
      </c>
      <c r="H55" s="17" t="str">
        <f>IF(Table7[Number Of Athletes]=8,G54-G53,"")</f>
        <v/>
      </c>
      <c r="I55" s="17" t="str">
        <f>IF(Table7[Number Of Athletes]=8,I54-I53,"")</f>
        <v/>
      </c>
      <c r="J55" s="17" t="str">
        <f>IF(Table7[Number Of Athletes]=8,I54-I53,"")</f>
        <v/>
      </c>
      <c r="K55" s="17" t="str">
        <f>IF(Table7[Number Of Athletes]=8,K54-K53,"")</f>
        <v/>
      </c>
      <c r="L55" s="17" t="str">
        <f>IF(Table7[Number Of Athletes]=8,K54-K53,"")</f>
        <v/>
      </c>
      <c r="M55" s="17" t="str">
        <f>IF(Table7[Number Of Athletes]=8,M54-M53,"")</f>
        <v/>
      </c>
      <c r="N55" s="17" t="str">
        <f>IF(Table7[Number Of Athletes]=8,M54-M53,"")</f>
        <v/>
      </c>
      <c r="O55" s="17" t="str">
        <f>IF(Table7[Number Of Athletes]=8,O54-O53,"")</f>
        <v/>
      </c>
      <c r="P55" s="17" t="str">
        <f>IF(Table7[Number Of Athletes]=8,O54-O53,"")</f>
        <v/>
      </c>
      <c r="Q55" s="17" t="str">
        <f>IF(Table7[Number Of Athletes]=8,Q54-Q53,"")</f>
        <v/>
      </c>
      <c r="R55" s="17" t="str">
        <f>IF(Table7[Number Of Athletes]=8,Q54-Q53,"")</f>
        <v/>
      </c>
      <c r="S55" s="17" t="str">
        <f>IF(Table7[Number Of Athletes]=8,S54-S53,"")</f>
        <v/>
      </c>
      <c r="T55" s="17" t="str">
        <f>IF(Table7[Number Of Athletes]=8,S54-S53,"")</f>
        <v/>
      </c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</row>
    <row r="56" spans="1:62" x14ac:dyDescent="0.25">
      <c r="A56" s="12"/>
      <c r="B56" s="12"/>
      <c r="C56" s="12"/>
      <c r="D56" s="27"/>
      <c r="E56" s="37"/>
      <c r="F56" s="9" t="str">
        <f>IF(Table7[Number Of Athletes]=8,V8,"")</f>
        <v/>
      </c>
      <c r="G56" s="10" t="str">
        <f>IF(D2=8,A3,"")</f>
        <v/>
      </c>
      <c r="H56" s="10" t="str">
        <f>IF(D2=8,A7,"")</f>
        <v/>
      </c>
      <c r="I56" s="10" t="str">
        <f>IF(D2=8,A4,"")</f>
        <v/>
      </c>
      <c r="J56" s="10" t="str">
        <f>IF(D2=8,A6,"")</f>
        <v/>
      </c>
      <c r="K56" s="10" t="str">
        <f>IF(D2=8,A5,"")</f>
        <v/>
      </c>
      <c r="L56" s="10" t="str">
        <f>IF(D2=8,A3,"")</f>
        <v/>
      </c>
      <c r="M56" s="10" t="str">
        <f>IF(D2=8,A9,"")</f>
        <v/>
      </c>
      <c r="N56" s="10" t="str">
        <f>IF(D2=8,A4,"")</f>
        <v/>
      </c>
      <c r="O56" s="10" t="str">
        <f>IF(D2=8,A8,"")</f>
        <v/>
      </c>
      <c r="P56" s="10" t="str">
        <f>IF(D2=8,A5,"")</f>
        <v/>
      </c>
      <c r="Q56" s="10" t="str">
        <f>IF(D2=8,A7,"")</f>
        <v/>
      </c>
      <c r="R56" s="10" t="str">
        <f>IF(D2=8,A9,"")</f>
        <v/>
      </c>
      <c r="S56" s="10" t="str">
        <f>IF(D2=8,A6,"")</f>
        <v/>
      </c>
      <c r="T56" s="10" t="str">
        <f>IF(D2=8,A8,"")</f>
        <v/>
      </c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</row>
    <row r="57" spans="1:62" x14ac:dyDescent="0.25">
      <c r="A57" s="12"/>
      <c r="B57" s="12"/>
      <c r="C57" s="12"/>
      <c r="D57" s="27"/>
      <c r="E57" s="37"/>
      <c r="F57" s="9" t="str">
        <f>IF(Table7[Number Of Athletes]=8,"Start","")</f>
        <v/>
      </c>
      <c r="G57" s="41">
        <v>0</v>
      </c>
      <c r="H57" s="42"/>
      <c r="I57" s="41">
        <v>0</v>
      </c>
      <c r="J57" s="42"/>
      <c r="K57" s="41">
        <v>0</v>
      </c>
      <c r="L57" s="42"/>
      <c r="M57" s="41">
        <v>0</v>
      </c>
      <c r="N57" s="42"/>
      <c r="O57" s="41">
        <v>0</v>
      </c>
      <c r="P57" s="42"/>
      <c r="Q57" s="41">
        <v>0</v>
      </c>
      <c r="R57" s="42"/>
      <c r="S57" s="41">
        <v>0</v>
      </c>
      <c r="T57" s="4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</row>
    <row r="58" spans="1:62" x14ac:dyDescent="0.25">
      <c r="A58" s="12"/>
      <c r="B58" s="12"/>
      <c r="C58" s="12"/>
      <c r="D58" s="27"/>
      <c r="E58" s="37"/>
      <c r="F58" s="9" t="str">
        <f>IF(Table7[Number Of Athletes]=8,"Finish","")</f>
        <v/>
      </c>
      <c r="G58" s="41">
        <v>0</v>
      </c>
      <c r="H58" s="42"/>
      <c r="I58" s="41">
        <v>0</v>
      </c>
      <c r="J58" s="42"/>
      <c r="K58" s="41">
        <v>0</v>
      </c>
      <c r="L58" s="42"/>
      <c r="M58" s="41">
        <v>0</v>
      </c>
      <c r="N58" s="42"/>
      <c r="O58" s="41">
        <v>0</v>
      </c>
      <c r="P58" s="42"/>
      <c r="Q58" s="41">
        <v>0</v>
      </c>
      <c r="R58" s="42"/>
      <c r="S58" s="41">
        <v>0</v>
      </c>
      <c r="T58" s="4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</row>
    <row r="59" spans="1:62" x14ac:dyDescent="0.25">
      <c r="A59" s="12"/>
      <c r="B59" s="12"/>
      <c r="C59" s="12"/>
      <c r="D59" s="27"/>
      <c r="E59" s="37"/>
      <c r="F59" s="9" t="str">
        <f>IF(Table7[Number Of Athletes]=8,"Time","")</f>
        <v/>
      </c>
      <c r="G59" s="17" t="str">
        <f>IF(Table7[Number Of Athletes]=8,G58-G57,"")</f>
        <v/>
      </c>
      <c r="H59" s="17" t="str">
        <f>IF(Table7[Number Of Athletes]=8,G58-G57,"")</f>
        <v/>
      </c>
      <c r="I59" s="17" t="str">
        <f>IF(Table7[Number Of Athletes]=8,I58-I57,"")</f>
        <v/>
      </c>
      <c r="J59" s="17" t="str">
        <f>IF(Table7[Number Of Athletes]=8,I58-I57,"")</f>
        <v/>
      </c>
      <c r="K59" s="17" t="str">
        <f>IF(Table7[Number Of Athletes]=8,K58-K57,"")</f>
        <v/>
      </c>
      <c r="L59" s="17" t="str">
        <f>IF(Table7[Number Of Athletes]=8,K58-K57,"")</f>
        <v/>
      </c>
      <c r="M59" s="17" t="str">
        <f>IF(Table7[Number Of Athletes]=8,M58-M57,"")</f>
        <v/>
      </c>
      <c r="N59" s="17" t="str">
        <f>IF(Table7[Number Of Athletes]=8,M58-M57,"")</f>
        <v/>
      </c>
      <c r="O59" s="17" t="str">
        <f>IF(Table7[Number Of Athletes]=8,O58-O57,"")</f>
        <v/>
      </c>
      <c r="P59" s="17" t="str">
        <f>IF(Table7[Number Of Athletes]=8,O58-O57,"")</f>
        <v/>
      </c>
      <c r="Q59" s="17" t="str">
        <f>IF(Table7[Number Of Athletes]=8,Q58-Q57,"")</f>
        <v/>
      </c>
      <c r="R59" s="17" t="str">
        <f>IF(Table7[Number Of Athletes]=8,Q58-Q57,"")</f>
        <v/>
      </c>
      <c r="S59" s="17" t="str">
        <f>IF(Table7[Number Of Athletes]=8,S58-S57,"")</f>
        <v/>
      </c>
      <c r="T59" s="17" t="str">
        <f>IF(Table7[Number Of Athletes]=8,S58-S57,"")</f>
        <v/>
      </c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</row>
    <row r="60" spans="1:62" x14ac:dyDescent="0.25">
      <c r="A60" s="12"/>
      <c r="B60" s="12"/>
      <c r="C60" s="12"/>
      <c r="D60" s="27"/>
      <c r="E60" s="37"/>
      <c r="F60" s="9" t="str">
        <f>IF(Table7[Number Of Athletes]=8,V9,"")</f>
        <v/>
      </c>
      <c r="G60" s="10" t="str">
        <f>IF(D2=8,A4,"")</f>
        <v/>
      </c>
      <c r="H60" s="10" t="str">
        <f>IF(D2=8,A8,"")</f>
        <v/>
      </c>
      <c r="I60" s="10" t="str">
        <f>IF(D2=8,A5,"")</f>
        <v/>
      </c>
      <c r="J60" s="10" t="str">
        <f>IF(D2=8,A7,"")</f>
        <v/>
      </c>
      <c r="K60" s="10" t="str">
        <f>IF(D2=8,A9,"")</f>
        <v/>
      </c>
      <c r="L60" s="10" t="str">
        <f>IF(D2=8,A6,"")</f>
        <v/>
      </c>
      <c r="M60" s="10" t="str">
        <f>IF(D2=8,A8,"")</f>
        <v/>
      </c>
      <c r="N60" s="10" t="str">
        <f>IF(D2=8,A3,"")</f>
        <v/>
      </c>
      <c r="O60" s="10" t="str">
        <f>IF(D2=8,A7,"")</f>
        <v/>
      </c>
      <c r="P60" s="10" t="str">
        <f>IF(D2=8,A4,"")</f>
        <v/>
      </c>
      <c r="Q60" s="10" t="str">
        <f>IF(D2=8,A6,"")</f>
        <v/>
      </c>
      <c r="R60" s="10" t="str">
        <f>IF(D2=8,A5,"")</f>
        <v/>
      </c>
      <c r="S60" s="10" t="str">
        <f>IF(D2=8,A3,"")</f>
        <v/>
      </c>
      <c r="T60" s="10" t="str">
        <f>IF(D2=8,A9,"")</f>
        <v/>
      </c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</row>
    <row r="61" spans="1:62" x14ac:dyDescent="0.25">
      <c r="A61" s="12"/>
      <c r="B61" s="12"/>
      <c r="C61" s="12"/>
      <c r="D61" s="27"/>
      <c r="E61" s="37"/>
      <c r="F61" s="9" t="str">
        <f>IF(Table7[Number Of Athletes]=8,"Start","")</f>
        <v/>
      </c>
      <c r="G61" s="41">
        <v>0</v>
      </c>
      <c r="H61" s="42"/>
      <c r="I61" s="41">
        <v>0</v>
      </c>
      <c r="J61" s="42"/>
      <c r="K61" s="41">
        <v>0</v>
      </c>
      <c r="L61" s="42"/>
      <c r="M61" s="41">
        <v>0</v>
      </c>
      <c r="N61" s="42"/>
      <c r="O61" s="41">
        <v>0</v>
      </c>
      <c r="P61" s="42"/>
      <c r="Q61" s="41">
        <v>0</v>
      </c>
      <c r="R61" s="42"/>
      <c r="S61" s="41">
        <v>0</v>
      </c>
      <c r="T61" s="4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</row>
    <row r="62" spans="1:62" x14ac:dyDescent="0.25">
      <c r="A62" s="12"/>
      <c r="B62" s="12"/>
      <c r="C62" s="12"/>
      <c r="D62" s="27"/>
      <c r="E62" s="37"/>
      <c r="F62" s="9" t="str">
        <f>IF(Table7[Number Of Athletes]=8,"Finish","")</f>
        <v/>
      </c>
      <c r="G62" s="41">
        <v>0</v>
      </c>
      <c r="H62" s="42"/>
      <c r="I62" s="41">
        <v>0</v>
      </c>
      <c r="J62" s="42"/>
      <c r="K62" s="41">
        <v>0</v>
      </c>
      <c r="L62" s="42"/>
      <c r="M62" s="41">
        <v>0</v>
      </c>
      <c r="N62" s="42"/>
      <c r="O62" s="41">
        <v>0</v>
      </c>
      <c r="P62" s="42"/>
      <c r="Q62" s="41">
        <v>0</v>
      </c>
      <c r="R62" s="42"/>
      <c r="S62" s="41">
        <v>0</v>
      </c>
      <c r="T62" s="4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</row>
    <row r="63" spans="1:62" x14ac:dyDescent="0.25">
      <c r="A63" s="12"/>
      <c r="B63" s="12"/>
      <c r="C63" s="12"/>
      <c r="D63" s="27"/>
      <c r="E63" s="37"/>
      <c r="F63" s="9" t="str">
        <f>IF(Table7[Number Of Athletes]=8,"Time","")</f>
        <v/>
      </c>
      <c r="G63" s="17" t="str">
        <f>IF(Table7[Number Of Athletes]=8,G62-G61,"")</f>
        <v/>
      </c>
      <c r="H63" s="17" t="str">
        <f>IF(Table7[Number Of Athletes]=8,G62-G61,"")</f>
        <v/>
      </c>
      <c r="I63" s="17" t="str">
        <f>IF(Table7[Number Of Athletes]=8,I62-I61,"")</f>
        <v/>
      </c>
      <c r="J63" s="17" t="str">
        <f>IF(Table7[Number Of Athletes]=8,I62-I61,"")</f>
        <v/>
      </c>
      <c r="K63" s="17" t="str">
        <f>IF(Table7[Number Of Athletes]=8,K62-K61,"")</f>
        <v/>
      </c>
      <c r="L63" s="17" t="str">
        <f>IF(Table7[Number Of Athletes]=8,K62-K61,"")</f>
        <v/>
      </c>
      <c r="M63" s="17" t="str">
        <f>IF(Table7[Number Of Athletes]=8,M62-M61,"")</f>
        <v/>
      </c>
      <c r="N63" s="17" t="str">
        <f>IF(Table7[Number Of Athletes]=8,M62-M61,"")</f>
        <v/>
      </c>
      <c r="O63" s="17" t="str">
        <f>IF(Table7[Number Of Athletes]=8,O62-O61,"")</f>
        <v/>
      </c>
      <c r="P63" s="17" t="str">
        <f>IF(Table7[Number Of Athletes]=8,O62-O61,"")</f>
        <v/>
      </c>
      <c r="Q63" s="17" t="str">
        <f>IF(Table7[Number Of Athletes]=8,Q62-Q61,"")</f>
        <v/>
      </c>
      <c r="R63" s="17" t="str">
        <f>IF(Table7[Number Of Athletes]=8,Q62-Q61,"")</f>
        <v/>
      </c>
      <c r="S63" s="17" t="str">
        <f>IF(Table7[Number Of Athletes]=8,S62-S61,"")</f>
        <v/>
      </c>
      <c r="T63" s="17" t="str">
        <f>IF(Table7[Number Of Athletes]=8,S62-S61,"")</f>
        <v/>
      </c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</row>
    <row r="64" spans="1:62" x14ac:dyDescent="0.25">
      <c r="A64" s="12"/>
      <c r="B64" s="12"/>
      <c r="C64" s="12"/>
      <c r="D64" s="27"/>
      <c r="E64" s="37"/>
      <c r="F64" s="9" t="str">
        <f>IF(Table7[Number Of Athletes]=8,V10,"")</f>
        <v/>
      </c>
      <c r="G64" s="10" t="str">
        <f>IF(D2=8,A5,"")</f>
        <v/>
      </c>
      <c r="H64" s="10" t="str">
        <f>IF(D2=8,A9,"")</f>
        <v/>
      </c>
      <c r="I64" s="10" t="str">
        <f>IF(D2=8,A9,"")</f>
        <v/>
      </c>
      <c r="J64" s="10" t="str">
        <f>IF(D2=8,A8,"")</f>
        <v/>
      </c>
      <c r="K64" s="10" t="str">
        <f>IF(D2=8,A8,"")</f>
        <v/>
      </c>
      <c r="L64" s="10" t="str">
        <f>IF(D2=8,A7,"")</f>
        <v/>
      </c>
      <c r="M64" s="10" t="str">
        <f>IF(D2=8,A7,"")</f>
        <v/>
      </c>
      <c r="N64" s="10" t="str">
        <f>IF(D2=8,A6,"")</f>
        <v/>
      </c>
      <c r="O64" s="10" t="str">
        <f>IF(D2=8,A6,"")</f>
        <v/>
      </c>
      <c r="P64" s="10" t="str">
        <f>IF(D2=8,A3,"")</f>
        <v/>
      </c>
      <c r="Q64" s="10" t="str">
        <f>IF(D2=8,A3,"")</f>
        <v/>
      </c>
      <c r="R64" s="10" t="str">
        <f>IF(D2=8,A4,"")</f>
        <v/>
      </c>
      <c r="S64" s="10" t="str">
        <f>IF(D2=8,A4,"")</f>
        <v/>
      </c>
      <c r="T64" s="10" t="str">
        <f>IF(D2=8,A5,"")</f>
        <v/>
      </c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</row>
    <row r="65" spans="1:62" x14ac:dyDescent="0.25">
      <c r="A65" s="12"/>
      <c r="B65" s="12"/>
      <c r="C65" s="12"/>
      <c r="D65" s="27"/>
      <c r="E65" s="37"/>
      <c r="F65" s="9" t="str">
        <f>IF(Table7[Number Of Athletes]=8,"Start","")</f>
        <v/>
      </c>
      <c r="G65" s="41">
        <v>0</v>
      </c>
      <c r="H65" s="42"/>
      <c r="I65" s="41">
        <v>0</v>
      </c>
      <c r="J65" s="42"/>
      <c r="K65" s="41">
        <v>0</v>
      </c>
      <c r="L65" s="42"/>
      <c r="M65" s="41">
        <v>0</v>
      </c>
      <c r="N65" s="42"/>
      <c r="O65" s="41">
        <v>0</v>
      </c>
      <c r="P65" s="42"/>
      <c r="Q65" s="41">
        <v>0</v>
      </c>
      <c r="R65" s="42"/>
      <c r="S65" s="41">
        <v>0</v>
      </c>
      <c r="T65" s="4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</row>
    <row r="66" spans="1:62" x14ac:dyDescent="0.25">
      <c r="A66" s="12"/>
      <c r="B66" s="12"/>
      <c r="C66" s="12"/>
      <c r="D66" s="27"/>
      <c r="E66" s="37"/>
      <c r="F66" s="9" t="str">
        <f>IF(Table7[Number Of Athletes]=8,"Finish","")</f>
        <v/>
      </c>
      <c r="G66" s="41">
        <v>0</v>
      </c>
      <c r="H66" s="42"/>
      <c r="I66" s="41">
        <v>0</v>
      </c>
      <c r="J66" s="42"/>
      <c r="K66" s="41">
        <v>0</v>
      </c>
      <c r="L66" s="42"/>
      <c r="M66" s="41">
        <v>0</v>
      </c>
      <c r="N66" s="42"/>
      <c r="O66" s="41">
        <v>0</v>
      </c>
      <c r="P66" s="42"/>
      <c r="Q66" s="41">
        <v>0</v>
      </c>
      <c r="R66" s="42"/>
      <c r="S66" s="41">
        <v>0</v>
      </c>
      <c r="T66" s="4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</row>
    <row r="67" spans="1:62" x14ac:dyDescent="0.25">
      <c r="A67" s="12"/>
      <c r="B67" s="12"/>
      <c r="C67" s="12"/>
      <c r="D67" s="27"/>
      <c r="E67" s="38"/>
      <c r="F67" s="9" t="str">
        <f>IF(Table7[Number Of Athletes]=8,"Time","")</f>
        <v/>
      </c>
      <c r="G67" s="17" t="str">
        <f>IF(Table7[Number Of Athletes]=8,G66-G65,"")</f>
        <v/>
      </c>
      <c r="H67" s="17" t="str">
        <f>IF(Table7[Number Of Athletes]=8,G66-G65,"")</f>
        <v/>
      </c>
      <c r="I67" s="17" t="str">
        <f>IF(Table7[Number Of Athletes]=8,I66-I65,"")</f>
        <v/>
      </c>
      <c r="J67" s="17" t="str">
        <f>IF(Table7[Number Of Athletes]=8,I66-I65,"")</f>
        <v/>
      </c>
      <c r="K67" s="17" t="str">
        <f>IF(Table7[Number Of Athletes]=8,K66-K65,"")</f>
        <v/>
      </c>
      <c r="L67" s="17" t="str">
        <f>IF(Table7[Number Of Athletes]=8,K66-K65,"")</f>
        <v/>
      </c>
      <c r="M67" s="17" t="str">
        <f>IF(Table7[Number Of Athletes]=8,M66-M65,"")</f>
        <v/>
      </c>
      <c r="N67" s="17" t="str">
        <f>IF(Table7[Number Of Athletes]=8,M66-M65,"")</f>
        <v/>
      </c>
      <c r="O67" s="17" t="str">
        <f>IF(Table7[Number Of Athletes]=8,O66-O65,"")</f>
        <v/>
      </c>
      <c r="P67" s="17" t="str">
        <f>IF(Table7[Number Of Athletes]=8,O66-O65,"")</f>
        <v/>
      </c>
      <c r="Q67" s="17" t="str">
        <f>IF(Table7[Number Of Athletes]=8,Q66-Q65,"")</f>
        <v/>
      </c>
      <c r="R67" s="17" t="str">
        <f>IF(Table7[Number Of Athletes]=8,Q66-Q65,"")</f>
        <v/>
      </c>
      <c r="S67" s="17" t="str">
        <f>IF(Table7[Number Of Athletes]=8,S66-S65,"")</f>
        <v/>
      </c>
      <c r="T67" s="17" t="str">
        <f>IF(Table7[Number Of Athletes]=8,S66-S65,"")</f>
        <v/>
      </c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</row>
    <row r="68" spans="1:62" x14ac:dyDescent="0.25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</row>
    <row r="69" spans="1:62" x14ac:dyDescent="0.25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</row>
    <row r="70" spans="1:62" x14ac:dyDescent="0.25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</row>
    <row r="71" spans="1:62" x14ac:dyDescent="0.25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</row>
    <row r="72" spans="1:62" x14ac:dyDescent="0.25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</row>
    <row r="73" spans="1:62" x14ac:dyDescent="0.25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</row>
    <row r="74" spans="1:62" x14ac:dyDescent="0.25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</row>
    <row r="75" spans="1:62" x14ac:dyDescent="0.2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</row>
    <row r="76" spans="1:62" x14ac:dyDescent="0.25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</row>
    <row r="77" spans="1:62" x14ac:dyDescent="0.25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</row>
    <row r="78" spans="1:62" x14ac:dyDescent="0.25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</row>
    <row r="79" spans="1:62" x14ac:dyDescent="0.25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</row>
    <row r="80" spans="1:62" x14ac:dyDescent="0.25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</row>
    <row r="81" spans="1:62" x14ac:dyDescent="0.25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</row>
    <row r="82" spans="1:62" x14ac:dyDescent="0.25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</row>
    <row r="83" spans="1:62" x14ac:dyDescent="0.25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</row>
    <row r="84" spans="1:62" x14ac:dyDescent="0.25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</row>
    <row r="85" spans="1:62" x14ac:dyDescent="0.25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</row>
    <row r="86" spans="1:62" x14ac:dyDescent="0.25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</row>
    <row r="87" spans="1:62" x14ac:dyDescent="0.25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</row>
    <row r="88" spans="1:62" x14ac:dyDescent="0.25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</row>
    <row r="89" spans="1:62" x14ac:dyDescent="0.25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</row>
    <row r="90" spans="1:62" x14ac:dyDescent="0.25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</row>
    <row r="91" spans="1:62" x14ac:dyDescent="0.25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</row>
    <row r="92" spans="1:62" x14ac:dyDescent="0.25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</row>
    <row r="93" spans="1:62" x14ac:dyDescent="0.25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</row>
    <row r="94" spans="1:62" x14ac:dyDescent="0.25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</row>
    <row r="95" spans="1:62" x14ac:dyDescent="0.25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</row>
    <row r="96" spans="1:62" x14ac:dyDescent="0.25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</row>
    <row r="97" spans="1:62" x14ac:dyDescent="0.25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</row>
    <row r="98" spans="1:62" x14ac:dyDescent="0.25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</row>
    <row r="99" spans="1:62" x14ac:dyDescent="0.25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</row>
    <row r="100" spans="1:62" x14ac:dyDescent="0.25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</row>
    <row r="101" spans="1:62" x14ac:dyDescent="0.25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</row>
    <row r="102" spans="1:62" x14ac:dyDescent="0.25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</row>
    <row r="103" spans="1:62" x14ac:dyDescent="0.25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</row>
    <row r="104" spans="1:62" x14ac:dyDescent="0.25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</row>
    <row r="105" spans="1:62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</row>
    <row r="106" spans="1:62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</row>
    <row r="107" spans="1:62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</row>
    <row r="108" spans="1:62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</row>
    <row r="109" spans="1:62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</row>
    <row r="110" spans="1:62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</row>
    <row r="111" spans="1:62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</row>
    <row r="112" spans="1:62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</row>
    <row r="113" spans="1:62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</row>
  </sheetData>
  <sheetProtection algorithmName="SHA-512" hashValue="pOsHajJNl/hB8hJrhBgLNSh/QFtK8s+6BELIQmvdd1AFuSqUbXd/rzK7WY5MKCXgu/2FcvLkXR1LkRQ/roggsw==" saltValue="6x5ZOpnMguM91doVSTizLw==" spinCount="100000" sheet="1" objects="1" scenarios="1" selectLockedCells="1"/>
  <mergeCells count="182">
    <mergeCell ref="S62:T62"/>
    <mergeCell ref="S65:T65"/>
    <mergeCell ref="S66:T66"/>
    <mergeCell ref="E6:F6"/>
    <mergeCell ref="H2:L3"/>
    <mergeCell ref="Q61:R61"/>
    <mergeCell ref="Q58:R58"/>
    <mergeCell ref="Q57:R57"/>
    <mergeCell ref="S57:T57"/>
    <mergeCell ref="S58:T58"/>
    <mergeCell ref="S61:T61"/>
    <mergeCell ref="O62:P62"/>
    <mergeCell ref="O65:P65"/>
    <mergeCell ref="O66:P66"/>
    <mergeCell ref="Q66:R66"/>
    <mergeCell ref="Q65:R65"/>
    <mergeCell ref="Q62:R62"/>
    <mergeCell ref="M61:N61"/>
    <mergeCell ref="M58:N58"/>
    <mergeCell ref="M57:N57"/>
    <mergeCell ref="O57:P57"/>
    <mergeCell ref="O58:P58"/>
    <mergeCell ref="O61:P61"/>
    <mergeCell ref="K62:L62"/>
    <mergeCell ref="M54:N54"/>
    <mergeCell ref="O53:P53"/>
    <mergeCell ref="K65:L65"/>
    <mergeCell ref="K66:L66"/>
    <mergeCell ref="M66:N66"/>
    <mergeCell ref="M65:N65"/>
    <mergeCell ref="M62:N62"/>
    <mergeCell ref="I61:J61"/>
    <mergeCell ref="I58:J58"/>
    <mergeCell ref="I57:J57"/>
    <mergeCell ref="K57:L57"/>
    <mergeCell ref="K58:L58"/>
    <mergeCell ref="K61:L61"/>
    <mergeCell ref="Q45:R45"/>
    <mergeCell ref="Q46:R46"/>
    <mergeCell ref="Q53:R53"/>
    <mergeCell ref="Q54:R54"/>
    <mergeCell ref="S53:T53"/>
    <mergeCell ref="S54:T54"/>
    <mergeCell ref="O54:P54"/>
    <mergeCell ref="E52:E67"/>
    <mergeCell ref="G53:H53"/>
    <mergeCell ref="G54:H54"/>
    <mergeCell ref="I53:J53"/>
    <mergeCell ref="I54:J54"/>
    <mergeCell ref="K53:L53"/>
    <mergeCell ref="K54:L54"/>
    <mergeCell ref="G57:H57"/>
    <mergeCell ref="G58:H58"/>
    <mergeCell ref="G61:H61"/>
    <mergeCell ref="G62:H62"/>
    <mergeCell ref="G65:H65"/>
    <mergeCell ref="G66:H66"/>
    <mergeCell ref="I66:J66"/>
    <mergeCell ref="I65:J65"/>
    <mergeCell ref="I62:J62"/>
    <mergeCell ref="M53:N53"/>
    <mergeCell ref="S46:T46"/>
    <mergeCell ref="G49:H49"/>
    <mergeCell ref="G50:H50"/>
    <mergeCell ref="I49:J49"/>
    <mergeCell ref="I50:J50"/>
    <mergeCell ref="K49:L49"/>
    <mergeCell ref="K50:L50"/>
    <mergeCell ref="M49:N49"/>
    <mergeCell ref="M50:N50"/>
    <mergeCell ref="M46:N46"/>
    <mergeCell ref="O46:P46"/>
    <mergeCell ref="M37:N37"/>
    <mergeCell ref="M38:N38"/>
    <mergeCell ref="O37:P37"/>
    <mergeCell ref="G34:H34"/>
    <mergeCell ref="I33:J33"/>
    <mergeCell ref="I34:J34"/>
    <mergeCell ref="K33:L33"/>
    <mergeCell ref="G42:H42"/>
    <mergeCell ref="G45:H45"/>
    <mergeCell ref="I45:J45"/>
    <mergeCell ref="K45:L45"/>
    <mergeCell ref="O42:P42"/>
    <mergeCell ref="M42:N42"/>
    <mergeCell ref="K42:L42"/>
    <mergeCell ref="I42:J42"/>
    <mergeCell ref="M45:N45"/>
    <mergeCell ref="O45:P45"/>
    <mergeCell ref="O38:P38"/>
    <mergeCell ref="E40:E51"/>
    <mergeCell ref="G41:H41"/>
    <mergeCell ref="I41:J41"/>
    <mergeCell ref="K41:L41"/>
    <mergeCell ref="M41:N41"/>
    <mergeCell ref="O41:P41"/>
    <mergeCell ref="Q41:R41"/>
    <mergeCell ref="S41:T41"/>
    <mergeCell ref="G38:H38"/>
    <mergeCell ref="I38:J38"/>
    <mergeCell ref="K38:L38"/>
    <mergeCell ref="G46:H46"/>
    <mergeCell ref="I46:J46"/>
    <mergeCell ref="K46:L46"/>
    <mergeCell ref="S42:T42"/>
    <mergeCell ref="Q42:R42"/>
    <mergeCell ref="O49:P49"/>
    <mergeCell ref="O50:P50"/>
    <mergeCell ref="Q49:R49"/>
    <mergeCell ref="Q50:R50"/>
    <mergeCell ref="S49:T49"/>
    <mergeCell ref="S50:T50"/>
    <mergeCell ref="S45:T45"/>
    <mergeCell ref="M33:N33"/>
    <mergeCell ref="M34:N34"/>
    <mergeCell ref="K30:L30"/>
    <mergeCell ref="M29:N29"/>
    <mergeCell ref="M30:N30"/>
    <mergeCell ref="O29:P29"/>
    <mergeCell ref="O30:P30"/>
    <mergeCell ref="G33:H33"/>
    <mergeCell ref="O33:P33"/>
    <mergeCell ref="O34:P34"/>
    <mergeCell ref="I25:J25"/>
    <mergeCell ref="I26:J26"/>
    <mergeCell ref="K25:L25"/>
    <mergeCell ref="K26:L26"/>
    <mergeCell ref="E28:E39"/>
    <mergeCell ref="G29:H29"/>
    <mergeCell ref="G30:H30"/>
    <mergeCell ref="I29:J29"/>
    <mergeCell ref="I30:J30"/>
    <mergeCell ref="K29:L29"/>
    <mergeCell ref="K34:L34"/>
    <mergeCell ref="G37:H37"/>
    <mergeCell ref="I37:J37"/>
    <mergeCell ref="K37:L37"/>
    <mergeCell ref="I18:J18"/>
    <mergeCell ref="K17:L17"/>
    <mergeCell ref="K18:L18"/>
    <mergeCell ref="G21:H21"/>
    <mergeCell ref="G22:H22"/>
    <mergeCell ref="I21:J21"/>
    <mergeCell ref="I22:J22"/>
    <mergeCell ref="K21:L21"/>
    <mergeCell ref="K22:L22"/>
    <mergeCell ref="K14:L14"/>
    <mergeCell ref="M14:N14"/>
    <mergeCell ref="O14:P14"/>
    <mergeCell ref="G17:H17"/>
    <mergeCell ref="I17:J17"/>
    <mergeCell ref="G13:H13"/>
    <mergeCell ref="I13:J13"/>
    <mergeCell ref="K13:L13"/>
    <mergeCell ref="M13:N13"/>
    <mergeCell ref="O13:P13"/>
    <mergeCell ref="G14:H14"/>
    <mergeCell ref="I14:J14"/>
    <mergeCell ref="S6:T6"/>
    <mergeCell ref="Q6:R6"/>
    <mergeCell ref="O6:P6"/>
    <mergeCell ref="M6:N6"/>
    <mergeCell ref="K6:L6"/>
    <mergeCell ref="I6:J6"/>
    <mergeCell ref="E8:E15"/>
    <mergeCell ref="E16:E23"/>
    <mergeCell ref="E24:E27"/>
    <mergeCell ref="G9:H9"/>
    <mergeCell ref="G10:H10"/>
    <mergeCell ref="G6:H6"/>
    <mergeCell ref="G18:H18"/>
    <mergeCell ref="G25:H25"/>
    <mergeCell ref="G26:H26"/>
    <mergeCell ref="M9:N9"/>
    <mergeCell ref="M10:N10"/>
    <mergeCell ref="O9:P9"/>
    <mergeCell ref="O10:P10"/>
    <mergeCell ref="I9:J9"/>
    <mergeCell ref="I10:J10"/>
    <mergeCell ref="K9:L9"/>
    <mergeCell ref="K10:L10"/>
    <mergeCell ref="M16:P24"/>
  </mergeCells>
  <conditionalFormatting sqref="F8:P15">
    <cfRule type="expression" dxfId="24" priority="16">
      <formula>$E$8&lt;&gt;$D$2</formula>
    </cfRule>
    <cfRule type="expression" dxfId="23" priority="8">
      <formula>$E$8=$D$2</formula>
    </cfRule>
  </conditionalFormatting>
  <conditionalFormatting sqref="F16:L23">
    <cfRule type="expression" dxfId="22" priority="15">
      <formula>$E$16&lt;&gt;$D$2</formula>
    </cfRule>
  </conditionalFormatting>
  <conditionalFormatting sqref="F24:L27">
    <cfRule type="expression" dxfId="21" priority="14">
      <formula>$E$24&lt;&gt;$D$2</formula>
    </cfRule>
    <cfRule type="expression" dxfId="20" priority="9">
      <formula>$E$24=$D$2</formula>
    </cfRule>
  </conditionalFormatting>
  <conditionalFormatting sqref="F28:P39">
    <cfRule type="expression" dxfId="19" priority="13">
      <formula>$E$28&lt;&gt;$D$2</formula>
    </cfRule>
    <cfRule type="expression" dxfId="18" priority="6">
      <formula>$E$28=$D$2</formula>
    </cfRule>
  </conditionalFormatting>
  <conditionalFormatting sqref="F40:T51">
    <cfRule type="expression" dxfId="17" priority="12">
      <formula>$E$40&lt;&gt;$D$2</formula>
    </cfRule>
    <cfRule type="expression" dxfId="16" priority="5">
      <formula>$E$40=$D$2</formula>
    </cfRule>
  </conditionalFormatting>
  <conditionalFormatting sqref="F52:T67">
    <cfRule type="expression" dxfId="15" priority="4">
      <formula>$E$52=$D$2</formula>
    </cfRule>
  </conditionalFormatting>
  <conditionalFormatting sqref="F16:J23">
    <cfRule type="expression" dxfId="14" priority="7">
      <formula>$E$16=$D$2</formula>
    </cfRule>
  </conditionalFormatting>
  <conditionalFormatting sqref="E52:T67">
    <cfRule type="expression" dxfId="13" priority="3">
      <formula>$D$2&lt;$E$52</formula>
    </cfRule>
  </conditionalFormatting>
  <conditionalFormatting sqref="E40:T51">
    <cfRule type="expression" dxfId="12" priority="2">
      <formula>$D$2&lt;$E$40</formula>
    </cfRule>
  </conditionalFormatting>
  <conditionalFormatting sqref="E28:T39">
    <cfRule type="expression" dxfId="11" priority="1">
      <formula>$D$2&lt;$E$28</formula>
    </cfRule>
  </conditionalFormatting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Schedule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Anderson</dc:creator>
  <cp:lastModifiedBy>Joe Anderson</cp:lastModifiedBy>
  <dcterms:created xsi:type="dcterms:W3CDTF">2018-02-05T09:38:02Z</dcterms:created>
  <dcterms:modified xsi:type="dcterms:W3CDTF">2018-03-27T09:40:33Z</dcterms:modified>
</cp:coreProperties>
</file>