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8-19 kurtsoa\EEA IND 2018-19\Lab\"/>
    </mc:Choice>
  </mc:AlternateContent>
  <bookViews>
    <workbookView xWindow="0" yWindow="0" windowWidth="153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2" i="1"/>
  <c r="J9" i="1" l="1"/>
  <c r="D8" i="1"/>
  <c r="D3" i="1"/>
  <c r="H4" i="1"/>
  <c r="H8" i="1"/>
  <c r="H11" i="1"/>
  <c r="C5" i="1"/>
  <c r="C8" i="1"/>
  <c r="C9" i="1"/>
  <c r="B3" i="1"/>
  <c r="C6" i="1" s="1"/>
  <c r="H3" i="1" l="1"/>
  <c r="I5" i="1" s="1"/>
  <c r="C4" i="1"/>
  <c r="E8" i="1"/>
  <c r="I4" i="1"/>
  <c r="I11" i="1"/>
  <c r="C7" i="1"/>
  <c r="I14" i="1"/>
  <c r="I10" i="1"/>
  <c r="E6" i="1"/>
  <c r="I12" i="1"/>
  <c r="I3" i="1"/>
  <c r="C3" i="1"/>
  <c r="I9" i="1"/>
  <c r="J3" i="1"/>
  <c r="K9" i="1" s="1"/>
  <c r="E5" i="1"/>
  <c r="E3" i="1"/>
  <c r="E4" i="1"/>
  <c r="E7" i="1"/>
  <c r="E9" i="1"/>
  <c r="I13" i="1" l="1"/>
  <c r="I8" i="1"/>
  <c r="I6" i="1"/>
  <c r="I7" i="1"/>
  <c r="K4" i="1"/>
  <c r="K8" i="1"/>
  <c r="K10" i="1"/>
  <c r="K11" i="1"/>
  <c r="K5" i="1"/>
  <c r="K6" i="1"/>
  <c r="K14" i="1"/>
  <c r="K7" i="1"/>
  <c r="K3" i="1"/>
  <c r="K13" i="1"/>
  <c r="K12" i="1"/>
</calcChain>
</file>

<file path=xl/sharedStrings.xml><?xml version="1.0" encoding="utf-8"?>
<sst xmlns="http://schemas.openxmlformats.org/spreadsheetml/2006/main" count="27" uniqueCount="21">
  <si>
    <t>ACTIVO</t>
  </si>
  <si>
    <t>ACTIVO NO CORRIENTE</t>
  </si>
  <si>
    <t>ACTIVO CORRIENTE</t>
  </si>
  <si>
    <t>Existencias</t>
  </si>
  <si>
    <t>Deudores</t>
  </si>
  <si>
    <t>Inversiones financieras</t>
  </si>
  <si>
    <t>Efectivo y otros activos líquidos</t>
  </si>
  <si>
    <t>MERCADONA</t>
  </si>
  <si>
    <t>EROSKI</t>
  </si>
  <si>
    <t>PN + PASIVO</t>
  </si>
  <si>
    <t>PATRIMONIO NETO</t>
  </si>
  <si>
    <t>Capital</t>
  </si>
  <si>
    <t>Reservas</t>
  </si>
  <si>
    <t>Resultado del ejercicio</t>
  </si>
  <si>
    <t>PASIVO NO CORRIENTE</t>
  </si>
  <si>
    <t>Provisiones y otros pasivos financieros</t>
  </si>
  <si>
    <t>Pasivos por impuesto diferido</t>
  </si>
  <si>
    <t>PASIVO CORRIENTE</t>
  </si>
  <si>
    <t>Proveedores</t>
  </si>
  <si>
    <t>Acreedores y deudas con Administraciones Públicas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</si>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</sst>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J11" sqref="J11"/>
    </sheetView>
  </sheetViews>
  <sheetFormatPr baseColWidth="10" defaultRowHeight="15" x14ac:dyDescent="0.25"/>
  <cols>
    <col min="1" max="5" width="11.140625" customWidth="1"/>
    <col min="6" max="6" width="1.85546875" customWidth="1"/>
    <col min="7" max="11" width="11.140625" customWidth="1"/>
  </cols>
  <sheetData>
    <row r="1" spans="1:11" x14ac:dyDescent="0.25">
      <c r="B1" s="2">
        <v>43100</v>
      </c>
      <c r="C1" s="2"/>
      <c r="D1" s="2">
        <v>43131</v>
      </c>
      <c r="F1" s="3"/>
      <c r="H1" s="2">
        <v>43100</v>
      </c>
      <c r="I1" s="2"/>
      <c r="J1" s="2">
        <v>43131</v>
      </c>
    </row>
    <row r="2" spans="1:11" x14ac:dyDescent="0.25">
      <c r="B2" s="4" t="s">
        <v>7</v>
      </c>
      <c r="C2" s="4" t="s">
        <v>7</v>
      </c>
      <c r="D2" s="5" t="s">
        <v>8</v>
      </c>
      <c r="E2" s="5" t="s">
        <v>8</v>
      </c>
      <c r="F2" s="3"/>
      <c r="H2" s="4" t="s">
        <v>7</v>
      </c>
      <c r="I2" s="4" t="s">
        <v>7</v>
      </c>
      <c r="J2" s="5" t="s">
        <v>8</v>
      </c>
      <c r="K2" s="5" t="s">
        <v>8</v>
      </c>
    </row>
    <row r="3" spans="1:11" x14ac:dyDescent="0.25">
      <c r="A3" t="s">
        <v>0</v>
      </c>
      <c r="B3" s="1">
        <f>SUM(B4:B5)</f>
        <v>8450554</v>
      </c>
      <c r="C3" s="6">
        <f>B3/$B$3</f>
        <v>1</v>
      </c>
      <c r="D3" s="1">
        <f>SUM(D4:D5)</f>
        <v>2557429</v>
      </c>
      <c r="E3" s="6">
        <f>D3/$D$3</f>
        <v>1</v>
      </c>
      <c r="F3" s="3"/>
      <c r="G3" t="s">
        <v>9</v>
      </c>
      <c r="H3" s="1">
        <f>H4+H8+H11</f>
        <v>8450554</v>
      </c>
      <c r="I3" s="6">
        <f>H3/$H$3</f>
        <v>1</v>
      </c>
      <c r="J3" s="1">
        <f>D3</f>
        <v>2557429</v>
      </c>
      <c r="K3" s="6">
        <f>J3/$J$3</f>
        <v>1</v>
      </c>
    </row>
    <row r="4" spans="1:11" x14ac:dyDescent="0.25">
      <c r="A4" t="s">
        <v>1</v>
      </c>
      <c r="B4" s="1">
        <v>4518292</v>
      </c>
      <c r="C4" s="6">
        <f t="shared" ref="C4:C9" si="0">B4/$B$3</f>
        <v>0.53467405805583867</v>
      </c>
      <c r="D4" s="1">
        <v>2299755</v>
      </c>
      <c r="E4" s="6">
        <f t="shared" ref="E4:E7" si="1">D4/$D$3</f>
        <v>0.89924490572367799</v>
      </c>
      <c r="F4" s="3"/>
      <c r="G4" t="s">
        <v>10</v>
      </c>
      <c r="H4" s="1">
        <f>SUM(H5:H7)</f>
        <v>5113282</v>
      </c>
      <c r="I4" s="6">
        <f t="shared" ref="I4:I14" si="2">H4/$H$3</f>
        <v>0.60508245968252494</v>
      </c>
      <c r="J4" s="1">
        <v>745036</v>
      </c>
      <c r="K4" s="6">
        <f t="shared" ref="K4:K14" si="3">J4/$J$3</f>
        <v>0.2913222615368794</v>
      </c>
    </row>
    <row r="5" spans="1:11" x14ac:dyDescent="0.25">
      <c r="A5" t="s">
        <v>2</v>
      </c>
      <c r="B5" s="1">
        <v>3932262</v>
      </c>
      <c r="C5" s="6">
        <f t="shared" si="0"/>
        <v>0.46532594194416127</v>
      </c>
      <c r="D5" s="1">
        <v>257674</v>
      </c>
      <c r="E5" s="6">
        <f t="shared" si="1"/>
        <v>0.10075509427632204</v>
      </c>
      <c r="F5" s="3"/>
      <c r="G5" t="s">
        <v>11</v>
      </c>
      <c r="H5" s="1">
        <v>15921</v>
      </c>
      <c r="I5" s="6">
        <f t="shared" si="2"/>
        <v>1.8840184915687183E-3</v>
      </c>
      <c r="J5" s="1">
        <v>389011</v>
      </c>
      <c r="K5" s="6">
        <f t="shared" si="3"/>
        <v>0.15211018565911311</v>
      </c>
    </row>
    <row r="6" spans="1:11" x14ac:dyDescent="0.25">
      <c r="A6" t="s">
        <v>3</v>
      </c>
      <c r="B6" s="1">
        <v>747835</v>
      </c>
      <c r="C6" s="6">
        <f t="shared" si="0"/>
        <v>8.8495381486231553E-2</v>
      </c>
      <c r="D6" s="1">
        <v>108513</v>
      </c>
      <c r="E6" s="6">
        <f t="shared" si="1"/>
        <v>4.2430503447016515E-2</v>
      </c>
      <c r="F6" s="3"/>
      <c r="G6" t="s">
        <v>12</v>
      </c>
      <c r="H6" s="1">
        <v>4775136</v>
      </c>
      <c r="I6" s="6">
        <f t="shared" si="2"/>
        <v>0.56506780502201392</v>
      </c>
      <c r="J6" s="1">
        <v>254853</v>
      </c>
      <c r="K6" s="6">
        <f t="shared" si="3"/>
        <v>9.9652033350681485E-2</v>
      </c>
    </row>
    <row r="7" spans="1:11" x14ac:dyDescent="0.25">
      <c r="A7" t="s">
        <v>4</v>
      </c>
      <c r="B7" s="1">
        <v>142973</v>
      </c>
      <c r="C7" s="6">
        <f t="shared" si="0"/>
        <v>1.6918772426044493E-2</v>
      </c>
      <c r="D7" s="1">
        <v>124139</v>
      </c>
      <c r="E7" s="6">
        <f t="shared" si="1"/>
        <v>4.854054599365222E-2</v>
      </c>
      <c r="F7" s="3"/>
      <c r="G7" t="s">
        <v>13</v>
      </c>
      <c r="H7" s="1">
        <v>322225</v>
      </c>
      <c r="I7" s="6">
        <f t="shared" si="2"/>
        <v>3.8130636168942293E-2</v>
      </c>
      <c r="J7" s="1">
        <v>13037</v>
      </c>
      <c r="K7" s="6">
        <f t="shared" si="3"/>
        <v>5.097697726896817E-3</v>
      </c>
    </row>
    <row r="8" spans="1:11" x14ac:dyDescent="0.25">
      <c r="A8" t="s">
        <v>5</v>
      </c>
      <c r="B8" s="1">
        <v>192215</v>
      </c>
      <c r="C8" s="6">
        <f t="shared" si="0"/>
        <v>2.2745846011989274E-2</v>
      </c>
      <c r="D8" s="1">
        <f>4635+7039</f>
        <v>11674</v>
      </c>
      <c r="E8" s="6">
        <f>D8/$D$3</f>
        <v>4.5647406047245103E-3</v>
      </c>
      <c r="F8" s="3"/>
      <c r="G8" t="s">
        <v>14</v>
      </c>
      <c r="H8" s="1">
        <f>SUM(H9:H10)</f>
        <v>82803</v>
      </c>
      <c r="I8" s="6">
        <f t="shared" si="2"/>
        <v>9.7985291851871489E-3</v>
      </c>
      <c r="J8" s="1">
        <v>1327256</v>
      </c>
      <c r="K8" s="6">
        <f t="shared" si="3"/>
        <v>0.51898058558028393</v>
      </c>
    </row>
    <row r="9" spans="1:11" x14ac:dyDescent="0.25">
      <c r="A9" t="s">
        <v>6</v>
      </c>
      <c r="B9" s="1">
        <v>2849239</v>
      </c>
      <c r="C9" s="6">
        <f t="shared" si="0"/>
        <v>0.33716594201989597</v>
      </c>
      <c r="D9" s="1">
        <v>10490</v>
      </c>
      <c r="E9" s="6">
        <f>D9/$D$3</f>
        <v>4.1017756504677155E-3</v>
      </c>
      <c r="F9" s="3"/>
      <c r="G9" t="s">
        <v>15</v>
      </c>
      <c r="H9" s="1">
        <v>26470</v>
      </c>
      <c r="I9" s="6">
        <f t="shared" si="2"/>
        <v>3.1323390158799055E-3</v>
      </c>
      <c r="J9" s="1">
        <f>132035+1078498+113444</f>
        <v>1323977</v>
      </c>
      <c r="K9" s="6">
        <f t="shared" si="3"/>
        <v>0.5176984385490272</v>
      </c>
    </row>
    <row r="10" spans="1:11" x14ac:dyDescent="0.25">
      <c r="F10" s="3"/>
      <c r="G10" t="s">
        <v>16</v>
      </c>
      <c r="H10" s="1">
        <v>56333</v>
      </c>
      <c r="I10" s="6">
        <f t="shared" si="2"/>
        <v>6.6661901693072434E-3</v>
      </c>
      <c r="J10" s="1">
        <v>2103</v>
      </c>
      <c r="K10" s="6">
        <f t="shared" si="3"/>
        <v>8.2231021858280326E-4</v>
      </c>
    </row>
    <row r="11" spans="1:11" x14ac:dyDescent="0.25">
      <c r="F11" s="3"/>
      <c r="G11" t="s">
        <v>17</v>
      </c>
      <c r="H11" s="1">
        <f>SUM(H12:H14)</f>
        <v>3254469</v>
      </c>
      <c r="I11" s="6">
        <f t="shared" si="2"/>
        <v>0.38511901113228791</v>
      </c>
      <c r="J11" s="1">
        <v>473492</v>
      </c>
      <c r="K11" s="6">
        <f t="shared" si="3"/>
        <v>0.18514375179134984</v>
      </c>
    </row>
    <row r="12" spans="1:11" x14ac:dyDescent="0.25">
      <c r="F12" s="3"/>
      <c r="G12" t="s">
        <v>18</v>
      </c>
      <c r="H12" s="1">
        <v>2344878</v>
      </c>
      <c r="I12" s="6">
        <f t="shared" si="2"/>
        <v>0.27748216270791243</v>
      </c>
      <c r="J12" s="1">
        <f>194707+142058</f>
        <v>336765</v>
      </c>
      <c r="K12" s="6">
        <f t="shared" si="3"/>
        <v>0.13168107501713636</v>
      </c>
    </row>
    <row r="13" spans="1:11" x14ac:dyDescent="0.25">
      <c r="F13" s="3"/>
      <c r="G13" t="s">
        <v>19</v>
      </c>
      <c r="H13" s="1">
        <v>650211</v>
      </c>
      <c r="I13" s="6">
        <f t="shared" si="2"/>
        <v>7.694300279011293E-2</v>
      </c>
      <c r="J13" s="1">
        <f>420163-14563-J12</f>
        <v>68835</v>
      </c>
      <c r="K13" s="6">
        <f t="shared" si="3"/>
        <v>2.6915703231643967E-2</v>
      </c>
    </row>
    <row r="14" spans="1:11" x14ac:dyDescent="0.25">
      <c r="F14" s="3"/>
      <c r="G14" t="s">
        <v>20</v>
      </c>
      <c r="H14" s="1">
        <v>259380</v>
      </c>
      <c r="I14" s="6">
        <f t="shared" si="2"/>
        <v>3.069384563426256E-2</v>
      </c>
      <c r="J14" s="1">
        <v>14563</v>
      </c>
      <c r="K14" s="6">
        <f t="shared" si="3"/>
        <v>5.6943907338190035E-3</v>
      </c>
    </row>
    <row r="17" ht="10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VgTic</dc:creator>
  <cp:lastModifiedBy>VgTic</cp:lastModifiedBy>
  <dcterms:created xsi:type="dcterms:W3CDTF">2019-04-11T07:44:48Z</dcterms:created>
  <dcterms:modified xsi:type="dcterms:W3CDTF">2019-05-09T08:39:17Z</dcterms:modified>
</cp:coreProperties>
</file>