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minimized="1" xWindow="0" yWindow="0" windowWidth="28770" windowHeight="12135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F6" i="1" l="1"/>
  <c r="B8" i="1" l="1"/>
  <c r="F9" i="1" l="1"/>
  <c r="B9" i="1" l="1"/>
  <c r="F29" i="1"/>
  <c r="F17" i="1"/>
  <c r="F16" i="1"/>
  <c r="F15" i="1"/>
  <c r="F26" i="1"/>
  <c r="F25" i="1"/>
  <c r="F22" i="1"/>
  <c r="F21" i="1"/>
  <c r="F20" i="1"/>
  <c r="F19" i="1"/>
  <c r="F18" i="1"/>
  <c r="F28" i="1"/>
  <c r="F27" i="1"/>
  <c r="F24" i="1"/>
  <c r="F23" i="1"/>
  <c r="F12" i="1"/>
  <c r="F14" i="1"/>
  <c r="B12" i="1" s="1"/>
  <c r="F10" i="1"/>
  <c r="F11" i="1"/>
  <c r="F13" i="1"/>
  <c r="B10" i="1" l="1"/>
  <c r="B11" i="1" s="1"/>
</calcChain>
</file>

<file path=xl/sharedStrings.xml><?xml version="1.0" encoding="utf-8"?>
<sst xmlns="http://schemas.openxmlformats.org/spreadsheetml/2006/main" count="21" uniqueCount="20">
  <si>
    <t>Helduera tasa</t>
  </si>
  <si>
    <t>Zerbitzu-tasa</t>
  </si>
  <si>
    <t>Zerbitzari kopurua</t>
  </si>
  <si>
    <t>Denbora unitatea</t>
  </si>
  <si>
    <t>P(0)</t>
  </si>
  <si>
    <t>L</t>
  </si>
  <si>
    <t>Lq</t>
  </si>
  <si>
    <t>Wq</t>
  </si>
  <si>
    <t>W</t>
  </si>
  <si>
    <t>h</t>
  </si>
  <si>
    <t>P(n)</t>
  </si>
  <si>
    <t>n</t>
  </si>
  <si>
    <t>n= zerbitzari kopurua bete arte</t>
  </si>
  <si>
    <t>L eta Wq : n ri dagokion p(n) aukeratu</t>
  </si>
  <si>
    <t>&lt;-</t>
  </si>
  <si>
    <t>p(0)</t>
  </si>
  <si>
    <t>M/M/s ILARA INFINITUA</t>
  </si>
  <si>
    <t>P(0)*F6^n/FACT(n)</t>
  </si>
  <si>
    <t>Trafiko intentsitatea (ro):</t>
  </si>
  <si>
    <t>Trafiko intentsitate globala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</si>
</sst>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B204" sqref="B204:E204"/>
    </sheetView>
  </sheetViews>
  <sheetFormatPr baseColWidth="10" defaultRowHeight="15" x14ac:dyDescent="0.25"/>
  <cols>
    <col min="1" max="1" width="34.28515625" style="3" customWidth="1"/>
    <col min="2" max="2" width="11.42578125" style="1"/>
    <col min="3" max="3" width="5.7109375" customWidth="1"/>
    <col min="4" max="4" width="8.7109375" customWidth="1"/>
    <col min="5" max="5" width="4.28515625" style="2" customWidth="1"/>
    <col min="6" max="6" width="12" bestFit="1" customWidth="1"/>
  </cols>
  <sheetData>
    <row r="1" spans="1:8" ht="20.25" x14ac:dyDescent="0.35">
      <c r="A1" s="12" t="s">
        <v>16</v>
      </c>
      <c r="B1" s="12"/>
      <c r="C1" s="12"/>
      <c r="D1" s="12"/>
      <c r="E1" s="12"/>
      <c r="F1" s="12"/>
    </row>
    <row r="3" spans="1:8" x14ac:dyDescent="0.25">
      <c r="A3" s="3" t="s">
        <v>0</v>
      </c>
      <c r="B3" s="10">
        <v>299</v>
      </c>
    </row>
    <row r="4" spans="1:8" x14ac:dyDescent="0.25">
      <c r="A4" s="3" t="s">
        <v>1</v>
      </c>
      <c r="B4" s="10">
        <v>60</v>
      </c>
      <c r="H4" t="s">
        <v>12</v>
      </c>
    </row>
    <row r="5" spans="1:8" x14ac:dyDescent="0.25">
      <c r="A5" s="3" t="s">
        <v>2</v>
      </c>
      <c r="B5" s="11">
        <v>5</v>
      </c>
      <c r="D5" s="13" t="s">
        <v>18</v>
      </c>
      <c r="E5" s="13"/>
      <c r="F5" s="13"/>
      <c r="H5" t="s">
        <v>13</v>
      </c>
    </row>
    <row r="6" spans="1:8" x14ac:dyDescent="0.25">
      <c r="A6" s="3" t="s">
        <v>3</v>
      </c>
      <c r="B6" s="10" t="s">
        <v>9</v>
      </c>
      <c r="D6" s="13"/>
      <c r="E6" s="13"/>
      <c r="F6">
        <f>B3/B4</f>
        <v>4.9833333333333334</v>
      </c>
    </row>
    <row r="8" spans="1:8" x14ac:dyDescent="0.25">
      <c r="A8" s="3" t="s">
        <v>19</v>
      </c>
      <c r="B8" s="10">
        <f>B3/(B4*B5)</f>
        <v>0.9966666666666667</v>
      </c>
      <c r="E8" s="4" t="s">
        <v>11</v>
      </c>
      <c r="F8" s="5" t="s">
        <v>10</v>
      </c>
    </row>
    <row r="9" spans="1:8" x14ac:dyDescent="0.25">
      <c r="A9" s="3" t="s">
        <v>4</v>
      </c>
      <c r="B9" s="10">
        <f>F9</f>
        <v>1.2906758356593929E-4</v>
      </c>
      <c r="E9" s="6">
        <v>0</v>
      </c>
      <c r="F9" s="7">
        <f>1/((F6^B5/(FACT(B5)*(1-B8)))+(F6^0)/FACT(0)+(F6^1)/FACT(1)+(F6^2)/FACT(2)+(F6^3)/FACT(3)+(F6^4)/FACT(4))</f>
        <v>1.2906758356593929E-4</v>
      </c>
      <c r="G9" s="3" t="s">
        <v>14</v>
      </c>
      <c r="H9" t="s">
        <v>15</v>
      </c>
    </row>
    <row r="10" spans="1:8" x14ac:dyDescent="0.25">
      <c r="A10" s="3" t="s">
        <v>5</v>
      </c>
      <c r="B10" s="10">
        <f>F6+(B8*F14/(1-B8)^2)</f>
        <v>301.48563284496345</v>
      </c>
      <c r="E10" s="6">
        <v>1</v>
      </c>
      <c r="F10" s="7">
        <f>F9*F6^1/FACT(1)</f>
        <v>6.4318679143693088E-4</v>
      </c>
      <c r="G10" s="3" t="s">
        <v>14</v>
      </c>
      <c r="H10" t="s">
        <v>17</v>
      </c>
    </row>
    <row r="11" spans="1:8" x14ac:dyDescent="0.25">
      <c r="A11" s="3" t="s">
        <v>6</v>
      </c>
      <c r="B11" s="11">
        <f>B10-F6</f>
        <v>296.5022995116301</v>
      </c>
      <c r="E11" s="6">
        <v>2</v>
      </c>
      <c r="F11" s="7">
        <f>F9*F6^2/FACT(2)</f>
        <v>1.602607088663686E-3</v>
      </c>
    </row>
    <row r="12" spans="1:8" x14ac:dyDescent="0.25">
      <c r="A12" s="3" t="s">
        <v>7</v>
      </c>
      <c r="B12" s="10">
        <f>F14/(B5*B4*(1-B8)^2)</f>
        <v>0.99164648666097011</v>
      </c>
      <c r="E12" s="6">
        <v>3</v>
      </c>
      <c r="F12" s="7">
        <f>F9*F6^3/FACT(3)</f>
        <v>2.6621084417246779E-3</v>
      </c>
    </row>
    <row r="13" spans="1:8" x14ac:dyDescent="0.25">
      <c r="A13" s="3" t="s">
        <v>8</v>
      </c>
      <c r="B13" s="11">
        <f>B12+(1/B4)</f>
        <v>1.0083131533276368</v>
      </c>
      <c r="E13" s="6">
        <v>4</v>
      </c>
      <c r="F13" s="7">
        <f>F9*F6^4/FACT(4)</f>
        <v>3.316543433648662E-3</v>
      </c>
    </row>
    <row r="14" spans="1:8" x14ac:dyDescent="0.25">
      <c r="E14" s="6">
        <v>5</v>
      </c>
      <c r="F14" s="7">
        <f>F9*F6^5/FACT(5)</f>
        <v>3.3054882888698331E-3</v>
      </c>
    </row>
    <row r="15" spans="1:8" x14ac:dyDescent="0.25">
      <c r="E15" s="6">
        <v>6</v>
      </c>
      <c r="F15" s="7">
        <f>F9*F6^6/FACT(6)</f>
        <v>2.7453916621446666E-3</v>
      </c>
    </row>
    <row r="16" spans="1:8" x14ac:dyDescent="0.25">
      <c r="E16" s="6">
        <v>7</v>
      </c>
      <c r="F16" s="7">
        <f>F9*F6^7/FACT(7)</f>
        <v>1.9544573975744176E-3</v>
      </c>
    </row>
    <row r="17" spans="5:6" x14ac:dyDescent="0.25">
      <c r="E17" s="6">
        <v>8</v>
      </c>
      <c r="F17" s="7">
        <f>F9*F6^8/FACT(8)</f>
        <v>1.2174640872390644E-3</v>
      </c>
    </row>
    <row r="18" spans="5:6" x14ac:dyDescent="0.25">
      <c r="E18" s="6">
        <v>9</v>
      </c>
      <c r="F18" s="7">
        <f>F9*F6^9/FACT(9)</f>
        <v>6.7411437423051893E-4</v>
      </c>
    </row>
    <row r="19" spans="5:6" x14ac:dyDescent="0.25">
      <c r="E19" s="6">
        <v>10</v>
      </c>
      <c r="F19" s="7">
        <f>F9*F6^10/FACT(10)</f>
        <v>3.3593366315820864E-4</v>
      </c>
    </row>
    <row r="20" spans="5:6" x14ac:dyDescent="0.25">
      <c r="E20" s="6">
        <v>11</v>
      </c>
      <c r="F20" s="7">
        <f>F9*F6^11/FACT(11)</f>
        <v>1.5218812921864302E-4</v>
      </c>
    </row>
    <row r="21" spans="5:6" x14ac:dyDescent="0.25">
      <c r="E21" s="6">
        <v>12</v>
      </c>
      <c r="F21" s="7">
        <f>F9*F6^12/FACT(12)</f>
        <v>6.3200348106075369E-5</v>
      </c>
    </row>
    <row r="22" spans="5:6" x14ac:dyDescent="0.25">
      <c r="E22" s="6">
        <v>13</v>
      </c>
      <c r="F22" s="7">
        <f>F9*F6^13/FACT(13)</f>
        <v>2.4226800107328886E-5</v>
      </c>
    </row>
    <row r="23" spans="5:6" x14ac:dyDescent="0.25">
      <c r="E23" s="6">
        <v>14</v>
      </c>
      <c r="F23" s="7">
        <f>F9*F6^14/FACT(14)</f>
        <v>8.623587181061115E-6</v>
      </c>
    </row>
    <row r="24" spans="5:6" x14ac:dyDescent="0.25">
      <c r="E24" s="6">
        <v>15</v>
      </c>
      <c r="F24" s="7">
        <f>F9*F6^15/FACT(15)</f>
        <v>2.864947296819193E-6</v>
      </c>
    </row>
    <row r="25" spans="5:6" x14ac:dyDescent="0.25">
      <c r="E25" s="6">
        <v>16</v>
      </c>
      <c r="F25" s="7">
        <f>F9*F6^16/FACT(16)</f>
        <v>8.923117101551446E-7</v>
      </c>
    </row>
    <row r="26" spans="5:6" x14ac:dyDescent="0.25">
      <c r="E26" s="6">
        <v>17</v>
      </c>
      <c r="F26" s="7">
        <f>F9*F6^17/FACT(17)</f>
        <v>2.6156980523175315E-7</v>
      </c>
    </row>
    <row r="27" spans="5:6" x14ac:dyDescent="0.25">
      <c r="E27" s="6">
        <v>18</v>
      </c>
      <c r="F27" s="7">
        <f>F9*F6^18/FACT(18)</f>
        <v>7.2416084966939069E-8</v>
      </c>
    </row>
    <row r="28" spans="5:6" x14ac:dyDescent="0.25">
      <c r="E28" s="6">
        <v>19</v>
      </c>
      <c r="F28" s="7">
        <f>F9*F6^19/FACT(19)</f>
        <v>1.8993341583434021E-8</v>
      </c>
    </row>
    <row r="29" spans="5:6" x14ac:dyDescent="0.25">
      <c r="E29" s="8">
        <v>20</v>
      </c>
      <c r="F29" s="9">
        <f>F9*F6^20/FACT(20)</f>
        <v>4.7325076112056432E-9</v>
      </c>
    </row>
  </sheetData>
  <mergeCells count="3">
    <mergeCell ref="A1:F1"/>
    <mergeCell ref="D6:E6"/>
    <mergeCell ref="D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2020-05-02T16:39:18Z</dcterms:created>
  <dcterms:modified xsi:type="dcterms:W3CDTF">2020-05-06T13:50:26Z</dcterms:modified>
</cp:coreProperties>
</file>