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RVA161-1-COSTEO 11-10-2025" sheetId="3" r:id="rId6"/>
    <sheet state="visible" name=" Confirmación de " sheetId="4" r:id="rId7"/>
    <sheet state="visible" name="PAGOS" sheetId="5" r:id="rId8"/>
    <sheet state="visible" name="VUELO" sheetId="6" r:id="rId9"/>
    <sheet state="visible" name="Detalle de los servicios" sheetId="7" r:id="rId10"/>
  </sheets>
  <definedNames/>
  <calcPr/>
  <extLst>
    <ext uri="GoogleSheetsCustomDataVersion2">
      <go:sheetsCustomData xmlns:go="http://customooxmlschemas.google.com/" r:id="rId11" roundtripDataChecksum="Rlxdg4VM/ZYnX9j6/A69gf5Ks8JouZ8oUA6W8Ww4E0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6">
      <text>
        <t xml:space="preserve">======
ID#AAABsO8w7Kw
Medical Trip Colombia SAS    (2025-10-11 16:31:35)
NO DESCONTE LA COMISION</t>
      </text>
    </comment>
  </commentList>
  <extLst>
    <ext uri="GoogleSheetsCustomDataVersion2">
      <go:sheetsCustomData xmlns:go="http://customooxmlschemas.google.com/" r:id="rId1" roundtripDataSignature="AMtx7mjoJcwkjP1N2gtqrON4Fm/y0TGP/Q=="/>
    </ext>
  </extLst>
</comments>
</file>

<file path=xl/sharedStrings.xml><?xml version="1.0" encoding="utf-8"?>
<sst xmlns="http://schemas.openxmlformats.org/spreadsheetml/2006/main" count="382" uniqueCount="201">
  <si>
    <t>Nombre</t>
  </si>
  <si>
    <t xml:space="preserve">Johanna </t>
  </si>
  <si>
    <t xml:space="preserve">VIAJA SOLA </t>
  </si>
  <si>
    <t>Miossotis</t>
  </si>
  <si>
    <t>ES SU PRIMERA VEZ EN MEDELLIN</t>
  </si>
  <si>
    <t>Apellido</t>
  </si>
  <si>
    <t>Grotestam</t>
  </si>
  <si>
    <t>Apellido de casada</t>
  </si>
  <si>
    <t>Género:  .</t>
  </si>
  <si>
    <t>Femenino</t>
  </si>
  <si>
    <t>Pasaporte</t>
  </si>
  <si>
    <t>NV9RKR5F9</t>
  </si>
  <si>
    <t>Fecha de nacimiento</t>
  </si>
  <si>
    <t>02 de noviembre 1975</t>
  </si>
  <si>
    <t>Edad</t>
  </si>
  <si>
    <t>Estado civil</t>
  </si>
  <si>
    <t>soltera</t>
  </si>
  <si>
    <t>Dirección</t>
  </si>
  <si>
    <t xml:space="preserve">Nacionalidad  y  domicilio:  </t>
  </si>
  <si>
    <t>Email:</t>
  </si>
  <si>
    <t>miosotisgrotestam6@gmail.com</t>
  </si>
  <si>
    <t>Teléfono</t>
  </si>
  <si>
    <t>599 9 516 2314</t>
  </si>
  <si>
    <t xml:space="preserve">Profesión </t>
  </si>
  <si>
    <t>RH</t>
  </si>
  <si>
    <t xml:space="preserve"> </t>
  </si>
  <si>
    <t>Seguro</t>
  </si>
  <si>
    <t>SVB</t>
  </si>
  <si>
    <t>Peso</t>
  </si>
  <si>
    <t>72 kg</t>
  </si>
  <si>
    <t>Altura</t>
  </si>
  <si>
    <t>1.65m</t>
  </si>
  <si>
    <t>Idioma</t>
  </si>
  <si>
    <t>Estadia:</t>
  </si>
  <si>
    <t xml:space="preserve">12 al 19 de octubre </t>
  </si>
  <si>
    <t>ITINERARIO SUGERIDO:</t>
  </si>
  <si>
    <t>12  - 19 OCTUBRE</t>
  </si>
  <si>
    <t>ACP horas</t>
  </si>
  <si>
    <t>Traslados cerca</t>
  </si>
  <si>
    <t>Lejos</t>
  </si>
  <si>
    <t>DOMINGO</t>
  </si>
  <si>
    <t>Vuelo Curazao - Medellín</t>
  </si>
  <si>
    <t>Aeroturex</t>
  </si>
  <si>
    <t>Confirmado</t>
  </si>
  <si>
    <t xml:space="preserve">Traslado a aeropuerto - hotel </t>
  </si>
  <si>
    <t>Alojamiento</t>
  </si>
  <si>
    <t>LUNES - DIA FESTIVO NO LABORAL</t>
  </si>
  <si>
    <t>Desayuno en el hotel</t>
  </si>
  <si>
    <t>09:00 am</t>
  </si>
  <si>
    <t>Traslado hotel - punto de encuentro</t>
  </si>
  <si>
    <t>04 HORAS</t>
  </si>
  <si>
    <t>CITY TOUR por la ciudad en chiva Tour compartido grupal</t>
  </si>
  <si>
    <t>TARDE LIBRE</t>
  </si>
  <si>
    <t>MARTES</t>
  </si>
  <si>
    <t>NO desayunar  - Tomar agua</t>
  </si>
  <si>
    <t>05:30 am</t>
  </si>
  <si>
    <t>Traslado Hotel - Centro médico</t>
  </si>
  <si>
    <t>CIMA</t>
  </si>
  <si>
    <t>05:45 am</t>
  </si>
  <si>
    <t>Toma de muestras de sangre para laboratorios clínicos</t>
  </si>
  <si>
    <t>Ecografía de abdomen total</t>
  </si>
  <si>
    <t>Citología Cervical</t>
  </si>
  <si>
    <t>Mamografía</t>
  </si>
  <si>
    <t>Electrocardiograma</t>
  </si>
  <si>
    <t>Radiografía de tórax</t>
  </si>
  <si>
    <t>08:00 am</t>
  </si>
  <si>
    <t>DIA LIBRE</t>
  </si>
  <si>
    <t>MIERCOLES</t>
  </si>
  <si>
    <t>01:20 pm</t>
  </si>
  <si>
    <t>El TESORO</t>
  </si>
  <si>
    <t>UNIVERSE</t>
  </si>
  <si>
    <t>02:00 pm</t>
  </si>
  <si>
    <t>Cita con especialista en Ginecología</t>
  </si>
  <si>
    <t>Ecografía transvaginal</t>
  </si>
  <si>
    <t>3:30 pm</t>
  </si>
  <si>
    <t>Cita con especialista en Medicina Interna revisión de resultados del chequeo</t>
  </si>
  <si>
    <t>Traslado centro médico - hotel</t>
  </si>
  <si>
    <t>JUEVES</t>
  </si>
  <si>
    <t>VIERNES</t>
  </si>
  <si>
    <t>06:30 am</t>
  </si>
  <si>
    <t>AEROTUREX</t>
  </si>
  <si>
    <t>10 HORAS</t>
  </si>
  <si>
    <t>TOUR A GUATAPÉ GRUPAL</t>
  </si>
  <si>
    <t>SÁBADO</t>
  </si>
  <si>
    <t>Desayuno en su hotel</t>
  </si>
  <si>
    <t>Traslado hotel - aeropuerto</t>
  </si>
  <si>
    <t>Vuelo internacional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</si>
  <si>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</si>
  <si>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</si>
  <si>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</si>
  <si>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</si>
  <si>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</si>
  <si>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</si>
  <si>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</si>
  <si>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</si>
  <si>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</si>
  <si>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</si>
  <si>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</si>
  <si>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</si>
  <si>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</si>
  <si>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</si>
  <si>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</si>
  <si>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</si>
  <si>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</si>
  <si>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</si>
  <si>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</si>
  <si>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</si>
  <si>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</si>
  <si>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</si>
  <si>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GMAIL</t>
  </si>
  <si>
    <t>APP</t>
  </si>
  <si>
    <t>EMITIDO</t>
  </si>
  <si>
    <t>Póliza de asistencia médica al viajero - producto visitor  por 06 días</t>
  </si>
  <si>
    <t>Colasistencia</t>
  </si>
  <si>
    <t>PRE COMPRA</t>
  </si>
  <si>
    <t>FACTURADO</t>
  </si>
  <si>
    <t>RECARGADO</t>
  </si>
  <si>
    <t>SIM CARD VIRTUAL con datos Ilimitados</t>
  </si>
  <si>
    <t>Connecty</t>
  </si>
  <si>
    <t>CONECTY - TECNOTRAVEL SAS</t>
  </si>
  <si>
    <t>JURIDICA BANCOLOMBIA</t>
  </si>
  <si>
    <t>TRANSFERENCIA</t>
  </si>
  <si>
    <t>Traslado  aeropuerto - hotel - aeropuerto en CARRO</t>
  </si>
  <si>
    <t>CITY TOUR compartido grupal</t>
  </si>
  <si>
    <t>Tour grupal a GUATAPÉ</t>
  </si>
  <si>
    <t>PAQUETE DE CHEQUEO MÉDICO</t>
  </si>
  <si>
    <t>CIMA OCUPACIONAL</t>
  </si>
  <si>
    <t>DEPOSITO EN EFECTIVO</t>
  </si>
  <si>
    <t>CONSIGNACION CORRESPONSAL</t>
  </si>
  <si>
    <t>ARCHIVADO</t>
  </si>
  <si>
    <t>Citología  cervical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</si>
  <si>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</si>
  <si>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</si>
  <si>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</si>
  <si>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</si>
  <si>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</si>
  <si>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</si>
  <si>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</si>
  <si>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</si>
  <si>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</si>
  <si>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</si>
  <si>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</si>
  <si>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</si>
  <si>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</si>
  <si>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</si>
  <si>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</si>
  <si>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</si>
  <si>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</si>
  <si>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</si>
  <si>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</si>
  <si>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</si>
  <si>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</si>
  <si>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</si>
  <si>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</si>
  <si>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</si>
  <si>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</si>
  <si>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</si>
  <si>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</si>
  <si>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</si>
  <si>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</si>
  <si>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 xml:space="preserve">Mamografia </t>
  </si>
  <si>
    <t>Cita con especialista en MEDICINA INTERNA</t>
  </si>
  <si>
    <t>DR FERNANDO LOPEZ</t>
  </si>
  <si>
    <t>Póliza de asistencia médica al viajero - producto visitor  por 02 días</t>
  </si>
  <si>
    <t>COLASISTENCIA</t>
  </si>
  <si>
    <t>E - MAIL</t>
  </si>
  <si>
    <t>04 Traslados hotel - clínica por trayecto</t>
  </si>
  <si>
    <t>Al final</t>
  </si>
  <si>
    <t>Medical Trip Colombia SAS - Acompañamiento virtual  y presencial para exámenes y citas</t>
  </si>
  <si>
    <t>JOHANNS</t>
  </si>
  <si>
    <t>SERVICIOS ADICIONALES</t>
  </si>
  <si>
    <t>UNIVHERSE</t>
  </si>
  <si>
    <t xml:space="preserve">Consulta con especialista en GINECOLOGÍA </t>
  </si>
  <si>
    <t>02 Traslados adicionales hotel - clínica por trayecto con acompañamiento</t>
  </si>
  <si>
    <t>NO</t>
  </si>
  <si>
    <t>Caja menor</t>
  </si>
  <si>
    <t>Total neto</t>
  </si>
  <si>
    <t>Gastos bancarios</t>
  </si>
  <si>
    <t>4 * 1000</t>
  </si>
  <si>
    <t>Transferencia internacional</t>
  </si>
  <si>
    <t>Tasa del dólar</t>
  </si>
  <si>
    <t>RESERVA HOTEL ESTELAR</t>
  </si>
  <si>
    <t xml:space="preserve">CONFIRMACIÓN CITA CON MEDICINA INTERNA </t>
  </si>
  <si>
    <t>VALOR DE LA CONSULTA: 240.000</t>
  </si>
  <si>
    <t>CONFIRMACIÓN CITA CON ESP EN GINECOLOGIA+ECO TRANSVAGINAL UNIVHERSE</t>
  </si>
  <si>
    <t>TOTAL A PAGAR:350.000</t>
  </si>
  <si>
    <t>DEPOSITO PRIMERA NOCHE HOTEL ESTELAR</t>
  </si>
  <si>
    <t>GINECOLOGIA Y ECOGRAFIA TRANSVAGINAL</t>
  </si>
  <si>
    <t>INTERNISTA</t>
  </si>
  <si>
    <t>DVNXC5</t>
  </si>
  <si>
    <t>P5 7451</t>
  </si>
  <si>
    <t>DETALLE DE LOS SERVICIOS</t>
  </si>
  <si>
    <t>PERFIL HORMONAL</t>
  </si>
  <si>
    <t>Estradiol total</t>
  </si>
  <si>
    <t>FSH Hormona foliculoestimulante</t>
  </si>
  <si>
    <t>LH Hormona Luteinizante</t>
  </si>
  <si>
    <t>Prolactina</t>
  </si>
  <si>
    <t>Progesterona</t>
  </si>
  <si>
    <t>TOTAL</t>
  </si>
  <si>
    <t>Impuesto bancario 4*1000</t>
  </si>
  <si>
    <t xml:space="preserve">VALOR TOTAL A PAGAR en DÓLARES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</si>
</sst>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-mm-yyyy"/>
    <numFmt numFmtId="165" formatCode="d mmmm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"/>
    <numFmt numFmtId="172" formatCode="d-m-yyyy"/>
    <numFmt numFmtId="173" formatCode="[$$]#,##0"/>
    <numFmt numFmtId="174" formatCode="0.0%"/>
    <numFmt numFmtId="175" formatCode="&quot;$&quot;#,##0.00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8.0"/>
      <color theme="1"/>
      <name val="Lexend"/>
    </font>
    <font>
      <sz val="10.0"/>
      <color theme="1"/>
      <name val="Lexend"/>
    </font>
    <font>
      <b/>
      <sz val="11.0"/>
      <color rgb="FFFFFFFF"/>
      <name val="Lexend"/>
    </font>
    <font>
      <b/>
      <sz val="10.0"/>
      <color rgb="FFFFFFFF"/>
      <name val="Lexend"/>
    </font>
    <font>
      <b/>
      <sz val="10.0"/>
      <color theme="1"/>
      <name val="Lexend"/>
    </font>
    <font>
      <sz val="7.0"/>
      <color theme="1"/>
      <name val="Lexend"/>
    </font>
    <font/>
    <font>
      <b/>
      <sz val="8.0"/>
      <color theme="1"/>
      <name val="Lexend"/>
    </font>
    <font>
      <b/>
      <sz val="7.0"/>
      <color theme="1"/>
      <name val="Lexend"/>
    </font>
    <font>
      <b/>
      <sz val="8.0"/>
      <color rgb="FFFFFFFF"/>
      <name val="Lexend"/>
    </font>
    <font>
      <sz val="10.0"/>
      <color rgb="FF0000FF"/>
      <name val="Lexend"/>
    </font>
    <font>
      <color theme="1"/>
      <name val="Lexend"/>
    </font>
    <font>
      <sz val="10.0"/>
      <color rgb="FFFF0000"/>
      <name val="Lexend"/>
    </font>
    <font>
      <b/>
      <sz val="9.0"/>
      <color theme="1"/>
      <name val="Lexend"/>
    </font>
    <font>
      <sz val="7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</font>
    <font>
      <sz val="12.0"/>
      <color rgb="FF232831"/>
      <name val="Open-Sans"/>
    </font>
    <font>
      <b/>
      <sz val="12.0"/>
      <color theme="1"/>
      <name val="Lexend"/>
    </font>
    <font>
      <b/>
      <color theme="1"/>
      <name val="Lexend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left" vertical="center"/>
    </xf>
    <xf borderId="1" fillId="3" fontId="6" numFmtId="0" xfId="0" applyAlignment="1" applyBorder="1" applyFont="1">
      <alignment vertical="center"/>
    </xf>
    <xf borderId="1" fillId="3" fontId="8" numFmtId="0" xfId="0" applyAlignment="1" applyBorder="1" applyFont="1">
      <alignment readingOrder="0" vertical="center"/>
    </xf>
    <xf borderId="2" fillId="4" fontId="5" numFmtId="0" xfId="0" applyAlignment="1" applyBorder="1" applyFill="1" applyFont="1">
      <alignment vertical="center"/>
    </xf>
    <xf borderId="2" fillId="4" fontId="6" numFmtId="0" xfId="0" applyAlignment="1" applyBorder="1" applyFont="1">
      <alignment vertical="center"/>
    </xf>
    <xf borderId="3" fillId="4" fontId="6" numFmtId="0" xfId="0" applyAlignment="1" applyBorder="1" applyFont="1">
      <alignment vertical="center"/>
    </xf>
    <xf borderId="2" fillId="0" fontId="9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vertical="center"/>
    </xf>
    <xf borderId="1" fillId="4" fontId="6" numFmtId="165" xfId="0" applyAlignment="1" applyBorder="1" applyFont="1" applyNumberFormat="1">
      <alignment horizontal="center" readingOrder="0" shrinkToFit="0" vertical="center" wrapText="1"/>
    </xf>
    <xf borderId="1" fillId="4" fontId="6" numFmtId="0" xfId="0" applyAlignment="1" applyBorder="1" applyFont="1">
      <alignment readingOrder="0" vertical="center"/>
    </xf>
    <xf borderId="1" fillId="4" fontId="6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1" fillId="0" fontId="6" numFmtId="166" xfId="0" applyAlignment="1" applyBorder="1" applyFont="1" applyNumberFormat="1">
      <alignment vertical="center"/>
    </xf>
    <xf borderId="2" fillId="0" fontId="6" numFmtId="166" xfId="0" applyAlignment="1" applyBorder="1" applyFont="1" applyNumberFormat="1">
      <alignment vertical="center"/>
    </xf>
    <xf borderId="1" fillId="5" fontId="4" numFmtId="0" xfId="0" applyAlignment="1" applyBorder="1" applyFill="1" applyFont="1">
      <alignment horizontal="center" readingOrder="0" vertical="center"/>
    </xf>
    <xf borderId="2" fillId="6" fontId="6" numFmtId="0" xfId="0" applyAlignment="1" applyBorder="1" applyFill="1" applyFont="1">
      <alignment vertical="center"/>
    </xf>
    <xf borderId="1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readingOrder="0" shrinkToFit="0" vertical="center" wrapText="1"/>
    </xf>
    <xf borderId="1" fillId="4" fontId="6" numFmtId="166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readingOrder="0" shrinkToFit="0" vertical="center" wrapText="1"/>
    </xf>
    <xf borderId="1" fillId="0" fontId="2" numFmtId="0" xfId="0" applyBorder="1" applyFont="1"/>
    <xf borderId="1" fillId="0" fontId="10" numFmtId="0" xfId="0" applyAlignment="1" applyBorder="1" applyFont="1">
      <alignment horizontal="center" vertical="center"/>
    </xf>
    <xf borderId="1" fillId="6" fontId="6" numFmtId="0" xfId="0" applyAlignment="1" applyBorder="1" applyFont="1">
      <alignment readingOrder="0" vertical="center"/>
    </xf>
    <xf borderId="2" fillId="0" fontId="6" numFmtId="0" xfId="0" applyAlignment="1" applyBorder="1" applyFont="1">
      <alignment readingOrder="0" vertical="center"/>
    </xf>
    <xf borderId="4" fillId="0" fontId="5" numFmtId="0" xfId="0" applyAlignment="1" applyBorder="1" applyFont="1">
      <alignment horizontal="center" vertical="center"/>
    </xf>
    <xf borderId="1" fillId="6" fontId="6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7" fontId="6" numFmtId="0" xfId="0" applyAlignment="1" applyBorder="1" applyFill="1" applyFont="1">
      <alignment readingOrder="0" shrinkToFit="0" vertical="center" wrapText="1"/>
    </xf>
    <xf borderId="1" fillId="7" fontId="6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1" fillId="4" fontId="5" numFmtId="166" xfId="0" applyAlignment="1" applyBorder="1" applyFont="1" applyNumberFormat="1">
      <alignment vertical="center"/>
    </xf>
    <xf borderId="1" fillId="0" fontId="5" numFmtId="166" xfId="0" applyAlignment="1" applyBorder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0" fontId="6" numFmtId="167" xfId="0" applyAlignment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5" fillId="0" fontId="9" numFmtId="0" xfId="0" applyAlignment="1" applyBorder="1" applyFont="1">
      <alignment horizontal="center" vertical="center"/>
    </xf>
    <xf borderId="0" fillId="3" fontId="6" numFmtId="0" xfId="0" applyAlignment="1" applyFont="1">
      <alignment horizontal="center" vertical="center"/>
    </xf>
    <xf borderId="1" fillId="3" fontId="8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left" vertical="center"/>
    </xf>
    <xf borderId="1" fillId="3" fontId="10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5" fillId="3" fontId="8" numFmtId="167" xfId="0" applyAlignment="1" applyBorder="1" applyFont="1" applyNumberFormat="1">
      <alignment horizontal="center" vertical="center"/>
    </xf>
    <xf borderId="1" fillId="3" fontId="6" numFmtId="169" xfId="0" applyAlignment="1" applyBorder="1" applyFont="1" applyNumberFormat="1">
      <alignment horizontal="center" vertical="center"/>
    </xf>
    <xf borderId="0" fillId="0" fontId="6" numFmtId="169" xfId="0" applyAlignment="1" applyFont="1" applyNumberFormat="1">
      <alignment horizontal="center" vertical="center"/>
    </xf>
    <xf borderId="5" fillId="3" fontId="8" numFmtId="169" xfId="0" applyAlignment="1" applyBorder="1" applyFont="1" applyNumberFormat="1">
      <alignment horizontal="left" vertical="center"/>
    </xf>
    <xf borderId="5" fillId="3" fontId="6" numFmtId="168" xfId="0" applyAlignment="1" applyBorder="1" applyFont="1" applyNumberFormat="1">
      <alignment horizontal="center" vertical="center"/>
    </xf>
    <xf borderId="5" fillId="3" fontId="8" numFmtId="0" xfId="0" applyAlignment="1" applyBorder="1" applyFont="1">
      <alignment horizontal="center" shrinkToFit="0" vertical="center" wrapText="1"/>
    </xf>
    <xf borderId="5" fillId="0" fontId="11" numFmtId="0" xfId="0" applyBorder="1" applyFont="1"/>
    <xf borderId="6" fillId="4" fontId="5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left" shrinkToFit="0" vertical="center" wrapText="1"/>
    </xf>
    <xf borderId="2" fillId="4" fontId="12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8" fontId="13" numFmtId="169" xfId="0" applyAlignment="1" applyBorder="1" applyFill="1" applyFont="1" applyNumberFormat="1">
      <alignment horizontal="center" shrinkToFit="0" vertical="center" wrapText="1"/>
    </xf>
    <xf borderId="1" fillId="8" fontId="12" numFmtId="169" xfId="0" applyAlignment="1" applyBorder="1" applyFont="1" applyNumberFormat="1">
      <alignment horizontal="center" shrinkToFit="0" vertical="center" wrapText="1"/>
    </xf>
    <xf borderId="7" fillId="4" fontId="12" numFmtId="169" xfId="0" applyAlignment="1" applyBorder="1" applyFont="1" applyNumberFormat="1">
      <alignment horizontal="center" shrinkToFit="0" vertical="center" wrapText="1"/>
    </xf>
    <xf borderId="2" fillId="4" fontId="12" numFmtId="168" xfId="0" applyAlignment="1" applyBorder="1" applyFont="1" applyNumberFormat="1">
      <alignment horizontal="center" shrinkToFit="0" vertical="center" wrapText="1"/>
    </xf>
    <xf borderId="3" fillId="9" fontId="14" numFmtId="169" xfId="0" applyAlignment="1" applyBorder="1" applyFill="1" applyFont="1" applyNumberFormat="1">
      <alignment horizontal="center" shrinkToFit="0" vertical="center" wrapText="1"/>
    </xf>
    <xf borderId="3" fillId="9" fontId="14" numFmtId="170" xfId="0" applyAlignment="1" applyBorder="1" applyFont="1" applyNumberFormat="1">
      <alignment horizontal="center" shrinkToFit="0" vertical="center" wrapText="1"/>
    </xf>
    <xf borderId="0" fillId="5" fontId="6" numFmtId="0" xfId="0" applyAlignment="1" applyFont="1">
      <alignment horizontal="center" readingOrder="0" vertical="center"/>
    </xf>
    <xf borderId="4" fillId="5" fontId="5" numFmtId="0" xfId="0" applyAlignment="1" applyBorder="1" applyFont="1">
      <alignment horizontal="center" readingOrder="0" vertical="center"/>
    </xf>
    <xf borderId="3" fillId="10" fontId="6" numFmtId="0" xfId="0" applyAlignment="1" applyBorder="1" applyFill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6" numFmtId="167" xfId="0" applyAlignment="1" applyBorder="1" applyFont="1" applyNumberFormat="1">
      <alignment horizontal="center" shrinkToFit="0" vertical="center" wrapText="1"/>
    </xf>
    <xf borderId="1" fillId="4" fontId="6" numFmtId="167" xfId="0" applyAlignment="1" applyBorder="1" applyFont="1" applyNumberFormat="1">
      <alignment horizontal="center" shrinkToFit="0" vertical="center" wrapText="1"/>
    </xf>
    <xf borderId="0" fillId="0" fontId="6" numFmtId="171" xfId="0" applyAlignment="1" applyFont="1" applyNumberFormat="1">
      <alignment horizontal="center" vertical="center"/>
    </xf>
    <xf borderId="1" fillId="8" fontId="6" numFmtId="167" xfId="0" applyAlignment="1" applyBorder="1" applyFont="1" applyNumberFormat="1">
      <alignment horizontal="center" vertical="center"/>
    </xf>
    <xf borderId="1" fillId="8" fontId="6" numFmtId="167" xfId="0" applyAlignment="1" applyBorder="1" applyFont="1" applyNumberFormat="1">
      <alignment horizontal="center" readingOrder="0" vertical="center"/>
    </xf>
    <xf borderId="7" fillId="4" fontId="6" numFmtId="169" xfId="0" applyAlignment="1" applyBorder="1" applyFont="1" applyNumberFormat="1">
      <alignment horizontal="center" vertical="center"/>
    </xf>
    <xf borderId="2" fillId="4" fontId="15" numFmtId="167" xfId="0" applyAlignment="1" applyBorder="1" applyFont="1" applyNumberFormat="1">
      <alignment horizontal="center" vertical="center"/>
    </xf>
    <xf borderId="1" fillId="11" fontId="6" numFmtId="169" xfId="0" applyAlignment="1" applyBorder="1" applyFill="1" applyFont="1" applyNumberFormat="1">
      <alignment horizontal="center" readingOrder="0" vertical="center"/>
    </xf>
    <xf borderId="1" fillId="11" fontId="6" numFmtId="168" xfId="0" applyAlignment="1" applyBorder="1" applyFont="1" applyNumberFormat="1">
      <alignment horizontal="center" vertical="center"/>
    </xf>
    <xf borderId="1" fillId="11" fontId="6" numFmtId="0" xfId="0" applyAlignment="1" applyBorder="1" applyFont="1">
      <alignment horizontal="center" vertical="center"/>
    </xf>
    <xf borderId="0" fillId="5" fontId="10" numFmtId="0" xfId="0" applyAlignment="1" applyFont="1">
      <alignment horizontal="center" readingOrder="0" vertical="center"/>
    </xf>
    <xf borderId="2" fillId="10" fontId="6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6" numFmtId="167" xfId="0" applyAlignment="1" applyBorder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12" fontId="6" numFmtId="167" xfId="0" applyAlignment="1" applyBorder="1" applyFill="1" applyFont="1" applyNumberFormat="1">
      <alignment horizontal="center" vertical="center"/>
    </xf>
    <xf borderId="2" fillId="4" fontId="6" numFmtId="168" xfId="0" applyAlignment="1" applyBorder="1" applyFont="1" applyNumberFormat="1">
      <alignment horizontal="center" vertical="center"/>
    </xf>
    <xf borderId="1" fillId="0" fontId="6" numFmtId="169" xfId="0" applyAlignment="1" applyBorder="1" applyFont="1" applyNumberFormat="1">
      <alignment horizontal="center" readingOrder="0" vertical="center"/>
    </xf>
    <xf borderId="1" fillId="0" fontId="6" numFmtId="168" xfId="0" applyAlignment="1" applyBorder="1" applyFont="1" applyNumberFormat="1">
      <alignment horizontal="center" vertical="center"/>
    </xf>
    <xf borderId="1" fillId="0" fontId="6" numFmtId="172" xfId="0" applyAlignment="1" applyBorder="1" applyFont="1" applyNumberFormat="1">
      <alignment horizontal="center" readingOrder="0" vertical="center"/>
    </xf>
    <xf borderId="1" fillId="0" fontId="6" numFmtId="167" xfId="0" applyAlignment="1" applyBorder="1" applyFont="1" applyNumberFormat="1">
      <alignment horizontal="center" readingOrder="0" vertical="center"/>
    </xf>
    <xf borderId="1" fillId="0" fontId="6" numFmtId="169" xfId="0" applyAlignment="1" applyBorder="1" applyFont="1" applyNumberFormat="1">
      <alignment horizontal="center" vertical="center"/>
    </xf>
    <xf borderId="3" fillId="10" fontId="6" numFmtId="0" xfId="0" applyAlignment="1" applyBorder="1" applyFont="1">
      <alignment horizontal="left" readingOrder="0" shrinkToFit="0" vertical="center" wrapText="1"/>
    </xf>
    <xf borderId="1" fillId="0" fontId="6" numFmtId="167" xfId="0" applyAlignment="1" applyBorder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3" fillId="10" fontId="16" numFmtId="0" xfId="0" applyAlignment="1" applyBorder="1" applyFont="1">
      <alignment readingOrder="0" shrinkToFit="0" vertical="center" wrapText="1"/>
    </xf>
    <xf borderId="1" fillId="0" fontId="16" numFmtId="167" xfId="0" applyAlignment="1" applyBorder="1" applyFont="1" applyNumberFormat="1">
      <alignment horizontal="center" readingOrder="0" shrinkToFit="0" vertical="center" wrapText="1"/>
    </xf>
    <xf borderId="2" fillId="0" fontId="16" numFmtId="0" xfId="0" applyAlignment="1" applyBorder="1" applyFont="1">
      <alignment horizontal="center" readingOrder="0" vertical="center"/>
    </xf>
    <xf borderId="0" fillId="0" fontId="2" numFmtId="171" xfId="0" applyAlignment="1" applyFont="1" applyNumberFormat="1">
      <alignment vertical="center"/>
    </xf>
    <xf borderId="0" fillId="0" fontId="2" numFmtId="169" xfId="0" applyAlignment="1" applyFont="1" applyNumberFormat="1">
      <alignment vertical="center"/>
    </xf>
    <xf borderId="7" fillId="4" fontId="2" numFmtId="169" xfId="0" applyAlignment="1" applyBorder="1" applyFont="1" applyNumberFormat="1">
      <alignment vertical="center"/>
    </xf>
    <xf borderId="2" fillId="4" fontId="2" numFmtId="168" xfId="0" applyAlignment="1" applyBorder="1" applyFont="1" applyNumberFormat="1">
      <alignment vertical="center"/>
    </xf>
    <xf borderId="1" fillId="0" fontId="2" numFmtId="169" xfId="0" applyAlignment="1" applyBorder="1" applyFont="1" applyNumberFormat="1">
      <alignment vertical="center"/>
    </xf>
    <xf borderId="1" fillId="0" fontId="2" numFmtId="168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0" fillId="13" fontId="9" numFmtId="0" xfId="0" applyAlignment="1" applyFill="1" applyFont="1">
      <alignment horizontal="left" shrinkToFit="0" vertical="center" wrapText="1"/>
    </xf>
    <xf borderId="4" fillId="13" fontId="12" numFmtId="0" xfId="0" applyAlignment="1" applyBorder="1" applyFont="1">
      <alignment horizontal="left" shrinkToFit="0" vertical="center" wrapText="1"/>
    </xf>
    <xf borderId="3" fillId="13" fontId="9" numFmtId="0" xfId="0" applyAlignment="1" applyBorder="1" applyFont="1">
      <alignment horizontal="left" shrinkToFit="0" vertical="center" wrapText="1"/>
    </xf>
    <xf borderId="1" fillId="13" fontId="10" numFmtId="0" xfId="0" applyAlignment="1" applyBorder="1" applyFont="1">
      <alignment horizontal="center" vertical="center"/>
    </xf>
    <xf borderId="1" fillId="13" fontId="6" numFmtId="167" xfId="0" applyAlignment="1" applyBorder="1" applyFont="1" applyNumberFormat="1">
      <alignment horizontal="center" vertical="center"/>
    </xf>
    <xf borderId="2" fillId="13" fontId="6" numFmtId="0" xfId="0" applyAlignment="1" applyBorder="1" applyFont="1">
      <alignment horizontal="center" vertical="center"/>
    </xf>
    <xf borderId="1" fillId="13" fontId="6" numFmtId="167" xfId="0" applyAlignment="1" applyBorder="1" applyFont="1" applyNumberFormat="1">
      <alignment horizontal="center" readingOrder="0" vertical="center"/>
    </xf>
    <xf borderId="7" fillId="4" fontId="6" numFmtId="167" xfId="0" applyAlignment="1" applyBorder="1" applyFont="1" applyNumberFormat="1">
      <alignment horizontal="center" vertical="center"/>
    </xf>
    <xf borderId="1" fillId="0" fontId="6" numFmtId="168" xfId="0" applyAlignment="1" applyBorder="1" applyFont="1" applyNumberForma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3" fillId="8" fontId="6" numFmtId="0" xfId="0" applyAlignment="1" applyBorder="1" applyFont="1">
      <alignment horizontal="left" shrinkToFit="0" vertical="center" wrapText="1"/>
    </xf>
    <xf borderId="1" fillId="8" fontId="10" numFmtId="0" xfId="0" applyAlignment="1" applyBorder="1" applyFont="1">
      <alignment horizontal="center" readingOrder="0" shrinkToFit="0" vertical="center" wrapText="1"/>
    </xf>
    <xf borderId="2" fillId="8" fontId="6" numFmtId="0" xfId="0" applyAlignment="1" applyBorder="1" applyFont="1">
      <alignment horizontal="center" vertical="center"/>
    </xf>
    <xf borderId="1" fillId="4" fontId="6" numFmtId="167" xfId="0" applyAlignment="1" applyBorder="1" applyFont="1" applyNumberFormat="1">
      <alignment horizontal="center" vertical="center"/>
    </xf>
    <xf borderId="1" fillId="11" fontId="6" numFmtId="167" xfId="0" applyAlignment="1" applyBorder="1" applyFont="1" applyNumberFormat="1">
      <alignment horizontal="center" vertical="center"/>
    </xf>
    <xf borderId="1" fillId="13" fontId="13" numFmtId="0" xfId="0" applyAlignment="1" applyBorder="1" applyFont="1">
      <alignment horizontal="left" shrinkToFit="0" vertical="center" wrapText="1"/>
    </xf>
    <xf borderId="1" fillId="13" fontId="9" numFmtId="0" xfId="0" applyAlignment="1" applyBorder="1" applyFont="1">
      <alignment horizontal="left" shrinkToFit="0" vertical="center" wrapText="1"/>
    </xf>
    <xf borderId="1" fillId="11" fontId="6" numFmtId="169" xfId="0" applyAlignment="1" applyBorder="1" applyFont="1" applyNumberFormat="1">
      <alignment horizontal="center" vertical="center"/>
    </xf>
    <xf borderId="3" fillId="8" fontId="6" numFmtId="0" xfId="0" applyAlignment="1" applyBorder="1" applyFont="1">
      <alignment horizontal="left" readingOrder="0" shrinkToFit="0" vertical="center" wrapText="1"/>
    </xf>
    <xf borderId="3" fillId="8" fontId="9" numFmtId="0" xfId="0" applyAlignment="1" applyBorder="1" applyFont="1">
      <alignment horizontal="left" readingOrder="0" shrinkToFit="0" vertical="center" wrapText="1"/>
    </xf>
    <xf borderId="2" fillId="4" fontId="17" numFmtId="173" xfId="0" applyAlignment="1" applyBorder="1" applyFont="1" applyNumberFormat="1">
      <alignment horizontal="center" vertical="center"/>
    </xf>
    <xf borderId="1" fillId="0" fontId="6" numFmtId="3" xfId="0" applyAlignment="1" applyBorder="1" applyFont="1" applyNumberFormat="1">
      <alignment horizontal="center" readingOrder="0" vertical="center"/>
    </xf>
    <xf borderId="3" fillId="8" fontId="18" numFmtId="0" xfId="0" applyAlignment="1" applyBorder="1" applyFont="1">
      <alignment horizontal="left" shrinkToFit="0" vertical="center" wrapText="1"/>
    </xf>
    <xf borderId="3" fillId="8" fontId="9" numFmtId="0" xfId="0" applyAlignment="1" applyBorder="1" applyFont="1">
      <alignment horizontal="left" shrinkToFit="0" vertical="center" wrapText="1"/>
    </xf>
    <xf borderId="1" fillId="8" fontId="6" numFmtId="16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14" fontId="9" numFmtId="0" xfId="0" applyAlignment="1" applyFill="1" applyFont="1">
      <alignment horizontal="left" shrinkToFit="0" vertical="center" wrapText="1"/>
    </xf>
    <xf borderId="4" fillId="14" fontId="12" numFmtId="0" xfId="0" applyAlignment="1" applyBorder="1" applyFont="1">
      <alignment horizontal="left" shrinkToFit="0" vertical="center" wrapText="1"/>
    </xf>
    <xf borderId="3" fillId="14" fontId="9" numFmtId="0" xfId="0" applyAlignment="1" applyBorder="1" applyFont="1">
      <alignment horizontal="left" readingOrder="0" shrinkToFit="0" vertical="center" wrapText="1"/>
    </xf>
    <xf borderId="1" fillId="14" fontId="10" numFmtId="0" xfId="0" applyAlignment="1" applyBorder="1" applyFont="1">
      <alignment horizontal="center" vertical="center"/>
    </xf>
    <xf borderId="1" fillId="14" fontId="6" numFmtId="167" xfId="0" applyAlignment="1" applyBorder="1" applyFont="1" applyNumberFormat="1">
      <alignment horizontal="center" vertical="center"/>
    </xf>
    <xf borderId="2" fillId="14" fontId="6" numFmtId="0" xfId="0" applyAlignment="1" applyBorder="1" applyFont="1">
      <alignment horizontal="center" vertical="center"/>
    </xf>
    <xf borderId="3" fillId="15" fontId="6" numFmtId="0" xfId="0" applyAlignment="1" applyBorder="1" applyFill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left" readingOrder="0" shrinkToFit="0" vertical="center" wrapText="1"/>
    </xf>
    <xf borderId="1" fillId="16" fontId="6" numFmtId="167" xfId="0" applyAlignment="1" applyBorder="1" applyFill="1" applyFont="1" applyNumberFormat="1">
      <alignment horizontal="center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17" fontId="6" numFmtId="167" xfId="0" applyAlignment="1" applyBorder="1" applyFill="1" applyFont="1" applyNumberFormat="1">
      <alignment horizontal="center" vertical="center"/>
    </xf>
    <xf borderId="0" fillId="0" fontId="6" numFmtId="174" xfId="0" applyAlignment="1" applyFont="1" applyNumberFormat="1">
      <alignment horizontal="center" vertical="center"/>
    </xf>
    <xf borderId="0" fillId="0" fontId="6" numFmtId="167" xfId="0" applyAlignment="1" applyFont="1" applyNumberFormat="1">
      <alignment horizontal="center" shrinkToFit="0" vertical="center" wrapText="1"/>
    </xf>
    <xf borderId="0" fillId="0" fontId="6" numFmtId="10" xfId="0" applyAlignment="1" applyFont="1" applyNumberFormat="1">
      <alignment horizontal="center" readingOrder="0" shrinkToFit="0" vertical="center" wrapText="1"/>
    </xf>
    <xf borderId="0" fillId="0" fontId="19" numFmtId="0" xfId="0" applyAlignment="1" applyFont="1">
      <alignment vertical="center"/>
    </xf>
    <xf borderId="0" fillId="0" fontId="10" numFmtId="167" xfId="0" applyAlignment="1" applyFont="1" applyNumberFormat="1">
      <alignment horizontal="center" shrinkToFit="0" vertical="center" wrapText="1"/>
    </xf>
    <xf borderId="0" fillId="18" fontId="9" numFmtId="167" xfId="0" applyAlignment="1" applyFill="1" applyFont="1" applyNumberFormat="1">
      <alignment horizontal="center" shrinkToFit="0" vertical="center" wrapText="1"/>
    </xf>
    <xf borderId="0" fillId="0" fontId="20" numFmtId="0" xfId="0" applyAlignment="1" applyFont="1">
      <alignment vertical="center"/>
    </xf>
    <xf borderId="0" fillId="19" fontId="6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0" fillId="18" fontId="1" numFmtId="0" xfId="0" applyAlignment="1" applyFont="1">
      <alignment horizontal="left" readingOrder="0" vertical="bottom"/>
    </xf>
    <xf borderId="0" fillId="18" fontId="1" numFmtId="0" xfId="0" applyAlignment="1" applyFont="1">
      <alignment horizontal="left" vertical="bottom"/>
    </xf>
    <xf borderId="0" fillId="18" fontId="3" numFmtId="0" xfId="0" applyAlignment="1" applyFont="1">
      <alignment horizontal="center" readingOrder="0" vertical="bottom"/>
    </xf>
    <xf borderId="0" fillId="20" fontId="3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16" fontId="3" numFmtId="0" xfId="0" applyAlignment="1" applyFont="1">
      <alignment horizontal="center" readingOrder="0" vertical="bottom"/>
    </xf>
    <xf borderId="0" fillId="18" fontId="21" numFmtId="0" xfId="0" applyAlignment="1" applyFont="1">
      <alignment readingOrder="0"/>
    </xf>
    <xf borderId="0" fillId="18" fontId="20" numFmtId="0" xfId="0" applyFont="1"/>
    <xf borderId="0" fillId="0" fontId="20" numFmtId="0" xfId="0" applyAlignment="1" applyFont="1">
      <alignment readingOrder="0"/>
    </xf>
    <xf borderId="0" fillId="0" fontId="22" numFmtId="0" xfId="0" applyFont="1"/>
    <xf borderId="0" fillId="16" fontId="23" numFmtId="0" xfId="0" applyAlignment="1" applyFont="1">
      <alignment horizontal="left" readingOrder="0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1" fillId="3" fontId="7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horizontal="left" shrinkToFit="0" vertical="center" wrapText="1"/>
    </xf>
    <xf borderId="0" fillId="21" fontId="16" numFmtId="0" xfId="0" applyAlignment="1" applyFill="1" applyFont="1">
      <alignment readingOrder="0" vertical="center"/>
    </xf>
    <xf borderId="7" fillId="10" fontId="6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readingOrder="0" vertical="center"/>
    </xf>
    <xf borderId="0" fillId="0" fontId="16" numFmtId="175" xfId="0" applyAlignment="1" applyFont="1" applyNumberFormat="1">
      <alignment readingOrder="0" vertical="center"/>
    </xf>
    <xf borderId="1" fillId="4" fontId="24" numFmtId="167" xfId="0" applyAlignment="1" applyBorder="1" applyFont="1" applyNumberFormat="1">
      <alignment horizontal="center" shrinkToFit="0" vertical="center" wrapText="1"/>
    </xf>
    <xf borderId="0" fillId="4" fontId="16" numFmtId="0" xfId="0" applyAlignment="1" applyFont="1">
      <alignment readingOrder="0" vertical="center"/>
    </xf>
    <xf borderId="0" fillId="4" fontId="16" numFmtId="175" xfId="0" applyAlignment="1" applyFont="1" applyNumberFormat="1">
      <alignment readingOrder="0" vertical="center"/>
    </xf>
    <xf borderId="1" fillId="8" fontId="6" numFmtId="0" xfId="0" applyAlignment="1" applyBorder="1" applyFont="1">
      <alignment horizontal="left" shrinkToFit="0" vertical="center" wrapText="1"/>
    </xf>
    <xf borderId="1" fillId="8" fontId="9" numFmtId="0" xfId="0" applyAlignment="1" applyBorder="1" applyFont="1">
      <alignment horizontal="left" shrinkToFit="0" vertical="center" wrapText="1"/>
    </xf>
    <xf borderId="1" fillId="8" fontId="18" numFmtId="0" xfId="0" applyAlignment="1" applyBorder="1" applyFont="1">
      <alignment horizontal="left" shrinkToFit="0" vertical="center" wrapText="1"/>
    </xf>
    <xf borderId="3" fillId="14" fontId="9" numFmtId="0" xfId="0" applyAlignment="1" applyBorder="1" applyFont="1">
      <alignment horizontal="left" shrinkToFit="0" vertical="center" wrapText="1"/>
    </xf>
    <xf borderId="1" fillId="15" fontId="6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vertical="center"/>
    </xf>
    <xf borderId="1" fillId="0" fontId="16" numFmtId="167" xfId="0" applyAlignment="1" applyBorder="1" applyFont="1" applyNumberFormat="1">
      <alignment horizontal="center" vertical="center"/>
    </xf>
    <xf borderId="1" fillId="18" fontId="25" numFmtId="0" xfId="0" applyAlignment="1" applyBorder="1" applyFont="1">
      <alignment readingOrder="0" vertical="center"/>
    </xf>
    <xf borderId="1" fillId="18" fontId="25" numFmtId="167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</xdr:rowOff>
    </xdr:from>
    <xdr:ext cx="5276850" cy="3800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3</xdr:row>
      <xdr:rowOff>76200</xdr:rowOff>
    </xdr:from>
    <xdr:ext cx="6591300" cy="31051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2</xdr:row>
      <xdr:rowOff>180975</xdr:rowOff>
    </xdr:from>
    <xdr:ext cx="4171950" cy="41814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23</xdr:row>
      <xdr:rowOff>19050</xdr:rowOff>
    </xdr:from>
    <xdr:ext cx="6534150" cy="294322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5</xdr:row>
      <xdr:rowOff>28575</xdr:rowOff>
    </xdr:from>
    <xdr:ext cx="2867025" cy="639127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2343150" cy="58578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266950" cy="621982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</xdr:row>
      <xdr:rowOff>190500</xdr:rowOff>
    </xdr:from>
    <xdr:ext cx="8401050" cy="48006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47.88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4" t="s">
        <v>2</v>
      </c>
      <c r="E18" s="1"/>
      <c r="F18" s="2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4" t="s">
        <v>3</v>
      </c>
      <c r="C19" s="2"/>
      <c r="D19" s="4" t="s">
        <v>4</v>
      </c>
      <c r="E19" s="1"/>
      <c r="F19" s="2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5</v>
      </c>
      <c r="B20" s="4" t="s">
        <v>6</v>
      </c>
      <c r="C20" s="2"/>
      <c r="D20" s="1"/>
      <c r="E20" s="1"/>
      <c r="F20" s="2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7</v>
      </c>
      <c r="B21" s="1"/>
      <c r="C21" s="2"/>
      <c r="D21" s="1"/>
      <c r="E21" s="1"/>
      <c r="F21" s="2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8</v>
      </c>
      <c r="B22" s="4" t="s">
        <v>9</v>
      </c>
      <c r="C22" s="2"/>
      <c r="D22" s="1"/>
      <c r="E22" s="1"/>
      <c r="F22" s="2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10</v>
      </c>
      <c r="B23" s="4" t="s">
        <v>11</v>
      </c>
      <c r="C23" s="2"/>
      <c r="D23" s="1"/>
      <c r="E23" s="1"/>
      <c r="F23" s="2"/>
      <c r="G23" s="3"/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12</v>
      </c>
      <c r="B24" s="4" t="s">
        <v>13</v>
      </c>
      <c r="C24" s="2"/>
      <c r="D24" s="1"/>
      <c r="E24" s="1"/>
      <c r="F24" s="2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14</v>
      </c>
      <c r="B25" s="4">
        <v>49.0</v>
      </c>
      <c r="C25" s="2"/>
      <c r="D25" s="1"/>
      <c r="E25" s="1"/>
      <c r="F25" s="2"/>
      <c r="G25" s="3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15</v>
      </c>
      <c r="B26" s="4" t="s">
        <v>16</v>
      </c>
      <c r="C26" s="2"/>
      <c r="D26" s="1"/>
      <c r="E26" s="1"/>
      <c r="F26" s="2"/>
      <c r="G26" s="3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17</v>
      </c>
      <c r="B27" s="1"/>
      <c r="C27" s="2"/>
      <c r="D27" s="1"/>
      <c r="E27" s="1"/>
      <c r="F27" s="2"/>
      <c r="G27" s="3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18</v>
      </c>
      <c r="B28" s="1"/>
      <c r="C28" s="2"/>
      <c r="D28" s="1"/>
      <c r="E28" s="1"/>
      <c r="F28" s="2"/>
      <c r="G28" s="3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19</v>
      </c>
      <c r="B29" s="4" t="s">
        <v>20</v>
      </c>
      <c r="C29" s="2"/>
      <c r="D29" s="1"/>
      <c r="E29" s="1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21</v>
      </c>
      <c r="B30" s="4" t="s">
        <v>22</v>
      </c>
      <c r="C30" s="2"/>
      <c r="D30" s="1"/>
      <c r="E30" s="1"/>
      <c r="F30" s="2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23</v>
      </c>
      <c r="B31" s="4"/>
      <c r="C31" s="2"/>
      <c r="D31" s="1"/>
      <c r="E31" s="1"/>
      <c r="F31" s="2"/>
      <c r="G31" s="3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24</v>
      </c>
      <c r="B32" s="1"/>
      <c r="C32" s="2"/>
      <c r="D32" s="4" t="s">
        <v>25</v>
      </c>
      <c r="E32" s="1"/>
      <c r="F32" s="2"/>
      <c r="G32" s="3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26</v>
      </c>
      <c r="B33" s="4" t="s">
        <v>27</v>
      </c>
      <c r="C33" s="2"/>
      <c r="D33" s="1"/>
      <c r="E33" s="1"/>
      <c r="F33" s="2"/>
      <c r="G33" s="3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28</v>
      </c>
      <c r="B34" s="4" t="s">
        <v>29</v>
      </c>
      <c r="C34" s="2"/>
      <c r="D34" s="1"/>
      <c r="E34" s="1"/>
      <c r="F34" s="2"/>
      <c r="G34" s="3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30</v>
      </c>
      <c r="B35" s="4" t="s">
        <v>31</v>
      </c>
      <c r="C35" s="2"/>
      <c r="D35" s="1"/>
      <c r="E35" s="1"/>
      <c r="F35" s="2"/>
      <c r="G35" s="3"/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32</v>
      </c>
      <c r="B36" s="1"/>
      <c r="C36" s="2"/>
      <c r="D36" s="1"/>
      <c r="E36" s="1"/>
      <c r="F36" s="2"/>
      <c r="G36" s="3"/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 t="s">
        <v>33</v>
      </c>
      <c r="B37" s="8" t="s">
        <v>34</v>
      </c>
      <c r="C37" s="2"/>
      <c r="D37" s="1"/>
      <c r="E37" s="1"/>
      <c r="F37" s="2"/>
      <c r="G37" s="3"/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9"/>
      <c r="C38" s="2"/>
      <c r="D38" s="1"/>
      <c r="E38" s="1"/>
      <c r="F38" s="2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38"/>
    <col customWidth="1" min="2" max="2" width="9.0"/>
    <col customWidth="1" min="3" max="3" width="14.13"/>
    <col customWidth="1" min="4" max="5" width="11.75"/>
    <col customWidth="1" min="6" max="6" width="42.13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10" t="s">
        <v>25</v>
      </c>
      <c r="B1" s="11"/>
      <c r="C1" s="12"/>
      <c r="D1" s="13"/>
      <c r="E1" s="13"/>
      <c r="F1" s="13"/>
      <c r="G1" s="13"/>
      <c r="H1" s="13"/>
      <c r="I1" s="13"/>
      <c r="J1" s="14"/>
      <c r="K1" s="14"/>
    </row>
    <row r="2" ht="23.25" customHeight="1">
      <c r="A2" s="11"/>
      <c r="B2" s="11"/>
      <c r="C2" s="12"/>
      <c r="D2" s="13"/>
      <c r="E2" s="13"/>
      <c r="F2" s="13"/>
      <c r="G2" s="13"/>
      <c r="H2" s="13"/>
      <c r="I2" s="13"/>
      <c r="J2" s="14"/>
      <c r="K2" s="14"/>
    </row>
    <row r="3" ht="23.25" customHeight="1">
      <c r="A3" s="11"/>
      <c r="B3" s="11"/>
      <c r="C3" s="15" t="s">
        <v>35</v>
      </c>
      <c r="D3" s="16"/>
      <c r="E3" s="16"/>
      <c r="F3" s="17" t="s">
        <v>36</v>
      </c>
      <c r="G3" s="16"/>
      <c r="H3" s="16"/>
      <c r="I3" s="16"/>
      <c r="J3" s="14"/>
      <c r="K3" s="14"/>
    </row>
    <row r="4">
      <c r="A4" s="11"/>
      <c r="B4" s="11"/>
      <c r="C4" s="18"/>
      <c r="D4" s="19"/>
      <c r="E4" s="20"/>
      <c r="F4" s="19"/>
      <c r="G4" s="21" t="s">
        <v>37</v>
      </c>
      <c r="H4" s="21" t="s">
        <v>38</v>
      </c>
      <c r="I4" s="21" t="s">
        <v>39</v>
      </c>
      <c r="J4" s="14"/>
      <c r="K4" s="14"/>
    </row>
    <row r="5">
      <c r="A5" s="11"/>
      <c r="B5" s="11"/>
      <c r="C5" s="22"/>
      <c r="D5" s="23"/>
      <c r="E5" s="23">
        <v>45942.0</v>
      </c>
      <c r="F5" s="24" t="s">
        <v>40</v>
      </c>
      <c r="G5" s="25"/>
      <c r="H5" s="19"/>
      <c r="I5" s="19"/>
      <c r="J5" s="14"/>
      <c r="K5" s="14"/>
    </row>
    <row r="6">
      <c r="A6" s="11"/>
      <c r="B6" s="11"/>
      <c r="C6" s="26"/>
      <c r="D6" s="27"/>
      <c r="E6" s="27"/>
      <c r="F6" s="28" t="s">
        <v>41</v>
      </c>
      <c r="G6" s="29"/>
      <c r="H6" s="30"/>
      <c r="I6" s="30"/>
      <c r="J6" s="14"/>
      <c r="K6" s="14"/>
    </row>
    <row r="7">
      <c r="A7" s="11"/>
      <c r="B7" s="11" t="s">
        <v>42</v>
      </c>
      <c r="C7" s="26"/>
      <c r="D7" s="31" t="s">
        <v>43</v>
      </c>
      <c r="E7" s="27"/>
      <c r="F7" s="32" t="s">
        <v>44</v>
      </c>
      <c r="G7" s="33">
        <v>0.25</v>
      </c>
      <c r="H7" s="28"/>
      <c r="I7" s="34"/>
      <c r="J7" s="14"/>
      <c r="K7" s="14"/>
    </row>
    <row r="8">
      <c r="A8" s="11"/>
      <c r="B8" s="11"/>
      <c r="C8" s="26"/>
      <c r="D8" s="27"/>
      <c r="E8" s="27"/>
      <c r="F8" s="35" t="s">
        <v>45</v>
      </c>
      <c r="G8" s="27"/>
      <c r="H8" s="28"/>
      <c r="I8" s="28"/>
      <c r="J8" s="14"/>
      <c r="K8" s="14"/>
    </row>
    <row r="9">
      <c r="A9" s="11"/>
      <c r="B9" s="11"/>
      <c r="C9" s="22"/>
      <c r="D9" s="36"/>
      <c r="E9" s="36">
        <v>45943.0</v>
      </c>
      <c r="F9" s="24" t="s">
        <v>46</v>
      </c>
      <c r="G9" s="25"/>
      <c r="H9" s="19"/>
      <c r="I9" s="19"/>
      <c r="J9" s="14"/>
      <c r="K9" s="14"/>
    </row>
    <row r="10">
      <c r="A10" s="11"/>
      <c r="B10" s="11"/>
      <c r="C10" s="26"/>
      <c r="D10" s="37"/>
      <c r="E10" s="37"/>
      <c r="F10" s="38" t="s">
        <v>47</v>
      </c>
      <c r="G10" s="39"/>
      <c r="H10" s="39"/>
      <c r="I10" s="28"/>
      <c r="J10" s="14"/>
      <c r="K10" s="14"/>
    </row>
    <row r="11">
      <c r="A11" s="11"/>
      <c r="B11" s="11"/>
      <c r="C11" s="40"/>
      <c r="D11" s="33"/>
      <c r="E11" s="33" t="s">
        <v>48</v>
      </c>
      <c r="F11" s="41" t="s">
        <v>49</v>
      </c>
      <c r="G11" s="37"/>
      <c r="H11" s="33">
        <v>1.0</v>
      </c>
      <c r="I11" s="28"/>
      <c r="J11" s="14"/>
      <c r="K11" s="14"/>
    </row>
    <row r="12">
      <c r="A12" s="11"/>
      <c r="B12" s="11"/>
      <c r="C12" s="40"/>
      <c r="D12" s="33"/>
      <c r="E12" s="33" t="s">
        <v>50</v>
      </c>
      <c r="F12" s="35" t="s">
        <v>51</v>
      </c>
      <c r="G12" s="40"/>
      <c r="H12" s="40"/>
      <c r="I12" s="40"/>
      <c r="J12" s="14"/>
      <c r="K12" s="14"/>
    </row>
    <row r="13">
      <c r="A13" s="11"/>
      <c r="B13" s="11"/>
      <c r="C13" s="40"/>
      <c r="D13" s="40"/>
      <c r="E13" s="40"/>
      <c r="F13" s="41" t="s">
        <v>49</v>
      </c>
      <c r="G13" s="40"/>
      <c r="H13" s="33">
        <v>1.0</v>
      </c>
      <c r="I13" s="40"/>
      <c r="J13" s="14"/>
      <c r="K13" s="14"/>
    </row>
    <row r="14">
      <c r="A14" s="11"/>
      <c r="B14" s="11"/>
      <c r="C14" s="26"/>
      <c r="D14" s="37"/>
      <c r="E14" s="37"/>
      <c r="F14" s="38" t="s">
        <v>52</v>
      </c>
      <c r="G14" s="39"/>
      <c r="H14" s="39"/>
      <c r="I14" s="28"/>
      <c r="J14" s="14"/>
      <c r="K14" s="14"/>
    </row>
    <row r="15">
      <c r="A15" s="11"/>
      <c r="B15" s="11"/>
      <c r="C15" s="22"/>
      <c r="D15" s="36"/>
      <c r="E15" s="36">
        <v>45944.0</v>
      </c>
      <c r="F15" s="24" t="s">
        <v>53</v>
      </c>
      <c r="G15" s="25"/>
      <c r="H15" s="19"/>
      <c r="I15" s="19"/>
      <c r="J15" s="14"/>
      <c r="K15" s="14"/>
    </row>
    <row r="16">
      <c r="A16" s="11"/>
      <c r="B16" s="11"/>
      <c r="C16" s="26"/>
      <c r="D16" s="37"/>
      <c r="E16" s="37"/>
      <c r="F16" s="42" t="s">
        <v>54</v>
      </c>
      <c r="G16" s="27"/>
      <c r="H16" s="28"/>
      <c r="I16" s="28"/>
      <c r="J16" s="14"/>
      <c r="K16" s="14"/>
    </row>
    <row r="17">
      <c r="A17" s="11"/>
      <c r="B17" s="43"/>
      <c r="C17" s="40"/>
      <c r="D17" s="33"/>
      <c r="E17" s="33" t="s">
        <v>55</v>
      </c>
      <c r="F17" s="44" t="s">
        <v>56</v>
      </c>
      <c r="G17" s="37">
        <v>0.5</v>
      </c>
      <c r="H17" s="37">
        <v>1.0</v>
      </c>
      <c r="I17" s="28"/>
      <c r="J17" s="14"/>
      <c r="K17" s="14"/>
    </row>
    <row r="18">
      <c r="A18" s="11"/>
      <c r="B18" s="11"/>
      <c r="C18" s="45" t="s">
        <v>57</v>
      </c>
      <c r="D18" s="31" t="s">
        <v>43</v>
      </c>
      <c r="E18" s="33" t="s">
        <v>58</v>
      </c>
      <c r="F18" s="46" t="s">
        <v>59</v>
      </c>
      <c r="G18" s="37"/>
      <c r="H18" s="34"/>
      <c r="I18" s="28"/>
      <c r="J18" s="14"/>
      <c r="K18" s="14"/>
    </row>
    <row r="19">
      <c r="A19" s="11"/>
      <c r="B19" s="11"/>
      <c r="C19" s="45" t="s">
        <v>57</v>
      </c>
      <c r="D19" s="31" t="s">
        <v>43</v>
      </c>
      <c r="E19" s="37"/>
      <c r="F19" s="46" t="s">
        <v>60</v>
      </c>
      <c r="G19" s="37"/>
      <c r="H19" s="34"/>
      <c r="I19" s="28"/>
      <c r="J19" s="14"/>
      <c r="K19" s="14"/>
    </row>
    <row r="20">
      <c r="A20" s="11"/>
      <c r="B20" s="11"/>
      <c r="C20" s="45" t="s">
        <v>57</v>
      </c>
      <c r="D20" s="31" t="s">
        <v>43</v>
      </c>
      <c r="E20" s="37"/>
      <c r="F20" s="46" t="s">
        <v>61</v>
      </c>
      <c r="G20" s="37"/>
      <c r="H20" s="34"/>
      <c r="I20" s="28"/>
      <c r="J20" s="14"/>
      <c r="K20" s="14"/>
    </row>
    <row r="21">
      <c r="A21" s="11"/>
      <c r="B21" s="11"/>
      <c r="C21" s="45" t="s">
        <v>57</v>
      </c>
      <c r="D21" s="31" t="s">
        <v>43</v>
      </c>
      <c r="E21" s="37"/>
      <c r="F21" s="46" t="s">
        <v>62</v>
      </c>
      <c r="G21" s="37"/>
      <c r="H21" s="34"/>
      <c r="I21" s="28"/>
      <c r="J21" s="14"/>
      <c r="K21" s="14"/>
    </row>
    <row r="22">
      <c r="A22" s="11"/>
      <c r="B22" s="11"/>
      <c r="C22" s="45" t="s">
        <v>57</v>
      </c>
      <c r="D22" s="31" t="s">
        <v>43</v>
      </c>
      <c r="E22" s="37"/>
      <c r="F22" s="46" t="s">
        <v>63</v>
      </c>
      <c r="G22" s="37"/>
      <c r="H22" s="34"/>
      <c r="I22" s="28"/>
      <c r="J22" s="14"/>
      <c r="K22" s="14"/>
    </row>
    <row r="23">
      <c r="A23" s="11"/>
      <c r="B23" s="43"/>
      <c r="C23" s="45" t="s">
        <v>57</v>
      </c>
      <c r="D23" s="31" t="s">
        <v>43</v>
      </c>
      <c r="E23" s="27"/>
      <c r="F23" s="47" t="s">
        <v>64</v>
      </c>
      <c r="G23" s="27"/>
      <c r="H23" s="28"/>
      <c r="I23" s="28"/>
      <c r="J23" s="14"/>
      <c r="K23" s="14"/>
    </row>
    <row r="24">
      <c r="A24" s="11"/>
      <c r="B24" s="11"/>
      <c r="C24" s="26"/>
      <c r="D24" s="33"/>
      <c r="E24" s="33" t="s">
        <v>65</v>
      </c>
      <c r="F24" s="44" t="s">
        <v>56</v>
      </c>
      <c r="G24" s="37"/>
      <c r="H24" s="37">
        <v>1.0</v>
      </c>
      <c r="I24" s="28"/>
      <c r="J24" s="14"/>
      <c r="K24" s="14"/>
    </row>
    <row r="25">
      <c r="A25" s="11"/>
      <c r="B25" s="11"/>
      <c r="C25" s="26"/>
      <c r="D25" s="37"/>
      <c r="E25" s="37"/>
      <c r="F25" s="42" t="s">
        <v>66</v>
      </c>
      <c r="G25" s="27"/>
      <c r="H25" s="28"/>
      <c r="I25" s="28"/>
      <c r="J25" s="14"/>
      <c r="K25" s="14"/>
    </row>
    <row r="26">
      <c r="A26" s="11"/>
      <c r="B26" s="11"/>
      <c r="C26" s="22"/>
      <c r="D26" s="36"/>
      <c r="E26" s="36">
        <v>45945.0</v>
      </c>
      <c r="F26" s="24" t="s">
        <v>67</v>
      </c>
      <c r="G26" s="25"/>
      <c r="H26" s="19"/>
      <c r="I26" s="19"/>
      <c r="J26" s="14"/>
      <c r="K26" s="14"/>
    </row>
    <row r="27">
      <c r="A27" s="11"/>
      <c r="B27" s="43"/>
      <c r="C27" s="26"/>
      <c r="D27" s="37"/>
      <c r="E27" s="33"/>
      <c r="F27" s="38" t="s">
        <v>47</v>
      </c>
      <c r="G27" s="39"/>
      <c r="H27" s="39"/>
      <c r="I27" s="28"/>
      <c r="J27" s="14"/>
      <c r="K27" s="14"/>
    </row>
    <row r="28">
      <c r="C28" s="26"/>
      <c r="D28" s="33"/>
      <c r="E28" s="33" t="s">
        <v>68</v>
      </c>
      <c r="F28" s="44" t="s">
        <v>56</v>
      </c>
      <c r="G28" s="37">
        <v>0.5</v>
      </c>
      <c r="H28" s="37">
        <v>1.0</v>
      </c>
      <c r="I28" s="28"/>
      <c r="J28" s="14"/>
      <c r="K28" s="14"/>
    </row>
    <row r="29">
      <c r="A29" s="11"/>
      <c r="B29" s="48" t="s">
        <v>69</v>
      </c>
      <c r="C29" s="49" t="s">
        <v>70</v>
      </c>
      <c r="D29" s="31" t="s">
        <v>43</v>
      </c>
      <c r="E29" s="33" t="s">
        <v>71</v>
      </c>
      <c r="F29" s="47" t="s">
        <v>72</v>
      </c>
      <c r="G29" s="27"/>
      <c r="H29" s="28"/>
      <c r="I29" s="28"/>
      <c r="J29" s="14"/>
      <c r="K29" s="14"/>
    </row>
    <row r="30">
      <c r="A30" s="11"/>
      <c r="B30" s="48" t="s">
        <v>69</v>
      </c>
      <c r="C30" s="49" t="s">
        <v>70</v>
      </c>
      <c r="D30" s="40"/>
      <c r="E30" s="40"/>
      <c r="F30" s="47" t="s">
        <v>73</v>
      </c>
      <c r="G30" s="27"/>
      <c r="H30" s="28"/>
      <c r="I30" s="28"/>
      <c r="J30" s="14"/>
      <c r="K30" s="14"/>
    </row>
    <row r="31">
      <c r="A31" s="11"/>
      <c r="B31" s="48" t="s">
        <v>69</v>
      </c>
      <c r="C31" s="49"/>
      <c r="D31" s="31" t="s">
        <v>43</v>
      </c>
      <c r="E31" s="33" t="s">
        <v>74</v>
      </c>
      <c r="F31" s="46" t="s">
        <v>75</v>
      </c>
      <c r="G31" s="27"/>
      <c r="H31" s="28"/>
      <c r="I31" s="28"/>
      <c r="J31" s="14"/>
      <c r="K31" s="14"/>
    </row>
    <row r="32">
      <c r="A32" s="11"/>
      <c r="B32" s="43"/>
      <c r="C32" s="50"/>
      <c r="D32" s="51"/>
      <c r="E32" s="37"/>
      <c r="F32" s="44" t="s">
        <v>76</v>
      </c>
      <c r="G32" s="27"/>
      <c r="H32" s="37">
        <v>1.0</v>
      </c>
      <c r="I32" s="28"/>
      <c r="J32" s="14"/>
      <c r="K32" s="14"/>
    </row>
    <row r="33">
      <c r="A33" s="11"/>
      <c r="B33" s="11"/>
      <c r="C33" s="52"/>
      <c r="D33" s="36"/>
      <c r="E33" s="36">
        <v>45946.0</v>
      </c>
      <c r="F33" s="24" t="s">
        <v>77</v>
      </c>
      <c r="G33" s="25"/>
      <c r="H33" s="19"/>
      <c r="I33" s="19"/>
      <c r="J33" s="14"/>
      <c r="K33" s="14"/>
    </row>
    <row r="34">
      <c r="A34" s="11"/>
      <c r="B34" s="11"/>
      <c r="C34" s="52"/>
      <c r="D34" s="36"/>
      <c r="E34" s="36">
        <v>45947.0</v>
      </c>
      <c r="F34" s="25" t="s">
        <v>78</v>
      </c>
      <c r="G34" s="25"/>
      <c r="H34" s="19"/>
      <c r="I34" s="19"/>
      <c r="J34" s="14"/>
      <c r="K34" s="14"/>
    </row>
    <row r="35" ht="23.25" customHeight="1">
      <c r="A35" s="11"/>
      <c r="B35" s="11"/>
      <c r="C35" s="26"/>
      <c r="D35" s="37"/>
      <c r="E35" s="37"/>
      <c r="F35" s="38" t="s">
        <v>47</v>
      </c>
      <c r="G35" s="39"/>
      <c r="H35" s="39"/>
      <c r="I35" s="28"/>
      <c r="J35" s="14"/>
      <c r="K35" s="14"/>
    </row>
    <row r="36" ht="23.25" customHeight="1">
      <c r="A36" s="11"/>
      <c r="B36" s="11"/>
      <c r="C36" s="40"/>
      <c r="D36" s="33"/>
      <c r="E36" s="33" t="s">
        <v>79</v>
      </c>
      <c r="F36" s="41" t="s">
        <v>49</v>
      </c>
      <c r="G36" s="37"/>
      <c r="H36" s="33">
        <v>1.0</v>
      </c>
      <c r="I36" s="28"/>
      <c r="J36" s="14"/>
      <c r="K36" s="14"/>
    </row>
    <row r="37" ht="23.25" customHeight="1">
      <c r="A37" s="11"/>
      <c r="B37" s="11"/>
      <c r="C37" s="49" t="s">
        <v>80</v>
      </c>
      <c r="D37" s="33"/>
      <c r="E37" s="33" t="s">
        <v>81</v>
      </c>
      <c r="F37" s="35" t="s">
        <v>82</v>
      </c>
      <c r="G37" s="40"/>
      <c r="H37" s="40"/>
      <c r="I37" s="40"/>
      <c r="J37" s="14"/>
      <c r="K37" s="14"/>
    </row>
    <row r="38" ht="23.25" customHeight="1">
      <c r="A38" s="11"/>
      <c r="B38" s="11"/>
      <c r="C38" s="40"/>
      <c r="D38" s="40"/>
      <c r="E38" s="40"/>
      <c r="F38" s="41" t="s">
        <v>49</v>
      </c>
      <c r="G38" s="40"/>
      <c r="H38" s="33">
        <v>1.0</v>
      </c>
      <c r="I38" s="40"/>
      <c r="J38" s="14"/>
      <c r="K38" s="14"/>
    </row>
    <row r="39" ht="23.25" customHeight="1">
      <c r="A39" s="11"/>
      <c r="B39" s="11"/>
      <c r="C39" s="52"/>
      <c r="D39" s="36"/>
      <c r="E39" s="36">
        <v>45948.0</v>
      </c>
      <c r="F39" s="25" t="s">
        <v>83</v>
      </c>
      <c r="G39" s="25"/>
      <c r="H39" s="19"/>
      <c r="I39" s="19"/>
      <c r="J39" s="14"/>
      <c r="K39" s="14"/>
    </row>
    <row r="40" ht="23.25" customHeight="1">
      <c r="A40" s="11"/>
      <c r="B40" s="11"/>
      <c r="C40" s="52"/>
      <c r="D40" s="36"/>
      <c r="E40" s="36">
        <v>45949.0</v>
      </c>
      <c r="F40" s="24" t="s">
        <v>40</v>
      </c>
      <c r="G40" s="25"/>
      <c r="H40" s="19"/>
      <c r="I40" s="19"/>
      <c r="J40" s="14"/>
      <c r="K40" s="14"/>
    </row>
    <row r="41" ht="23.25" customHeight="1">
      <c r="A41" s="11"/>
      <c r="B41" s="11"/>
      <c r="C41" s="53"/>
      <c r="D41" s="27"/>
      <c r="E41" s="27"/>
      <c r="F41" s="27" t="s">
        <v>84</v>
      </c>
      <c r="G41" s="27"/>
      <c r="H41" s="30"/>
      <c r="I41" s="30"/>
      <c r="J41" s="14"/>
      <c r="K41" s="14"/>
    </row>
    <row r="42" ht="18.0" customHeight="1">
      <c r="A42" s="11"/>
      <c r="B42" s="11"/>
      <c r="C42" s="53"/>
      <c r="D42" s="27"/>
      <c r="E42" s="27"/>
      <c r="F42" s="44" t="s">
        <v>85</v>
      </c>
      <c r="G42" s="27"/>
      <c r="H42" s="27"/>
      <c r="I42" s="30"/>
      <c r="J42" s="14"/>
      <c r="K42" s="14"/>
    </row>
    <row r="43" ht="23.25" customHeight="1">
      <c r="A43" s="11"/>
      <c r="B43" s="11"/>
      <c r="C43" s="53"/>
      <c r="D43" s="27"/>
      <c r="E43" s="27"/>
      <c r="F43" s="27" t="s">
        <v>86</v>
      </c>
      <c r="G43" s="27"/>
      <c r="H43" s="28"/>
      <c r="I43" s="30"/>
      <c r="J43" s="14"/>
      <c r="K43" s="14"/>
    </row>
    <row r="44" ht="23.25" customHeight="1">
      <c r="A44" s="11"/>
      <c r="B44" s="11"/>
      <c r="C44" s="54"/>
      <c r="D44" s="13"/>
      <c r="E44" s="13"/>
      <c r="F44" s="13"/>
      <c r="G44" s="55">
        <f t="shared" ref="G44:I44" si="1">SUM(G5:G43)</f>
        <v>1.25</v>
      </c>
      <c r="H44" s="55">
        <f t="shared" si="1"/>
        <v>8</v>
      </c>
      <c r="I44" s="55">
        <f t="shared" si="1"/>
        <v>0</v>
      </c>
      <c r="J44" s="14"/>
      <c r="K44" s="14"/>
    </row>
    <row r="45" ht="23.25" customHeight="1">
      <c r="A45" s="11"/>
      <c r="B45" s="11"/>
      <c r="C45" s="54"/>
      <c r="D45" s="13"/>
      <c r="E45" s="13"/>
      <c r="F45" s="13"/>
      <c r="G45" s="13"/>
      <c r="H45" s="13"/>
      <c r="I45" s="13"/>
      <c r="J45" s="14"/>
      <c r="K45" s="14"/>
    </row>
    <row r="46" ht="23.25" customHeight="1">
      <c r="A46" s="11"/>
      <c r="B46" s="11"/>
      <c r="C46" s="54"/>
      <c r="D46" s="13"/>
      <c r="E46" s="13"/>
      <c r="F46" s="13"/>
      <c r="G46" s="13"/>
      <c r="H46" s="13"/>
      <c r="I46" s="13"/>
      <c r="J46" s="14"/>
      <c r="K46" s="14"/>
    </row>
    <row r="47" ht="23.25" customHeight="1">
      <c r="A47" s="11"/>
      <c r="B47" s="11"/>
      <c r="C47" s="54"/>
      <c r="D47" s="13"/>
      <c r="E47" s="13"/>
      <c r="F47" s="13"/>
      <c r="G47" s="13"/>
      <c r="H47" s="13"/>
      <c r="I47" s="13"/>
      <c r="J47" s="14"/>
      <c r="K47" s="14"/>
    </row>
    <row r="48" ht="23.25" customHeight="1">
      <c r="A48" s="11"/>
      <c r="B48" s="11"/>
      <c r="C48" s="54"/>
      <c r="D48" s="13"/>
      <c r="E48" s="13"/>
      <c r="F48" s="13"/>
      <c r="G48" s="13"/>
      <c r="H48" s="13"/>
      <c r="I48" s="13"/>
      <c r="J48" s="14"/>
      <c r="K48" s="14"/>
    </row>
    <row r="49" ht="23.25" customHeight="1">
      <c r="A49" s="11"/>
      <c r="B49" s="11"/>
      <c r="C49" s="54"/>
      <c r="D49" s="13"/>
      <c r="E49" s="13"/>
      <c r="F49" s="13"/>
      <c r="G49" s="13"/>
      <c r="H49" s="13"/>
      <c r="I49" s="13"/>
      <c r="J49" s="14"/>
      <c r="K49" s="14"/>
    </row>
    <row r="50" ht="23.25" customHeight="1">
      <c r="A50" s="11"/>
      <c r="B50" s="11"/>
      <c r="C50" s="54"/>
      <c r="D50" s="13"/>
      <c r="E50" s="13"/>
      <c r="F50" s="13"/>
      <c r="G50" s="13"/>
      <c r="H50" s="13"/>
      <c r="I50" s="13"/>
      <c r="J50" s="14"/>
      <c r="K5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3.63"/>
    <col customWidth="1" min="3" max="3" width="9.5"/>
    <col customWidth="1" min="4" max="4" width="10.88"/>
    <col customWidth="1" min="5" max="5" width="33.0"/>
    <col customWidth="1" min="6" max="6" width="14.0"/>
    <col customWidth="1" min="7" max="7" width="8.88"/>
    <col customWidth="1" min="8" max="8" width="11.13"/>
    <col customWidth="1" min="9" max="9" width="10.0"/>
    <col customWidth="1" min="10" max="10" width="1.0"/>
    <col customWidth="1" min="11" max="11" width="9.5"/>
    <col customWidth="1" min="12" max="12" width="8.38"/>
    <col customWidth="1" min="13" max="13" width="0.63"/>
    <col customWidth="1" min="14" max="14" width="8.75"/>
    <col customWidth="1" min="15" max="15" width="7.0"/>
    <col customWidth="1" min="16" max="16" width="7.63"/>
    <col customWidth="1" min="17" max="17" width="1.75"/>
    <col customWidth="1" min="18" max="18" width="14.5"/>
    <col customWidth="1" min="19" max="19" width="11.25"/>
    <col customWidth="1" min="20" max="20" width="2.13"/>
    <col customWidth="1" min="21" max="21" width="29.0"/>
    <col customWidth="1" min="22" max="22" width="17.63"/>
    <col customWidth="1" min="23" max="23" width="12.88"/>
    <col customWidth="1" min="24" max="24" width="13.5"/>
    <col customWidth="1" min="25" max="25" width="26.38"/>
    <col customWidth="1" min="26" max="26" width="29.0"/>
    <col customWidth="1" min="28" max="28" width="19.63"/>
  </cols>
  <sheetData>
    <row r="1">
      <c r="A1" s="14"/>
      <c r="B1" s="14"/>
      <c r="C1" s="14"/>
      <c r="D1" s="11"/>
      <c r="E1" s="56"/>
      <c r="F1" s="57"/>
      <c r="G1" s="14"/>
      <c r="H1" s="14"/>
      <c r="I1" s="14"/>
      <c r="J1" s="58"/>
      <c r="K1" s="58"/>
      <c r="L1" s="14"/>
      <c r="M1" s="14"/>
      <c r="N1" s="14"/>
      <c r="O1" s="14"/>
      <c r="P1" s="14"/>
      <c r="Q1" s="14"/>
      <c r="R1" s="14"/>
      <c r="S1" s="59"/>
      <c r="T1" s="14"/>
      <c r="U1" s="14"/>
      <c r="V1" s="59"/>
      <c r="W1" s="14"/>
      <c r="X1" s="14"/>
      <c r="Y1" s="14"/>
      <c r="Z1" s="14"/>
      <c r="AA1" s="14"/>
      <c r="AB1" s="14"/>
    </row>
    <row r="2" ht="15.75" customHeight="1">
      <c r="A2" s="14"/>
      <c r="B2" s="14"/>
      <c r="C2" s="14"/>
      <c r="D2" s="11"/>
      <c r="E2" s="56"/>
      <c r="F2" s="57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59"/>
      <c r="T2" s="14"/>
      <c r="U2" s="60" t="s">
        <v>87</v>
      </c>
      <c r="V2" s="59"/>
      <c r="W2" s="14"/>
      <c r="X2" s="14"/>
      <c r="Y2" s="14"/>
      <c r="Z2" s="14"/>
      <c r="AA2" s="14"/>
      <c r="AB2" s="14"/>
    </row>
    <row r="3">
      <c r="A3" s="14"/>
      <c r="B3" s="61"/>
      <c r="C3" s="62" t="s">
        <v>88</v>
      </c>
      <c r="D3" s="63"/>
      <c r="E3" s="64"/>
      <c r="F3" s="65"/>
      <c r="G3" s="66"/>
      <c r="H3" s="66"/>
      <c r="I3" s="61"/>
      <c r="J3" s="14"/>
      <c r="K3" s="67"/>
      <c r="L3" s="68">
        <v>3800.0</v>
      </c>
      <c r="M3" s="14"/>
      <c r="N3" s="62" t="s">
        <v>88</v>
      </c>
      <c r="O3" s="69"/>
      <c r="P3" s="66"/>
      <c r="Q3" s="70"/>
      <c r="R3" s="71" t="s">
        <v>89</v>
      </c>
      <c r="S3" s="72"/>
      <c r="T3" s="14"/>
      <c r="U3" s="73" t="s">
        <v>88</v>
      </c>
      <c r="V3" s="74"/>
      <c r="W3" s="74"/>
      <c r="X3" s="74"/>
      <c r="Y3" s="67"/>
      <c r="Z3" s="67"/>
      <c r="AA3" s="67"/>
      <c r="AB3" s="14"/>
    </row>
    <row r="4">
      <c r="A4" s="11"/>
      <c r="B4" s="75" t="s">
        <v>90</v>
      </c>
      <c r="C4" s="75" t="s">
        <v>91</v>
      </c>
      <c r="D4" s="75" t="s">
        <v>92</v>
      </c>
      <c r="E4" s="76" t="s">
        <v>93</v>
      </c>
      <c r="F4" s="77" t="s">
        <v>94</v>
      </c>
      <c r="G4" s="77" t="s">
        <v>95</v>
      </c>
      <c r="H4" s="77" t="s">
        <v>96</v>
      </c>
      <c r="I4" s="78"/>
      <c r="J4" s="11"/>
      <c r="K4" s="79" t="s">
        <v>97</v>
      </c>
      <c r="L4" s="78"/>
      <c r="M4" s="11"/>
      <c r="N4" s="78"/>
      <c r="O4" s="80" t="s">
        <v>98</v>
      </c>
      <c r="P4" s="81" t="s">
        <v>99</v>
      </c>
      <c r="Q4" s="11"/>
      <c r="R4" s="82" t="s">
        <v>100</v>
      </c>
      <c r="S4" s="83" t="s">
        <v>101</v>
      </c>
      <c r="T4" s="11"/>
      <c r="U4" s="84" t="s">
        <v>102</v>
      </c>
      <c r="V4" s="85" t="s">
        <v>103</v>
      </c>
      <c r="W4" s="85" t="s">
        <v>104</v>
      </c>
      <c r="X4" s="85" t="s">
        <v>105</v>
      </c>
      <c r="Y4" s="85" t="s">
        <v>106</v>
      </c>
      <c r="Z4" s="85" t="s">
        <v>107</v>
      </c>
      <c r="AA4" s="85" t="s">
        <v>108</v>
      </c>
      <c r="AB4" s="11"/>
    </row>
    <row r="5">
      <c r="A5" s="14"/>
      <c r="B5" s="86" t="s">
        <v>109</v>
      </c>
      <c r="C5" s="86" t="s">
        <v>110</v>
      </c>
      <c r="D5" s="87" t="s">
        <v>111</v>
      </c>
      <c r="E5" s="88" t="s">
        <v>112</v>
      </c>
      <c r="F5" s="89" t="s">
        <v>113</v>
      </c>
      <c r="G5" s="90">
        <v>3500.0</v>
      </c>
      <c r="H5" s="34">
        <v>6.0</v>
      </c>
      <c r="I5" s="90">
        <f t="shared" ref="I5:I9" si="1">G5*H5</f>
        <v>21000</v>
      </c>
      <c r="J5" s="58"/>
      <c r="K5" s="90">
        <f>I5/0.6</f>
        <v>35000</v>
      </c>
      <c r="L5" s="91">
        <f>K5/$L$3</f>
        <v>9.210526316</v>
      </c>
      <c r="M5" s="92"/>
      <c r="N5" s="93">
        <f>2750*8</f>
        <v>22000</v>
      </c>
      <c r="O5" s="94">
        <v>0.0</v>
      </c>
      <c r="P5" s="93">
        <f>N5-O5</f>
        <v>22000</v>
      </c>
      <c r="Q5" s="70"/>
      <c r="R5" s="95">
        <f>I5+6000</f>
        <v>27000</v>
      </c>
      <c r="S5" s="96">
        <f>R5-N5</f>
        <v>5000</v>
      </c>
      <c r="T5" s="14"/>
      <c r="U5" s="97" t="s">
        <v>114</v>
      </c>
      <c r="V5" s="98"/>
      <c r="W5" s="99"/>
      <c r="X5" s="99"/>
      <c r="Y5" s="99"/>
      <c r="Z5" s="99"/>
      <c r="AA5" s="99"/>
      <c r="AB5" s="14"/>
    </row>
    <row r="6">
      <c r="A6" s="14"/>
      <c r="B6" s="86" t="s">
        <v>110</v>
      </c>
      <c r="C6" s="100" t="s">
        <v>115</v>
      </c>
      <c r="D6" s="87" t="s">
        <v>116</v>
      </c>
      <c r="E6" s="101" t="s">
        <v>117</v>
      </c>
      <c r="F6" s="102" t="s">
        <v>118</v>
      </c>
      <c r="G6" s="103">
        <v>82000.0</v>
      </c>
      <c r="H6" s="104">
        <v>1.0</v>
      </c>
      <c r="I6" s="90">
        <f t="shared" si="1"/>
        <v>82000</v>
      </c>
      <c r="J6" s="58"/>
      <c r="K6" s="90">
        <f>I6/0.85</f>
        <v>96470.58824</v>
      </c>
      <c r="L6" s="91">
        <f>K6/3913</f>
        <v>24.6538687</v>
      </c>
      <c r="M6" s="92"/>
      <c r="N6" s="93">
        <f>97831-14675</f>
        <v>83156</v>
      </c>
      <c r="O6" s="105"/>
      <c r="P6" s="93"/>
      <c r="Q6" s="70"/>
      <c r="R6" s="95"/>
      <c r="S6" s="106"/>
      <c r="T6" s="14"/>
      <c r="U6" s="107" t="s">
        <v>119</v>
      </c>
      <c r="V6" s="108"/>
      <c r="W6" s="109">
        <v>45941.0</v>
      </c>
      <c r="X6" s="110">
        <v>97831.0</v>
      </c>
      <c r="Y6" s="33" t="s">
        <v>120</v>
      </c>
      <c r="Z6" s="33" t="s">
        <v>121</v>
      </c>
      <c r="AA6" s="37"/>
      <c r="AB6" s="14"/>
    </row>
    <row r="7">
      <c r="A7" s="14"/>
      <c r="B7" s="86" t="s">
        <v>109</v>
      </c>
      <c r="C7" s="100" t="s">
        <v>115</v>
      </c>
      <c r="D7" s="87" t="s">
        <v>43</v>
      </c>
      <c r="E7" s="88" t="s">
        <v>122</v>
      </c>
      <c r="F7" s="89" t="s">
        <v>42</v>
      </c>
      <c r="G7" s="90">
        <v>151000.0</v>
      </c>
      <c r="H7" s="34">
        <v>2.0</v>
      </c>
      <c r="I7" s="90">
        <f t="shared" si="1"/>
        <v>302000</v>
      </c>
      <c r="J7" s="58"/>
      <c r="K7" s="90">
        <f>I7/0.98</f>
        <v>308163.2653</v>
      </c>
      <c r="L7" s="91">
        <f t="shared" ref="L7:L9" si="2">K7/$H$58</f>
        <v>81.09559613</v>
      </c>
      <c r="M7" s="92"/>
      <c r="N7" s="94"/>
      <c r="O7" s="94">
        <v>0.0</v>
      </c>
      <c r="P7" s="93"/>
      <c r="Q7" s="70"/>
      <c r="R7" s="95"/>
      <c r="S7" s="106"/>
      <c r="T7" s="14"/>
      <c r="U7" s="111"/>
      <c r="V7" s="108"/>
      <c r="W7" s="37"/>
      <c r="X7" s="37"/>
      <c r="Y7" s="37"/>
      <c r="Z7" s="37"/>
      <c r="AA7" s="37"/>
      <c r="AB7" s="14"/>
    </row>
    <row r="8">
      <c r="A8" s="14"/>
      <c r="B8" s="86" t="s">
        <v>109</v>
      </c>
      <c r="C8" s="100" t="s">
        <v>115</v>
      </c>
      <c r="D8" s="87" t="s">
        <v>43</v>
      </c>
      <c r="E8" s="112" t="s">
        <v>123</v>
      </c>
      <c r="F8" s="89" t="s">
        <v>42</v>
      </c>
      <c r="G8" s="113">
        <v>71500.0</v>
      </c>
      <c r="H8" s="114">
        <v>1.0</v>
      </c>
      <c r="I8" s="90">
        <f t="shared" si="1"/>
        <v>71500</v>
      </c>
      <c r="J8" s="58"/>
      <c r="K8" s="90">
        <f>I8/0.85</f>
        <v>84117.64706</v>
      </c>
      <c r="L8" s="91">
        <f t="shared" si="2"/>
        <v>22.13622291</v>
      </c>
      <c r="M8" s="92"/>
      <c r="N8" s="93"/>
      <c r="O8" s="93"/>
      <c r="P8" s="93"/>
      <c r="Q8" s="70"/>
      <c r="R8" s="95"/>
      <c r="S8" s="106"/>
      <c r="T8" s="14"/>
      <c r="U8" s="111"/>
      <c r="V8" s="108"/>
      <c r="W8" s="37"/>
      <c r="X8" s="37"/>
      <c r="Y8" s="37"/>
      <c r="Z8" s="37"/>
      <c r="AA8" s="37"/>
      <c r="AB8" s="14"/>
    </row>
    <row r="9" ht="20.25" customHeight="1">
      <c r="A9" s="115"/>
      <c r="B9" s="86" t="s">
        <v>109</v>
      </c>
      <c r="C9" s="100" t="s">
        <v>115</v>
      </c>
      <c r="D9" s="87" t="s">
        <v>43</v>
      </c>
      <c r="E9" s="116" t="s">
        <v>124</v>
      </c>
      <c r="F9" s="89" t="s">
        <v>42</v>
      </c>
      <c r="G9" s="117">
        <v>140000.0</v>
      </c>
      <c r="H9" s="118">
        <v>1.0</v>
      </c>
      <c r="I9" s="90">
        <f t="shared" si="1"/>
        <v>140000</v>
      </c>
      <c r="J9" s="58"/>
      <c r="K9" s="90">
        <f>I9/0.9</f>
        <v>155555.5556</v>
      </c>
      <c r="L9" s="91">
        <f t="shared" si="2"/>
        <v>40.93567251</v>
      </c>
      <c r="M9" s="119"/>
      <c r="N9" s="93"/>
      <c r="O9" s="93"/>
      <c r="P9" s="93"/>
      <c r="Q9" s="120"/>
      <c r="R9" s="121"/>
      <c r="S9" s="122"/>
      <c r="T9" s="115"/>
      <c r="U9" s="123"/>
      <c r="V9" s="124"/>
      <c r="W9" s="125"/>
      <c r="X9" s="125"/>
      <c r="Y9" s="125"/>
      <c r="Z9" s="125"/>
      <c r="AA9" s="125"/>
      <c r="AB9" s="115"/>
    </row>
    <row r="10" ht="12.75" customHeight="1">
      <c r="A10" s="14"/>
      <c r="B10" s="126"/>
      <c r="C10" s="126"/>
      <c r="D10" s="127"/>
      <c r="E10" s="128" t="s">
        <v>125</v>
      </c>
      <c r="F10" s="129"/>
      <c r="G10" s="130"/>
      <c r="H10" s="131"/>
      <c r="I10" s="132">
        <v>1350000.0</v>
      </c>
      <c r="J10" s="58"/>
      <c r="K10" s="130"/>
      <c r="L10" s="132">
        <v>485.0</v>
      </c>
      <c r="M10" s="92"/>
      <c r="N10" s="93">
        <v>687500.0</v>
      </c>
      <c r="O10" s="93">
        <f>N10*2%</f>
        <v>13750</v>
      </c>
      <c r="P10" s="93">
        <f>N10-O10</f>
        <v>673750</v>
      </c>
      <c r="Q10" s="70"/>
      <c r="R10" s="133">
        <f>I10</f>
        <v>1350000</v>
      </c>
      <c r="S10" s="96">
        <f>R10-N10</f>
        <v>662500</v>
      </c>
      <c r="T10" s="14"/>
      <c r="U10" s="134" t="s">
        <v>126</v>
      </c>
      <c r="W10" s="109">
        <v>45941.0</v>
      </c>
      <c r="X10" s="110">
        <v>3000000.0</v>
      </c>
      <c r="Y10" s="33" t="s">
        <v>127</v>
      </c>
      <c r="Z10" s="33" t="s">
        <v>128</v>
      </c>
      <c r="AA10" s="37"/>
      <c r="AB10" s="14"/>
    </row>
    <row r="11">
      <c r="A11" s="14"/>
      <c r="B11" s="135" t="s">
        <v>129</v>
      </c>
      <c r="C11" s="100" t="s">
        <v>115</v>
      </c>
      <c r="D11" s="87" t="s">
        <v>43</v>
      </c>
      <c r="E11" s="136" t="s">
        <v>130</v>
      </c>
      <c r="F11" s="137" t="s">
        <v>57</v>
      </c>
      <c r="G11" s="93"/>
      <c r="H11" s="138"/>
      <c r="I11" s="138"/>
      <c r="J11" s="58"/>
      <c r="K11" s="93"/>
      <c r="L11" s="139"/>
      <c r="M11" s="92"/>
      <c r="N11" s="140"/>
      <c r="O11" s="140"/>
      <c r="P11" s="140"/>
      <c r="Q11" s="70"/>
      <c r="R11" s="140"/>
      <c r="S11" s="140"/>
      <c r="T11" s="14"/>
      <c r="U11" s="140"/>
      <c r="V11" s="140"/>
      <c r="W11" s="140"/>
      <c r="X11" s="140"/>
      <c r="Y11" s="140"/>
      <c r="Z11" s="140"/>
      <c r="AA11" s="140"/>
    </row>
    <row r="12">
      <c r="A12" s="14"/>
      <c r="B12" s="135" t="s">
        <v>129</v>
      </c>
      <c r="C12" s="100" t="s">
        <v>115</v>
      </c>
      <c r="D12" s="87" t="s">
        <v>43</v>
      </c>
      <c r="E12" s="136" t="s">
        <v>131</v>
      </c>
      <c r="F12" s="137" t="s">
        <v>57</v>
      </c>
      <c r="G12" s="93"/>
      <c r="H12" s="138"/>
      <c r="I12" s="93"/>
      <c r="J12" s="58"/>
      <c r="K12" s="93"/>
      <c r="L12" s="139"/>
      <c r="M12" s="92"/>
      <c r="N12" s="140"/>
      <c r="O12" s="140"/>
      <c r="P12" s="140"/>
      <c r="Q12" s="70"/>
      <c r="R12" s="140"/>
      <c r="S12" s="140"/>
      <c r="T12" s="14"/>
      <c r="U12" s="140"/>
      <c r="V12" s="140"/>
      <c r="W12" s="140"/>
      <c r="X12" s="140"/>
      <c r="Y12" s="140"/>
      <c r="Z12" s="140"/>
      <c r="AA12" s="140"/>
      <c r="AB12" s="14"/>
    </row>
    <row r="13">
      <c r="A13" s="14"/>
      <c r="B13" s="135" t="s">
        <v>129</v>
      </c>
      <c r="C13" s="100" t="s">
        <v>115</v>
      </c>
      <c r="D13" s="87" t="s">
        <v>43</v>
      </c>
      <c r="E13" s="136" t="s">
        <v>132</v>
      </c>
      <c r="F13" s="137" t="s">
        <v>57</v>
      </c>
      <c r="G13" s="93"/>
      <c r="H13" s="138"/>
      <c r="I13" s="93"/>
      <c r="J13" s="58"/>
      <c r="K13" s="93"/>
      <c r="L13" s="139"/>
      <c r="M13" s="92"/>
      <c r="N13" s="140"/>
      <c r="O13" s="140"/>
      <c r="P13" s="140"/>
      <c r="Q13" s="70"/>
      <c r="R13" s="140"/>
      <c r="S13" s="140"/>
      <c r="T13" s="14"/>
      <c r="U13" s="140"/>
      <c r="V13" s="140"/>
      <c r="W13" s="140"/>
      <c r="X13" s="140"/>
      <c r="Y13" s="140"/>
      <c r="Z13" s="140"/>
      <c r="AA13" s="140"/>
      <c r="AB13" s="14"/>
    </row>
    <row r="14">
      <c r="A14" s="14"/>
      <c r="B14" s="135" t="s">
        <v>129</v>
      </c>
      <c r="C14" s="100" t="s">
        <v>115</v>
      </c>
      <c r="D14" s="87" t="s">
        <v>43</v>
      </c>
      <c r="E14" s="136" t="s">
        <v>133</v>
      </c>
      <c r="F14" s="137" t="s">
        <v>57</v>
      </c>
      <c r="G14" s="93"/>
      <c r="H14" s="138"/>
      <c r="I14" s="93"/>
      <c r="J14" s="58"/>
      <c r="K14" s="93"/>
      <c r="L14" s="139"/>
      <c r="M14" s="92"/>
      <c r="N14" s="140"/>
      <c r="O14" s="140"/>
      <c r="P14" s="140"/>
      <c r="Q14" s="70"/>
      <c r="R14" s="140"/>
      <c r="S14" s="140"/>
      <c r="T14" s="14"/>
      <c r="U14" s="140"/>
      <c r="V14" s="140"/>
      <c r="W14" s="140"/>
      <c r="X14" s="140"/>
      <c r="Y14" s="140"/>
      <c r="Z14" s="140"/>
      <c r="AA14" s="140"/>
      <c r="AB14" s="14"/>
    </row>
    <row r="15">
      <c r="A15" s="14"/>
      <c r="B15" s="126"/>
      <c r="C15" s="126"/>
      <c r="D15" s="127"/>
      <c r="E15" s="128" t="s">
        <v>134</v>
      </c>
      <c r="F15" s="141"/>
      <c r="G15" s="142"/>
      <c r="H15" s="142"/>
      <c r="I15" s="142"/>
      <c r="J15" s="58"/>
      <c r="K15" s="142"/>
      <c r="L15" s="142"/>
      <c r="M15" s="92"/>
      <c r="N15" s="140"/>
      <c r="O15" s="140"/>
      <c r="P15" s="140"/>
      <c r="Q15" s="70"/>
      <c r="R15" s="140"/>
      <c r="S15" s="140"/>
      <c r="T15" s="14"/>
      <c r="U15" s="140"/>
      <c r="V15" s="140"/>
      <c r="W15" s="140"/>
      <c r="X15" s="140"/>
      <c r="Y15" s="140"/>
      <c r="Z15" s="140"/>
      <c r="AA15" s="140"/>
      <c r="AB15" s="14"/>
    </row>
    <row r="16">
      <c r="A16" s="14"/>
      <c r="B16" s="135" t="s">
        <v>129</v>
      </c>
      <c r="C16" s="100" t="s">
        <v>115</v>
      </c>
      <c r="D16" s="87" t="s">
        <v>43</v>
      </c>
      <c r="E16" s="136" t="s">
        <v>135</v>
      </c>
      <c r="F16" s="137" t="s">
        <v>57</v>
      </c>
      <c r="G16" s="93"/>
      <c r="H16" s="138"/>
      <c r="I16" s="93"/>
      <c r="J16" s="58"/>
      <c r="K16" s="93"/>
      <c r="L16" s="139"/>
      <c r="M16" s="92"/>
      <c r="N16" s="143"/>
      <c r="O16" s="143"/>
      <c r="P16" s="143"/>
      <c r="Q16" s="70"/>
      <c r="R16" s="140"/>
      <c r="S16" s="140"/>
      <c r="T16" s="14"/>
      <c r="U16" s="140"/>
      <c r="V16" s="140"/>
      <c r="W16" s="140"/>
      <c r="X16" s="140"/>
      <c r="Y16" s="140"/>
      <c r="Z16" s="140"/>
      <c r="AA16" s="140"/>
      <c r="AB16" s="14"/>
    </row>
    <row r="17">
      <c r="A17" s="14"/>
      <c r="B17" s="135" t="s">
        <v>129</v>
      </c>
      <c r="C17" s="100" t="s">
        <v>115</v>
      </c>
      <c r="D17" s="87" t="s">
        <v>43</v>
      </c>
      <c r="E17" s="136" t="s">
        <v>136</v>
      </c>
      <c r="F17" s="137" t="s">
        <v>57</v>
      </c>
      <c r="G17" s="93"/>
      <c r="H17" s="138"/>
      <c r="I17" s="93"/>
      <c r="J17" s="58"/>
      <c r="K17" s="93"/>
      <c r="L17" s="139"/>
      <c r="M17" s="92"/>
      <c r="N17" s="143"/>
      <c r="O17" s="143"/>
      <c r="P17" s="143"/>
      <c r="Q17" s="70"/>
      <c r="R17" s="140"/>
      <c r="S17" s="140"/>
      <c r="T17" s="14"/>
      <c r="U17" s="140"/>
      <c r="V17" s="140"/>
      <c r="W17" s="140"/>
      <c r="X17" s="140"/>
      <c r="Y17" s="140"/>
      <c r="Z17" s="140"/>
      <c r="AA17" s="140"/>
      <c r="AB17" s="14"/>
    </row>
    <row r="18">
      <c r="A18" s="14"/>
      <c r="B18" s="135" t="s">
        <v>129</v>
      </c>
      <c r="C18" s="100" t="s">
        <v>115</v>
      </c>
      <c r="D18" s="87" t="s">
        <v>43</v>
      </c>
      <c r="E18" s="136" t="s">
        <v>137</v>
      </c>
      <c r="F18" s="137" t="s">
        <v>57</v>
      </c>
      <c r="G18" s="93"/>
      <c r="H18" s="138"/>
      <c r="I18" s="93"/>
      <c r="J18" s="58"/>
      <c r="K18" s="93"/>
      <c r="L18" s="139"/>
      <c r="M18" s="92"/>
      <c r="N18" s="143"/>
      <c r="O18" s="143"/>
      <c r="P18" s="143"/>
      <c r="Q18" s="70"/>
      <c r="R18" s="140"/>
      <c r="S18" s="140"/>
      <c r="T18" s="14"/>
      <c r="U18" s="140"/>
      <c r="V18" s="140"/>
      <c r="W18" s="140"/>
      <c r="X18" s="140"/>
      <c r="Y18" s="140"/>
      <c r="Z18" s="140"/>
      <c r="AA18" s="140"/>
      <c r="AB18" s="14"/>
    </row>
    <row r="19">
      <c r="A19" s="14"/>
      <c r="B19" s="135" t="s">
        <v>129</v>
      </c>
      <c r="C19" s="100" t="s">
        <v>115</v>
      </c>
      <c r="D19" s="87" t="s">
        <v>43</v>
      </c>
      <c r="E19" s="136" t="s">
        <v>138</v>
      </c>
      <c r="F19" s="137" t="s">
        <v>57</v>
      </c>
      <c r="G19" s="93"/>
      <c r="H19" s="138"/>
      <c r="I19" s="93"/>
      <c r="J19" s="58"/>
      <c r="K19" s="93"/>
      <c r="L19" s="139"/>
      <c r="M19" s="92"/>
      <c r="N19" s="143"/>
      <c r="O19" s="143"/>
      <c r="P19" s="143"/>
      <c r="Q19" s="70"/>
      <c r="R19" s="140"/>
      <c r="S19" s="140"/>
      <c r="T19" s="14"/>
      <c r="U19" s="140"/>
      <c r="V19" s="140"/>
      <c r="W19" s="140"/>
      <c r="X19" s="140"/>
      <c r="Y19" s="140"/>
      <c r="Z19" s="140"/>
      <c r="AA19" s="140"/>
      <c r="AB19" s="14"/>
    </row>
    <row r="20">
      <c r="A20" s="14"/>
      <c r="B20" s="126"/>
      <c r="C20" s="126"/>
      <c r="D20" s="127"/>
      <c r="E20" s="128" t="s">
        <v>139</v>
      </c>
      <c r="F20" s="141"/>
      <c r="G20" s="142"/>
      <c r="H20" s="142"/>
      <c r="I20" s="142"/>
      <c r="J20" s="58"/>
      <c r="K20" s="142"/>
      <c r="L20" s="142"/>
      <c r="M20" s="92"/>
      <c r="N20" s="143"/>
      <c r="O20" s="143"/>
      <c r="P20" s="143"/>
      <c r="Q20" s="70"/>
      <c r="R20" s="140"/>
      <c r="S20" s="140"/>
      <c r="T20" s="14"/>
      <c r="U20" s="140"/>
      <c r="V20" s="140"/>
      <c r="W20" s="140"/>
      <c r="X20" s="140"/>
      <c r="Y20" s="140"/>
      <c r="Z20" s="140"/>
      <c r="AA20" s="140"/>
      <c r="AB20" s="14"/>
    </row>
    <row r="21">
      <c r="A21" s="14"/>
      <c r="B21" s="135" t="s">
        <v>129</v>
      </c>
      <c r="C21" s="100" t="s">
        <v>115</v>
      </c>
      <c r="D21" s="87" t="s">
        <v>43</v>
      </c>
      <c r="E21" s="136" t="s">
        <v>140</v>
      </c>
      <c r="F21" s="137" t="s">
        <v>57</v>
      </c>
      <c r="G21" s="93"/>
      <c r="H21" s="138"/>
      <c r="I21" s="93"/>
      <c r="J21" s="58"/>
      <c r="K21" s="93"/>
      <c r="L21" s="139"/>
      <c r="M21" s="92"/>
      <c r="N21" s="143"/>
      <c r="O21" s="143"/>
      <c r="P21" s="143"/>
      <c r="Q21" s="70"/>
      <c r="R21" s="140"/>
      <c r="S21" s="140"/>
      <c r="T21" s="14"/>
      <c r="U21" s="140"/>
      <c r="V21" s="140"/>
      <c r="W21" s="140"/>
      <c r="X21" s="140"/>
      <c r="Y21" s="140"/>
      <c r="Z21" s="140"/>
      <c r="AA21" s="140"/>
      <c r="AB21" s="14"/>
    </row>
    <row r="22">
      <c r="A22" s="14"/>
      <c r="B22" s="135" t="s">
        <v>129</v>
      </c>
      <c r="C22" s="100" t="s">
        <v>115</v>
      </c>
      <c r="D22" s="87" t="s">
        <v>43</v>
      </c>
      <c r="E22" s="136" t="s">
        <v>141</v>
      </c>
      <c r="F22" s="137" t="s">
        <v>57</v>
      </c>
      <c r="G22" s="93"/>
      <c r="H22" s="138"/>
      <c r="I22" s="93"/>
      <c r="J22" s="58"/>
      <c r="K22" s="93"/>
      <c r="L22" s="139"/>
      <c r="M22" s="92"/>
      <c r="N22" s="143"/>
      <c r="O22" s="143"/>
      <c r="P22" s="143"/>
      <c r="Q22" s="70"/>
      <c r="R22" s="140"/>
      <c r="S22" s="140"/>
      <c r="T22" s="14"/>
      <c r="U22" s="140"/>
      <c r="V22" s="140"/>
      <c r="W22" s="140"/>
      <c r="X22" s="140"/>
      <c r="Y22" s="140"/>
      <c r="Z22" s="140"/>
      <c r="AA22" s="140"/>
      <c r="AB22" s="14"/>
    </row>
    <row r="23">
      <c r="A23" s="14"/>
      <c r="B23" s="135" t="s">
        <v>129</v>
      </c>
      <c r="C23" s="100" t="s">
        <v>115</v>
      </c>
      <c r="D23" s="87" t="s">
        <v>43</v>
      </c>
      <c r="E23" s="136" t="s">
        <v>142</v>
      </c>
      <c r="F23" s="137" t="s">
        <v>57</v>
      </c>
      <c r="G23" s="93"/>
      <c r="H23" s="138"/>
      <c r="I23" s="93"/>
      <c r="J23" s="58"/>
      <c r="K23" s="93"/>
      <c r="L23" s="139"/>
      <c r="M23" s="92"/>
      <c r="N23" s="143"/>
      <c r="O23" s="143"/>
      <c r="P23" s="143"/>
      <c r="Q23" s="70"/>
      <c r="R23" s="140"/>
      <c r="S23" s="140"/>
      <c r="T23" s="14"/>
      <c r="U23" s="140"/>
      <c r="V23" s="140"/>
      <c r="W23" s="140"/>
      <c r="X23" s="140"/>
      <c r="Y23" s="140"/>
      <c r="Z23" s="140"/>
      <c r="AA23" s="140"/>
      <c r="AB23" s="14"/>
    </row>
    <row r="24">
      <c r="A24" s="14"/>
      <c r="B24" s="135" t="s">
        <v>129</v>
      </c>
      <c r="C24" s="100" t="s">
        <v>115</v>
      </c>
      <c r="D24" s="87" t="s">
        <v>43</v>
      </c>
      <c r="E24" s="136" t="s">
        <v>143</v>
      </c>
      <c r="F24" s="137" t="s">
        <v>57</v>
      </c>
      <c r="G24" s="93"/>
      <c r="H24" s="138"/>
      <c r="I24" s="93"/>
      <c r="J24" s="58"/>
      <c r="K24" s="93"/>
      <c r="L24" s="139"/>
      <c r="M24" s="92"/>
      <c r="N24" s="143"/>
      <c r="O24" s="143"/>
      <c r="P24" s="143"/>
      <c r="Q24" s="70"/>
      <c r="R24" s="140"/>
      <c r="S24" s="140"/>
      <c r="T24" s="14"/>
      <c r="U24" s="140"/>
      <c r="V24" s="140"/>
      <c r="W24" s="140"/>
      <c r="X24" s="140"/>
      <c r="Y24" s="140"/>
      <c r="Z24" s="140"/>
      <c r="AA24" s="140"/>
      <c r="AB24" s="14"/>
    </row>
    <row r="25">
      <c r="A25" s="14"/>
      <c r="B25" s="126"/>
      <c r="C25" s="126"/>
      <c r="D25" s="127"/>
      <c r="E25" s="128" t="s">
        <v>144</v>
      </c>
      <c r="F25" s="141"/>
      <c r="G25" s="142"/>
      <c r="H25" s="142"/>
      <c r="I25" s="142"/>
      <c r="J25" s="58"/>
      <c r="K25" s="142"/>
      <c r="L25" s="142"/>
      <c r="M25" s="92"/>
      <c r="N25" s="143"/>
      <c r="O25" s="143"/>
      <c r="P25" s="143"/>
      <c r="Q25" s="70"/>
      <c r="R25" s="140"/>
      <c r="S25" s="140"/>
      <c r="T25" s="14"/>
      <c r="U25" s="140"/>
      <c r="V25" s="140"/>
      <c r="W25" s="140"/>
      <c r="X25" s="140"/>
      <c r="Y25" s="140"/>
      <c r="Z25" s="140"/>
      <c r="AA25" s="140"/>
      <c r="AB25" s="14"/>
    </row>
    <row r="26">
      <c r="A26" s="14"/>
      <c r="B26" s="135" t="s">
        <v>129</v>
      </c>
      <c r="C26" s="100" t="s">
        <v>115</v>
      </c>
      <c r="D26" s="87" t="s">
        <v>43</v>
      </c>
      <c r="E26" s="136" t="s">
        <v>145</v>
      </c>
      <c r="F26" s="137" t="s">
        <v>57</v>
      </c>
      <c r="G26" s="93"/>
      <c r="H26" s="138"/>
      <c r="I26" s="93"/>
      <c r="J26" s="58"/>
      <c r="K26" s="93"/>
      <c r="L26" s="139"/>
      <c r="M26" s="92"/>
      <c r="N26" s="143"/>
      <c r="O26" s="143"/>
      <c r="P26" s="143"/>
      <c r="Q26" s="70"/>
      <c r="R26" s="140"/>
      <c r="S26" s="140"/>
      <c r="T26" s="14"/>
      <c r="U26" s="140"/>
      <c r="V26" s="140"/>
      <c r="W26" s="140"/>
      <c r="X26" s="140"/>
      <c r="Y26" s="140"/>
      <c r="Z26" s="140"/>
      <c r="AA26" s="140"/>
      <c r="AB26" s="14"/>
    </row>
    <row r="27">
      <c r="A27" s="14"/>
      <c r="B27" s="135" t="s">
        <v>129</v>
      </c>
      <c r="C27" s="100" t="s">
        <v>115</v>
      </c>
      <c r="D27" s="87" t="s">
        <v>43</v>
      </c>
      <c r="E27" s="136" t="s">
        <v>146</v>
      </c>
      <c r="F27" s="137" t="s">
        <v>57</v>
      </c>
      <c r="G27" s="93"/>
      <c r="H27" s="138"/>
      <c r="I27" s="93"/>
      <c r="J27" s="58"/>
      <c r="K27" s="93"/>
      <c r="L27" s="139"/>
      <c r="M27" s="92"/>
      <c r="N27" s="143"/>
      <c r="O27" s="143"/>
      <c r="P27" s="143"/>
      <c r="Q27" s="70"/>
      <c r="R27" s="140"/>
      <c r="S27" s="140"/>
      <c r="T27" s="14"/>
      <c r="U27" s="140"/>
      <c r="V27" s="140"/>
      <c r="W27" s="140"/>
      <c r="X27" s="140"/>
      <c r="Y27" s="140"/>
      <c r="Z27" s="140"/>
      <c r="AA27" s="140"/>
      <c r="AB27" s="14"/>
    </row>
    <row r="28">
      <c r="A28" s="14"/>
      <c r="B28" s="135" t="s">
        <v>129</v>
      </c>
      <c r="C28" s="100" t="s">
        <v>115</v>
      </c>
      <c r="D28" s="87" t="s">
        <v>43</v>
      </c>
      <c r="E28" s="136" t="s">
        <v>147</v>
      </c>
      <c r="F28" s="137" t="s">
        <v>57</v>
      </c>
      <c r="G28" s="93"/>
      <c r="H28" s="138"/>
      <c r="I28" s="93"/>
      <c r="J28" s="58"/>
      <c r="K28" s="93"/>
      <c r="L28" s="139"/>
      <c r="M28" s="92"/>
      <c r="N28" s="143"/>
      <c r="O28" s="143"/>
      <c r="P28" s="143"/>
      <c r="Q28" s="70"/>
      <c r="R28" s="140"/>
      <c r="S28" s="140"/>
      <c r="T28" s="14"/>
      <c r="U28" s="140"/>
      <c r="V28" s="140"/>
      <c r="W28" s="140"/>
      <c r="X28" s="140"/>
      <c r="Y28" s="140"/>
      <c r="Z28" s="140"/>
      <c r="AA28" s="140"/>
      <c r="AB28" s="14"/>
    </row>
    <row r="29">
      <c r="A29" s="14"/>
      <c r="B29" s="126"/>
      <c r="C29" s="126"/>
      <c r="D29" s="127"/>
      <c r="E29" s="128" t="s">
        <v>148</v>
      </c>
      <c r="F29" s="141"/>
      <c r="G29" s="142"/>
      <c r="H29" s="142"/>
      <c r="I29" s="142"/>
      <c r="J29" s="58"/>
      <c r="K29" s="142"/>
      <c r="L29" s="142"/>
      <c r="M29" s="92"/>
      <c r="N29" s="143"/>
      <c r="O29" s="143"/>
      <c r="P29" s="143"/>
      <c r="Q29" s="70"/>
      <c r="R29" s="140"/>
      <c r="S29" s="140"/>
      <c r="T29" s="14"/>
      <c r="U29" s="140"/>
      <c r="V29" s="140"/>
      <c r="W29" s="140"/>
      <c r="X29" s="140"/>
      <c r="Y29" s="140"/>
      <c r="Z29" s="140"/>
      <c r="AA29" s="140"/>
      <c r="AB29" s="14"/>
    </row>
    <row r="30">
      <c r="A30" s="14"/>
      <c r="B30" s="135" t="s">
        <v>129</v>
      </c>
      <c r="C30" s="100" t="s">
        <v>115</v>
      </c>
      <c r="D30" s="87" t="s">
        <v>43</v>
      </c>
      <c r="E30" s="136" t="s">
        <v>149</v>
      </c>
      <c r="F30" s="137" t="s">
        <v>57</v>
      </c>
      <c r="G30" s="93"/>
      <c r="H30" s="138"/>
      <c r="I30" s="93"/>
      <c r="J30" s="58"/>
      <c r="K30" s="93"/>
      <c r="L30" s="139"/>
      <c r="M30" s="92"/>
      <c r="N30" s="143"/>
      <c r="O30" s="143"/>
      <c r="P30" s="143"/>
      <c r="Q30" s="70"/>
      <c r="R30" s="140"/>
      <c r="S30" s="140"/>
      <c r="T30" s="14"/>
      <c r="U30" s="140"/>
      <c r="V30" s="140"/>
      <c r="W30" s="140"/>
      <c r="X30" s="140"/>
      <c r="Y30" s="140"/>
      <c r="Z30" s="140"/>
      <c r="AA30" s="140"/>
      <c r="AB30" s="14"/>
    </row>
    <row r="31">
      <c r="A31" s="14"/>
      <c r="B31" s="135" t="s">
        <v>129</v>
      </c>
      <c r="C31" s="100" t="s">
        <v>115</v>
      </c>
      <c r="D31" s="87" t="s">
        <v>43</v>
      </c>
      <c r="E31" s="136" t="s">
        <v>150</v>
      </c>
      <c r="F31" s="137" t="s">
        <v>57</v>
      </c>
      <c r="G31" s="93"/>
      <c r="H31" s="138"/>
      <c r="I31" s="93"/>
      <c r="J31" s="58"/>
      <c r="K31" s="93"/>
      <c r="L31" s="139"/>
      <c r="M31" s="92"/>
      <c r="N31" s="143"/>
      <c r="O31" s="143"/>
      <c r="P31" s="143"/>
      <c r="Q31" s="70"/>
      <c r="R31" s="140"/>
      <c r="S31" s="140"/>
      <c r="T31" s="14"/>
      <c r="U31" s="140"/>
      <c r="V31" s="140"/>
      <c r="W31" s="140"/>
      <c r="X31" s="140"/>
      <c r="Y31" s="140"/>
      <c r="Z31" s="140"/>
      <c r="AA31" s="140"/>
      <c r="AB31" s="14"/>
    </row>
    <row r="32">
      <c r="A32" s="14"/>
      <c r="B32" s="135" t="s">
        <v>129</v>
      </c>
      <c r="C32" s="100" t="s">
        <v>115</v>
      </c>
      <c r="D32" s="87" t="s">
        <v>43</v>
      </c>
      <c r="E32" s="136" t="s">
        <v>151</v>
      </c>
      <c r="F32" s="137" t="s">
        <v>57</v>
      </c>
      <c r="G32" s="93"/>
      <c r="H32" s="138"/>
      <c r="I32" s="93"/>
      <c r="J32" s="58"/>
      <c r="K32" s="93"/>
      <c r="L32" s="139"/>
      <c r="M32" s="92"/>
      <c r="N32" s="143"/>
      <c r="O32" s="143"/>
      <c r="P32" s="143"/>
      <c r="Q32" s="70"/>
      <c r="R32" s="140"/>
      <c r="S32" s="140"/>
      <c r="T32" s="14"/>
      <c r="U32" s="140"/>
      <c r="V32" s="140"/>
      <c r="W32" s="140"/>
      <c r="X32" s="140"/>
      <c r="Y32" s="140"/>
      <c r="Z32" s="140"/>
      <c r="AA32" s="140"/>
      <c r="AB32" s="14"/>
    </row>
    <row r="33">
      <c r="A33" s="14"/>
      <c r="B33" s="135" t="s">
        <v>129</v>
      </c>
      <c r="C33" s="100" t="s">
        <v>115</v>
      </c>
      <c r="D33" s="87" t="s">
        <v>43</v>
      </c>
      <c r="E33" s="136" t="s">
        <v>152</v>
      </c>
      <c r="F33" s="137" t="s">
        <v>57</v>
      </c>
      <c r="G33" s="93"/>
      <c r="H33" s="138"/>
      <c r="I33" s="93"/>
      <c r="J33" s="58"/>
      <c r="K33" s="93"/>
      <c r="L33" s="139"/>
      <c r="M33" s="92"/>
      <c r="N33" s="143"/>
      <c r="O33" s="143"/>
      <c r="P33" s="143"/>
      <c r="Q33" s="70"/>
      <c r="R33" s="140"/>
      <c r="S33" s="140"/>
      <c r="T33" s="14"/>
      <c r="U33" s="140"/>
      <c r="V33" s="140"/>
      <c r="W33" s="140"/>
      <c r="X33" s="140"/>
      <c r="Y33" s="140"/>
      <c r="Z33" s="140"/>
      <c r="AA33" s="140"/>
      <c r="AB33" s="14"/>
    </row>
    <row r="34">
      <c r="A34" s="14"/>
      <c r="B34" s="126"/>
      <c r="C34" s="126"/>
      <c r="D34" s="127"/>
      <c r="E34" s="128" t="s">
        <v>153</v>
      </c>
      <c r="F34" s="141"/>
      <c r="G34" s="142"/>
      <c r="H34" s="142"/>
      <c r="I34" s="142"/>
      <c r="J34" s="58"/>
      <c r="K34" s="142"/>
      <c r="L34" s="142"/>
      <c r="M34" s="92"/>
      <c r="N34" s="143"/>
      <c r="O34" s="143"/>
      <c r="P34" s="143"/>
      <c r="Q34" s="70"/>
      <c r="R34" s="140"/>
      <c r="S34" s="140"/>
      <c r="T34" s="14"/>
      <c r="U34" s="140"/>
      <c r="V34" s="140"/>
      <c r="W34" s="140"/>
      <c r="X34" s="140"/>
      <c r="Y34" s="140"/>
      <c r="Z34" s="140"/>
      <c r="AA34" s="140"/>
      <c r="AB34" s="14"/>
    </row>
    <row r="35">
      <c r="A35" s="14"/>
      <c r="B35" s="135" t="s">
        <v>129</v>
      </c>
      <c r="C35" s="100" t="s">
        <v>115</v>
      </c>
      <c r="D35" s="87" t="s">
        <v>43</v>
      </c>
      <c r="E35" s="136" t="s">
        <v>154</v>
      </c>
      <c r="F35" s="137" t="s">
        <v>57</v>
      </c>
      <c r="G35" s="93"/>
      <c r="H35" s="138"/>
      <c r="I35" s="93"/>
      <c r="J35" s="58"/>
      <c r="K35" s="93"/>
      <c r="L35" s="139"/>
      <c r="M35" s="92"/>
      <c r="N35" s="143"/>
      <c r="O35" s="143"/>
      <c r="P35" s="143"/>
      <c r="Q35" s="70"/>
      <c r="R35" s="140"/>
      <c r="S35" s="140"/>
      <c r="T35" s="14"/>
      <c r="U35" s="140"/>
      <c r="V35" s="140"/>
      <c r="W35" s="140"/>
      <c r="X35" s="140"/>
      <c r="Y35" s="140"/>
      <c r="Z35" s="140"/>
      <c r="AA35" s="140"/>
      <c r="AB35" s="14"/>
    </row>
    <row r="36">
      <c r="A36" s="14"/>
      <c r="B36" s="135" t="s">
        <v>129</v>
      </c>
      <c r="C36" s="100" t="s">
        <v>115</v>
      </c>
      <c r="D36" s="87" t="s">
        <v>43</v>
      </c>
      <c r="E36" s="136" t="s">
        <v>155</v>
      </c>
      <c r="F36" s="137" t="s">
        <v>57</v>
      </c>
      <c r="G36" s="93"/>
      <c r="H36" s="138"/>
      <c r="I36" s="93"/>
      <c r="J36" s="58"/>
      <c r="K36" s="93"/>
      <c r="L36" s="139"/>
      <c r="M36" s="92"/>
      <c r="N36" s="143"/>
      <c r="O36" s="143"/>
      <c r="P36" s="143"/>
      <c r="Q36" s="70"/>
      <c r="R36" s="140"/>
      <c r="S36" s="140"/>
      <c r="T36" s="14"/>
      <c r="U36" s="140"/>
      <c r="V36" s="140"/>
      <c r="W36" s="140"/>
      <c r="X36" s="140"/>
      <c r="Y36" s="140"/>
      <c r="Z36" s="140"/>
      <c r="AA36" s="140"/>
      <c r="AB36" s="14"/>
    </row>
    <row r="37">
      <c r="A37" s="14"/>
      <c r="B37" s="126"/>
      <c r="C37" s="126"/>
      <c r="D37" s="127"/>
      <c r="E37" s="128" t="s">
        <v>156</v>
      </c>
      <c r="F37" s="141"/>
      <c r="G37" s="142"/>
      <c r="H37" s="142"/>
      <c r="I37" s="142"/>
      <c r="J37" s="58"/>
      <c r="K37" s="142"/>
      <c r="L37" s="142"/>
      <c r="M37" s="92"/>
      <c r="N37" s="143"/>
      <c r="O37" s="143"/>
      <c r="P37" s="143"/>
      <c r="Q37" s="70"/>
      <c r="R37" s="140"/>
      <c r="S37" s="140"/>
      <c r="T37" s="14"/>
      <c r="U37" s="140"/>
      <c r="V37" s="140"/>
      <c r="W37" s="140"/>
      <c r="X37" s="140"/>
      <c r="Y37" s="140"/>
      <c r="Z37" s="140"/>
      <c r="AA37" s="140"/>
      <c r="AB37" s="14"/>
    </row>
    <row r="38">
      <c r="A38" s="14"/>
      <c r="B38" s="135" t="s">
        <v>129</v>
      </c>
      <c r="C38" s="100" t="s">
        <v>115</v>
      </c>
      <c r="D38" s="87" t="s">
        <v>43</v>
      </c>
      <c r="E38" s="136" t="s">
        <v>157</v>
      </c>
      <c r="F38" s="137" t="s">
        <v>57</v>
      </c>
      <c r="G38" s="93"/>
      <c r="H38" s="138"/>
      <c r="I38" s="93"/>
      <c r="J38" s="58"/>
      <c r="K38" s="93"/>
      <c r="L38" s="139"/>
      <c r="M38" s="92"/>
      <c r="N38" s="143"/>
      <c r="O38" s="143"/>
      <c r="P38" s="143"/>
      <c r="Q38" s="70"/>
      <c r="R38" s="140"/>
      <c r="S38" s="140"/>
      <c r="T38" s="14"/>
      <c r="U38" s="140"/>
      <c r="V38" s="140"/>
      <c r="W38" s="140"/>
      <c r="X38" s="140"/>
      <c r="Y38" s="140"/>
      <c r="Z38" s="140"/>
      <c r="AA38" s="140"/>
      <c r="AB38" s="14"/>
    </row>
    <row r="39">
      <c r="A39" s="14"/>
      <c r="B39" s="135" t="s">
        <v>129</v>
      </c>
      <c r="C39" s="100" t="s">
        <v>115</v>
      </c>
      <c r="D39" s="87" t="s">
        <v>43</v>
      </c>
      <c r="E39" s="136" t="s">
        <v>158</v>
      </c>
      <c r="F39" s="137" t="s">
        <v>57</v>
      </c>
      <c r="G39" s="93"/>
      <c r="H39" s="138"/>
      <c r="I39" s="93"/>
      <c r="J39" s="58"/>
      <c r="K39" s="93"/>
      <c r="L39" s="139"/>
      <c r="M39" s="92"/>
      <c r="N39" s="143"/>
      <c r="O39" s="143"/>
      <c r="P39" s="143"/>
      <c r="Q39" s="70"/>
      <c r="R39" s="140"/>
      <c r="S39" s="140"/>
      <c r="T39" s="14"/>
      <c r="U39" s="140"/>
      <c r="V39" s="140"/>
      <c r="W39" s="140"/>
      <c r="X39" s="140"/>
      <c r="Y39" s="140"/>
      <c r="Z39" s="140"/>
      <c r="AA39" s="140"/>
      <c r="AB39" s="14"/>
    </row>
    <row r="40">
      <c r="A40" s="14"/>
      <c r="B40" s="126"/>
      <c r="C40" s="126"/>
      <c r="D40" s="127"/>
      <c r="E40" s="128" t="s">
        <v>159</v>
      </c>
      <c r="F40" s="141"/>
      <c r="G40" s="142"/>
      <c r="H40" s="142"/>
      <c r="I40" s="142"/>
      <c r="J40" s="58"/>
      <c r="K40" s="142"/>
      <c r="L40" s="142"/>
      <c r="M40" s="92"/>
      <c r="N40" s="143"/>
      <c r="O40" s="143"/>
      <c r="P40" s="143"/>
      <c r="Q40" s="70"/>
      <c r="R40" s="140"/>
      <c r="S40" s="140"/>
      <c r="T40" s="14"/>
      <c r="U40" s="140"/>
      <c r="V40" s="140"/>
      <c r="W40" s="140"/>
      <c r="X40" s="140"/>
      <c r="Y40" s="140"/>
      <c r="Z40" s="140"/>
      <c r="AA40" s="140"/>
      <c r="AB40" s="14"/>
    </row>
    <row r="41">
      <c r="A41" s="14"/>
      <c r="B41" s="135" t="s">
        <v>129</v>
      </c>
      <c r="C41" s="100" t="s">
        <v>115</v>
      </c>
      <c r="D41" s="87" t="s">
        <v>43</v>
      </c>
      <c r="E41" s="136" t="s">
        <v>64</v>
      </c>
      <c r="F41" s="137" t="s">
        <v>57</v>
      </c>
      <c r="G41" s="93"/>
      <c r="H41" s="138"/>
      <c r="I41" s="93"/>
      <c r="J41" s="58"/>
      <c r="K41" s="93"/>
      <c r="L41" s="139"/>
      <c r="M41" s="92"/>
      <c r="N41" s="140"/>
      <c r="O41" s="143"/>
      <c r="P41" s="143"/>
      <c r="Q41" s="70"/>
      <c r="R41" s="140"/>
      <c r="S41" s="140"/>
      <c r="T41" s="14"/>
      <c r="U41" s="140"/>
      <c r="V41" s="140"/>
      <c r="W41" s="140"/>
      <c r="X41" s="140"/>
      <c r="Y41" s="140"/>
      <c r="Z41" s="140"/>
      <c r="AA41" s="140"/>
      <c r="AB41" s="14"/>
    </row>
    <row r="42">
      <c r="A42" s="14"/>
      <c r="B42" s="135" t="s">
        <v>129</v>
      </c>
      <c r="C42" s="100" t="s">
        <v>115</v>
      </c>
      <c r="D42" s="87" t="s">
        <v>43</v>
      </c>
      <c r="E42" s="144" t="s">
        <v>60</v>
      </c>
      <c r="F42" s="137" t="s">
        <v>57</v>
      </c>
      <c r="G42" s="93"/>
      <c r="H42" s="138"/>
      <c r="I42" s="93"/>
      <c r="J42" s="58"/>
      <c r="K42" s="93"/>
      <c r="L42" s="139"/>
      <c r="M42" s="92"/>
      <c r="N42" s="143"/>
      <c r="O42" s="143"/>
      <c r="P42" s="143"/>
      <c r="Q42" s="70"/>
      <c r="R42" s="140"/>
      <c r="S42" s="140"/>
      <c r="T42" s="14"/>
      <c r="U42" s="140"/>
      <c r="V42" s="140"/>
      <c r="W42" s="140"/>
      <c r="X42" s="140"/>
      <c r="Y42" s="140"/>
      <c r="Z42" s="140"/>
      <c r="AA42" s="140"/>
      <c r="AB42" s="14"/>
    </row>
    <row r="43">
      <c r="A43" s="14"/>
      <c r="B43" s="135" t="s">
        <v>129</v>
      </c>
      <c r="C43" s="100" t="s">
        <v>115</v>
      </c>
      <c r="D43" s="87" t="s">
        <v>25</v>
      </c>
      <c r="E43" s="144" t="s">
        <v>160</v>
      </c>
      <c r="F43" s="137" t="s">
        <v>57</v>
      </c>
      <c r="G43" s="93"/>
      <c r="H43" s="138"/>
      <c r="I43" s="93"/>
      <c r="J43" s="58"/>
      <c r="K43" s="93"/>
      <c r="L43" s="139"/>
      <c r="M43" s="92"/>
      <c r="N43" s="140"/>
      <c r="O43" s="143"/>
      <c r="P43" s="143"/>
      <c r="Q43" s="70"/>
      <c r="R43" s="140"/>
      <c r="S43" s="140"/>
      <c r="T43" s="14"/>
      <c r="U43" s="140"/>
      <c r="V43" s="140"/>
      <c r="W43" s="140"/>
      <c r="X43" s="140"/>
      <c r="Y43" s="140"/>
      <c r="Z43" s="140"/>
      <c r="AA43" s="140"/>
      <c r="AB43" s="14"/>
    </row>
    <row r="44">
      <c r="A44" s="14"/>
      <c r="B44" s="135" t="s">
        <v>129</v>
      </c>
      <c r="C44" s="100" t="s">
        <v>115</v>
      </c>
      <c r="D44" s="87" t="s">
        <v>43</v>
      </c>
      <c r="E44" s="136" t="s">
        <v>63</v>
      </c>
      <c r="F44" s="137" t="s">
        <v>57</v>
      </c>
      <c r="G44" s="93"/>
      <c r="H44" s="138"/>
      <c r="I44" s="93"/>
      <c r="J44" s="58"/>
      <c r="K44" s="93"/>
      <c r="L44" s="139"/>
      <c r="M44" s="92"/>
      <c r="N44" s="140"/>
      <c r="O44" s="143"/>
      <c r="P44" s="143"/>
      <c r="Q44" s="70"/>
      <c r="R44" s="140"/>
      <c r="S44" s="140"/>
      <c r="T44" s="14"/>
      <c r="U44" s="140"/>
      <c r="V44" s="140"/>
      <c r="W44" s="140"/>
      <c r="X44" s="140"/>
      <c r="Y44" s="140"/>
      <c r="Z44" s="140"/>
      <c r="AA44" s="140"/>
      <c r="AB44" s="14"/>
    </row>
    <row r="45">
      <c r="A45" s="14"/>
      <c r="B45" s="135" t="s">
        <v>129</v>
      </c>
      <c r="C45" s="100" t="s">
        <v>115</v>
      </c>
      <c r="D45" s="87" t="s">
        <v>43</v>
      </c>
      <c r="E45" s="145" t="s">
        <v>161</v>
      </c>
      <c r="F45" s="137" t="s">
        <v>162</v>
      </c>
      <c r="G45" s="93"/>
      <c r="H45" s="138"/>
      <c r="I45" s="93"/>
      <c r="J45" s="58"/>
      <c r="K45" s="93"/>
      <c r="L45" s="139"/>
      <c r="M45" s="92"/>
      <c r="N45" s="94">
        <v>240000.0</v>
      </c>
      <c r="O45" s="94">
        <v>0.0</v>
      </c>
      <c r="P45" s="93">
        <f>N45-O45</f>
        <v>240000</v>
      </c>
      <c r="Q45" s="70"/>
      <c r="R45" s="95" t="str">
        <f>I45</f>
        <v/>
      </c>
      <c r="S45" s="146">
        <f>R45-N45</f>
        <v>-240000</v>
      </c>
      <c r="T45" s="14"/>
      <c r="U45" s="107" t="s">
        <v>162</v>
      </c>
      <c r="V45" s="147">
        <v>1.061716768E9</v>
      </c>
      <c r="W45" s="109">
        <v>45944.0</v>
      </c>
      <c r="X45" s="110">
        <v>240000.0</v>
      </c>
      <c r="Y45" s="33" t="s">
        <v>120</v>
      </c>
      <c r="Z45" s="33" t="s">
        <v>121</v>
      </c>
      <c r="AA45" s="37"/>
      <c r="AB45" s="14"/>
    </row>
    <row r="46">
      <c r="A46" s="14"/>
      <c r="B46" s="100" t="s">
        <v>110</v>
      </c>
      <c r="C46" s="135" t="s">
        <v>114</v>
      </c>
      <c r="D46" s="87" t="s">
        <v>111</v>
      </c>
      <c r="E46" s="148" t="s">
        <v>163</v>
      </c>
      <c r="F46" s="137" t="s">
        <v>164</v>
      </c>
      <c r="G46" s="93"/>
      <c r="H46" s="138"/>
      <c r="I46" s="93"/>
      <c r="J46" s="58"/>
      <c r="K46" s="93"/>
      <c r="L46" s="139"/>
      <c r="M46" s="92"/>
      <c r="N46" s="140"/>
      <c r="O46" s="143"/>
      <c r="P46" s="143"/>
      <c r="Q46" s="70"/>
      <c r="R46" s="140"/>
      <c r="S46" s="143"/>
      <c r="T46" s="14"/>
      <c r="U46" s="140"/>
      <c r="V46" s="140"/>
      <c r="W46" s="140"/>
      <c r="X46" s="140"/>
      <c r="Y46" s="140"/>
      <c r="Z46" s="140"/>
      <c r="AA46" s="140"/>
      <c r="AB46" s="14"/>
    </row>
    <row r="47">
      <c r="A47" s="14"/>
      <c r="B47" s="100" t="s">
        <v>165</v>
      </c>
      <c r="C47" s="100" t="s">
        <v>115</v>
      </c>
      <c r="D47" s="87" t="s">
        <v>43</v>
      </c>
      <c r="E47" s="149" t="s">
        <v>166</v>
      </c>
      <c r="F47" s="137" t="s">
        <v>80</v>
      </c>
      <c r="G47" s="93"/>
      <c r="H47" s="138"/>
      <c r="I47" s="93"/>
      <c r="J47" s="58"/>
      <c r="K47" s="93"/>
      <c r="L47" s="139"/>
      <c r="M47" s="92"/>
      <c r="N47" s="150"/>
      <c r="O47" s="150"/>
      <c r="P47" s="150"/>
      <c r="Q47" s="70"/>
      <c r="R47" s="95"/>
      <c r="S47" s="106"/>
      <c r="T47" s="14"/>
      <c r="U47" s="111"/>
      <c r="V47" s="108"/>
      <c r="W47" s="37"/>
      <c r="X47" s="37"/>
      <c r="Y47" s="37"/>
      <c r="Z47" s="37"/>
      <c r="AA47" s="37"/>
      <c r="AB47" s="14"/>
    </row>
    <row r="48">
      <c r="A48" s="14"/>
      <c r="B48" s="151" t="s">
        <v>25</v>
      </c>
      <c r="C48" s="152" t="s">
        <v>167</v>
      </c>
      <c r="D48" s="87" t="s">
        <v>43</v>
      </c>
      <c r="E48" s="149" t="s">
        <v>168</v>
      </c>
      <c r="F48" s="137" t="s">
        <v>169</v>
      </c>
      <c r="G48" s="93"/>
      <c r="H48" s="138"/>
      <c r="I48" s="93"/>
      <c r="J48" s="58"/>
      <c r="K48" s="93"/>
      <c r="L48" s="139"/>
      <c r="M48" s="92"/>
      <c r="N48" s="150"/>
      <c r="O48" s="150"/>
      <c r="P48" s="150"/>
      <c r="Q48" s="70"/>
      <c r="R48" s="95"/>
      <c r="S48" s="106"/>
      <c r="T48" s="14"/>
      <c r="U48" s="111"/>
      <c r="V48" s="108"/>
      <c r="W48" s="37"/>
      <c r="X48" s="37"/>
      <c r="Y48" s="37"/>
      <c r="Z48" s="37"/>
      <c r="AA48" s="37"/>
      <c r="AB48" s="14"/>
    </row>
    <row r="49">
      <c r="A49" s="14"/>
      <c r="B49" s="153"/>
      <c r="C49" s="153"/>
      <c r="D49" s="154"/>
      <c r="E49" s="155" t="s">
        <v>170</v>
      </c>
      <c r="F49" s="156"/>
      <c r="G49" s="157"/>
      <c r="H49" s="158"/>
      <c r="I49" s="157"/>
      <c r="J49" s="58"/>
      <c r="K49" s="157"/>
      <c r="L49" s="157"/>
      <c r="M49" s="92"/>
      <c r="N49" s="157"/>
      <c r="O49" s="157"/>
      <c r="P49" s="157"/>
      <c r="Q49" s="70"/>
      <c r="R49" s="95"/>
      <c r="S49" s="106"/>
      <c r="T49" s="14"/>
      <c r="U49" s="111"/>
      <c r="V49" s="108"/>
      <c r="W49" s="37"/>
      <c r="X49" s="37"/>
      <c r="Y49" s="37"/>
      <c r="Z49" s="37"/>
      <c r="AA49" s="37"/>
      <c r="AB49" s="14"/>
    </row>
    <row r="50">
      <c r="A50" s="14"/>
      <c r="B50" s="100" t="s">
        <v>129</v>
      </c>
      <c r="C50" s="100" t="s">
        <v>115</v>
      </c>
      <c r="D50" s="87" t="s">
        <v>43</v>
      </c>
      <c r="E50" s="159" t="s">
        <v>73</v>
      </c>
      <c r="F50" s="160" t="s">
        <v>171</v>
      </c>
      <c r="G50" s="113">
        <v>100000.0</v>
      </c>
      <c r="H50" s="34">
        <v>1.0</v>
      </c>
      <c r="I50" s="90">
        <f t="shared" ref="I50:I53" si="3">G50*H50</f>
        <v>100000</v>
      </c>
      <c r="J50" s="58"/>
      <c r="K50" s="90">
        <f>I50/0.75</f>
        <v>133333.3333</v>
      </c>
      <c r="L50" s="91">
        <f t="shared" ref="L50:L52" si="4">K50/$H$58</f>
        <v>35.0877193</v>
      </c>
      <c r="M50" s="92"/>
      <c r="N50" s="94">
        <v>100000.0</v>
      </c>
      <c r="O50" s="94">
        <v>0.0</v>
      </c>
      <c r="P50" s="93">
        <f t="shared" ref="P50:P51" si="5">N50-O50</f>
        <v>100000</v>
      </c>
      <c r="Q50" s="70"/>
      <c r="R50" s="95">
        <f t="shared" ref="R50:R53" si="6">I50</f>
        <v>100000</v>
      </c>
      <c r="S50" s="106"/>
      <c r="T50" s="14"/>
      <c r="U50" s="111"/>
      <c r="V50" s="108"/>
      <c r="W50" s="37"/>
      <c r="X50" s="37"/>
      <c r="Y50" s="37"/>
      <c r="Z50" s="37"/>
      <c r="AA50" s="37"/>
      <c r="AB50" s="14"/>
    </row>
    <row r="51">
      <c r="A51" s="14"/>
      <c r="B51" s="100" t="s">
        <v>129</v>
      </c>
      <c r="C51" s="100" t="s">
        <v>115</v>
      </c>
      <c r="D51" s="87" t="s">
        <v>43</v>
      </c>
      <c r="E51" s="159" t="s">
        <v>172</v>
      </c>
      <c r="F51" s="160" t="s">
        <v>171</v>
      </c>
      <c r="G51" s="113">
        <v>250000.0</v>
      </c>
      <c r="H51" s="34">
        <v>1.0</v>
      </c>
      <c r="I51" s="90">
        <f t="shared" si="3"/>
        <v>250000</v>
      </c>
      <c r="J51" s="58"/>
      <c r="K51" s="90">
        <f>I51/0.9</f>
        <v>277777.7778</v>
      </c>
      <c r="L51" s="91">
        <f t="shared" si="4"/>
        <v>73.0994152</v>
      </c>
      <c r="M51" s="92"/>
      <c r="N51" s="94">
        <v>150000.0</v>
      </c>
      <c r="O51" s="94">
        <v>0.0</v>
      </c>
      <c r="P51" s="93">
        <f t="shared" si="5"/>
        <v>150000</v>
      </c>
      <c r="Q51" s="70"/>
      <c r="R51" s="95">
        <f t="shared" si="6"/>
        <v>250000</v>
      </c>
      <c r="S51" s="106"/>
      <c r="T51" s="14"/>
      <c r="U51" s="111"/>
      <c r="V51" s="108"/>
      <c r="W51" s="37"/>
      <c r="X51" s="37"/>
      <c r="Y51" s="37"/>
      <c r="Z51" s="37"/>
      <c r="AA51" s="37"/>
      <c r="AB51" s="14"/>
    </row>
    <row r="52">
      <c r="A52" s="14"/>
      <c r="B52" s="14"/>
      <c r="C52" s="152" t="s">
        <v>167</v>
      </c>
      <c r="D52" s="87" t="s">
        <v>43</v>
      </c>
      <c r="E52" s="161" t="s">
        <v>173</v>
      </c>
      <c r="F52" s="49" t="s">
        <v>169</v>
      </c>
      <c r="G52" s="113">
        <v>40000.0</v>
      </c>
      <c r="H52" s="114">
        <v>2.0</v>
      </c>
      <c r="I52" s="162">
        <f t="shared" si="3"/>
        <v>80000</v>
      </c>
      <c r="J52" s="58"/>
      <c r="K52" s="90">
        <f>I52/0.95</f>
        <v>84210.52632</v>
      </c>
      <c r="L52" s="91">
        <f t="shared" si="4"/>
        <v>22.16066482</v>
      </c>
      <c r="M52" s="92"/>
      <c r="N52" s="150"/>
      <c r="O52" s="150"/>
      <c r="P52" s="150"/>
      <c r="Q52" s="70"/>
      <c r="R52" s="95">
        <f t="shared" si="6"/>
        <v>80000</v>
      </c>
      <c r="S52" s="106"/>
      <c r="T52" s="14"/>
      <c r="U52" s="111"/>
      <c r="V52" s="108"/>
      <c r="W52" s="37"/>
      <c r="X52" s="37"/>
      <c r="Y52" s="37"/>
      <c r="Z52" s="37"/>
      <c r="AA52" s="37"/>
      <c r="AB52" s="14"/>
    </row>
    <row r="53">
      <c r="A53" s="14"/>
      <c r="B53" s="14"/>
      <c r="C53" s="151" t="s">
        <v>174</v>
      </c>
      <c r="D53" s="87" t="s">
        <v>43</v>
      </c>
      <c r="E53" s="163" t="s">
        <v>175</v>
      </c>
      <c r="F53" s="49" t="s">
        <v>169</v>
      </c>
      <c r="G53" s="90">
        <v>20000.0</v>
      </c>
      <c r="H53" s="164">
        <v>1.0</v>
      </c>
      <c r="I53" s="162">
        <f t="shared" si="3"/>
        <v>20000</v>
      </c>
      <c r="J53" s="58"/>
      <c r="K53" s="165"/>
      <c r="L53" s="165"/>
      <c r="M53" s="92"/>
      <c r="N53" s="150"/>
      <c r="O53" s="150"/>
      <c r="P53" s="150"/>
      <c r="Q53" s="70"/>
      <c r="R53" s="95">
        <f t="shared" si="6"/>
        <v>20000</v>
      </c>
      <c r="S53" s="106"/>
      <c r="T53" s="14"/>
      <c r="U53" s="111"/>
      <c r="V53" s="108"/>
      <c r="W53" s="37"/>
      <c r="X53" s="37"/>
      <c r="Y53" s="37"/>
      <c r="Z53" s="37"/>
      <c r="AA53" s="37"/>
      <c r="AB53" s="14"/>
    </row>
    <row r="54">
      <c r="A54" s="14"/>
      <c r="B54" s="14"/>
      <c r="C54" s="14"/>
      <c r="D54" s="11"/>
      <c r="E54" s="56"/>
      <c r="F54" s="57"/>
      <c r="G54" s="166"/>
      <c r="H54" s="167" t="s">
        <v>176</v>
      </c>
      <c r="I54" s="167">
        <f>SUM(I5:I53)</f>
        <v>2416500</v>
      </c>
      <c r="J54" s="58"/>
      <c r="K54" s="58"/>
      <c r="L54" s="58"/>
      <c r="M54" s="14"/>
      <c r="N54" s="58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4"/>
      <c r="C55" s="14"/>
      <c r="D55" s="11"/>
      <c r="E55" s="56"/>
      <c r="F55" s="57"/>
      <c r="G55" s="58"/>
      <c r="H55" s="168">
        <v>0.2</v>
      </c>
      <c r="I55" s="167">
        <f>I54/0.8</f>
        <v>3020625</v>
      </c>
      <c r="J55" s="58"/>
      <c r="K55" s="58"/>
      <c r="L55" s="167">
        <f>SUM(L5:L53)</f>
        <v>793.3796859</v>
      </c>
      <c r="M55" s="14"/>
      <c r="N55" s="58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4"/>
      <c r="C56" s="14"/>
      <c r="D56" s="11"/>
      <c r="E56" s="56"/>
      <c r="F56" s="169"/>
      <c r="G56" s="167" t="s">
        <v>177</v>
      </c>
      <c r="H56" s="170" t="s">
        <v>178</v>
      </c>
      <c r="I56" s="167">
        <f>I55*4/1000</f>
        <v>12082.5</v>
      </c>
      <c r="J56" s="58"/>
      <c r="K56" s="58"/>
      <c r="L56" s="167">
        <f>I56/$H$58</f>
        <v>3.179605263</v>
      </c>
      <c r="M56" s="14"/>
      <c r="N56" s="58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4"/>
      <c r="C57" s="14"/>
      <c r="D57" s="11"/>
      <c r="E57" s="56"/>
      <c r="F57" s="169"/>
      <c r="G57" s="167" t="s">
        <v>177</v>
      </c>
      <c r="H57" s="170" t="s">
        <v>179</v>
      </c>
      <c r="I57" s="58"/>
      <c r="J57" s="58"/>
      <c r="K57" s="58"/>
      <c r="L57" s="58"/>
      <c r="M57" s="14"/>
      <c r="N57" s="58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4"/>
      <c r="C58" s="14"/>
      <c r="D58" s="11"/>
      <c r="E58" s="56"/>
      <c r="F58" s="57"/>
      <c r="G58" s="167" t="s">
        <v>180</v>
      </c>
      <c r="H58" s="167">
        <v>3800.0</v>
      </c>
      <c r="I58" s="171">
        <f>SUM(I55:I57)</f>
        <v>3032707.5</v>
      </c>
      <c r="J58" s="58"/>
      <c r="K58" s="58"/>
      <c r="L58" s="172"/>
      <c r="M58" s="14"/>
      <c r="N58" s="58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ht="27.0" customHeight="1">
      <c r="A59" s="14"/>
      <c r="B59" s="14"/>
      <c r="C59" s="14"/>
      <c r="D59" s="11"/>
      <c r="E59" s="56"/>
      <c r="F59" s="57"/>
      <c r="G59" s="58"/>
      <c r="H59" s="14"/>
      <c r="I59" s="173">
        <f>I58/$H$58</f>
        <v>798.0809211</v>
      </c>
      <c r="J59" s="58"/>
      <c r="K59" s="58"/>
      <c r="L59" s="171">
        <f>SUM(L55:L57)</f>
        <v>796.5592912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ht="27.0" customHeight="1">
      <c r="A60" s="14"/>
      <c r="B60" s="14"/>
      <c r="C60" s="14"/>
      <c r="D60" s="11"/>
      <c r="E60" s="56"/>
      <c r="F60" s="57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ht="27.0" customHeight="1">
      <c r="A61" s="14"/>
      <c r="B61" s="14"/>
      <c r="C61" s="14"/>
      <c r="D61" s="11"/>
      <c r="E61" s="14"/>
      <c r="F61" s="57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ht="27.0" customHeight="1">
      <c r="A62" s="14"/>
      <c r="B62" s="14"/>
      <c r="C62" s="14"/>
      <c r="D62" s="11"/>
      <c r="E62" s="14"/>
      <c r="F62" s="57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4"/>
      <c r="C63" s="14"/>
      <c r="D63" s="11"/>
      <c r="E63" s="14"/>
      <c r="F63" s="57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ht="15.75" customHeight="1">
      <c r="A64" s="14"/>
      <c r="B64" s="14"/>
      <c r="C64" s="14"/>
      <c r="D64" s="11"/>
      <c r="E64" s="56"/>
      <c r="F64" s="57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ht="15.75" customHeight="1">
      <c r="A65" s="14"/>
      <c r="B65" s="14"/>
      <c r="C65" s="14"/>
      <c r="D65" s="11"/>
      <c r="E65" s="56"/>
      <c r="F65" s="57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</sheetData>
  <mergeCells count="1">
    <mergeCell ref="U3:X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3.5"/>
    <col customWidth="1" min="4" max="4" width="39.13"/>
    <col customWidth="1" min="5" max="5" width="15.0"/>
    <col customWidth="1" min="6" max="6" width="6.13"/>
    <col customWidth="1" min="7" max="7" width="2.38"/>
    <col customWidth="1" min="8" max="8" width="14.38"/>
    <col customWidth="1" min="9" max="9" width="14.75"/>
    <col customWidth="1" min="12" max="12" width="14.13"/>
  </cols>
  <sheetData>
    <row r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>
      <c r="A2" s="174"/>
      <c r="B2" s="174"/>
      <c r="C2" s="175" t="s">
        <v>181</v>
      </c>
      <c r="D2" s="176"/>
      <c r="E2" s="176"/>
      <c r="F2" s="174"/>
      <c r="G2" s="174"/>
      <c r="H2" s="177" t="s">
        <v>182</v>
      </c>
      <c r="M2" s="174"/>
      <c r="N2" s="174"/>
      <c r="O2" s="174"/>
      <c r="P2" s="174"/>
    </row>
    <row r="3">
      <c r="A3" s="174"/>
      <c r="B3" s="174"/>
      <c r="C3" s="174"/>
      <c r="D3" s="174"/>
      <c r="E3" s="174"/>
      <c r="F3" s="174"/>
      <c r="G3" s="174"/>
      <c r="H3" s="178" t="s">
        <v>183</v>
      </c>
      <c r="M3" s="174"/>
      <c r="N3" s="174"/>
      <c r="O3" s="174"/>
      <c r="P3" s="174"/>
    </row>
    <row r="4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</row>
    <row r="5">
      <c r="A5" s="174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</row>
    <row r="6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</row>
    <row r="7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</row>
    <row r="9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</row>
    <row r="14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</row>
    <row r="15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</row>
    <row r="16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</row>
    <row r="17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</row>
    <row r="18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9" t="s">
        <v>25</v>
      </c>
      <c r="O19" s="174"/>
      <c r="P19" s="174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</row>
    <row r="22">
      <c r="A22" s="174"/>
      <c r="B22" s="177" t="s">
        <v>184</v>
      </c>
      <c r="G22" s="174"/>
      <c r="H22" s="174"/>
      <c r="I22" s="174"/>
      <c r="J22" s="174"/>
      <c r="K22" s="174"/>
      <c r="L22" s="174"/>
      <c r="M22" s="174"/>
      <c r="N22" s="174"/>
      <c r="O22" s="174"/>
      <c r="P22" s="174"/>
    </row>
    <row r="23">
      <c r="A23" s="174"/>
      <c r="B23" s="174"/>
      <c r="C23" s="178" t="s">
        <v>185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</row>
    <row r="3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</row>
    <row r="33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</row>
    <row r="34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</row>
    <row r="35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</row>
    <row r="36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</row>
    <row r="37">
      <c r="A37" s="174"/>
      <c r="B37" s="174"/>
      <c r="C37" s="180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</row>
    <row r="38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</row>
    <row r="39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</row>
    <row r="40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</row>
    <row r="41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</row>
    <row r="42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</row>
    <row r="43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</row>
    <row r="44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</row>
    <row r="45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</row>
    <row r="46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</row>
    <row r="47">
      <c r="A47" s="174"/>
      <c r="B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</row>
    <row r="48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</row>
    <row r="49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</row>
    <row r="50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</row>
    <row r="5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</row>
    <row r="5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</row>
    <row r="53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</row>
    <row r="54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</row>
    <row r="55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</row>
    <row r="56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</row>
    <row r="57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</row>
    <row r="58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</row>
    <row r="59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</row>
    <row r="60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</row>
    <row r="6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</row>
    <row r="6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</row>
    <row r="63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</row>
    <row r="64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</row>
    <row r="65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</row>
    <row r="66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</row>
    <row r="67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</row>
    <row r="68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</row>
    <row r="69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</row>
    <row r="70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</row>
    <row r="7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</row>
    <row r="72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</row>
    <row r="73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</row>
    <row r="74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</row>
    <row r="75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</row>
    <row r="76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</row>
    <row r="77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</row>
    <row r="78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</row>
    <row r="79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</row>
    <row r="80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</row>
    <row r="8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</row>
    <row r="82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</row>
    <row r="83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</row>
    <row r="84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</row>
    <row r="85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</row>
    <row r="86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</row>
    <row r="87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</row>
    <row r="88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</row>
    <row r="89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</row>
    <row r="90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</row>
    <row r="9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</row>
    <row r="92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</row>
    <row r="93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</row>
    <row r="94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</row>
    <row r="95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</row>
    <row r="96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</row>
    <row r="97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</row>
    <row r="98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</row>
    <row r="99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</row>
    <row r="100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</row>
    <row r="10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</row>
    <row r="102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</row>
    <row r="103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</row>
    <row r="104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</row>
    <row r="105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</row>
    <row r="106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</row>
    <row r="107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</row>
    <row r="108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</row>
    <row r="109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</row>
    <row r="110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</row>
    <row r="11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</row>
    <row r="112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</row>
    <row r="113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</row>
    <row r="114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</row>
    <row r="115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</row>
    <row r="116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</row>
    <row r="117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</row>
    <row r="118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</row>
    <row r="119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</row>
    <row r="120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</row>
    <row r="12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</row>
    <row r="122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</row>
    <row r="123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</row>
    <row r="124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</row>
    <row r="125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</row>
    <row r="126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</row>
    <row r="127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</row>
    <row r="128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</row>
    <row r="129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</row>
    <row r="130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</row>
    <row r="13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</row>
    <row r="132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</row>
    <row r="133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</row>
    <row r="134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</row>
    <row r="135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</row>
    <row r="136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</row>
    <row r="137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</row>
    <row r="138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</row>
    <row r="139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</row>
    <row r="140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</row>
    <row r="14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</row>
    <row r="142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</row>
    <row r="143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</row>
    <row r="144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</row>
    <row r="145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</row>
    <row r="146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</row>
    <row r="147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</row>
    <row r="148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</row>
    <row r="149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</row>
    <row r="150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</row>
    <row r="15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</row>
    <row r="152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</row>
    <row r="153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</row>
    <row r="154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</row>
    <row r="155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</row>
    <row r="156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</row>
    <row r="157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</row>
    <row r="158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</row>
    <row r="159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</row>
    <row r="160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</row>
    <row r="16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</row>
    <row r="162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</row>
    <row r="163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</row>
    <row r="164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</row>
    <row r="165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</row>
    <row r="166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</row>
    <row r="167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</row>
    <row r="168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</row>
    <row r="169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</row>
    <row r="170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</row>
    <row r="17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</row>
    <row r="17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</row>
    <row r="173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</row>
    <row r="174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</row>
    <row r="175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</row>
    <row r="176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</row>
    <row r="177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</row>
    <row r="178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</row>
    <row r="179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</row>
    <row r="180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</row>
    <row r="18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</row>
    <row r="182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</row>
    <row r="183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</row>
    <row r="184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</row>
    <row r="185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</row>
    <row r="186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</row>
    <row r="187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</row>
    <row r="188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</row>
    <row r="189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</row>
    <row r="190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</row>
    <row r="19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</row>
    <row r="192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</row>
    <row r="193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</row>
    <row r="194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</row>
    <row r="195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</row>
    <row r="196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</row>
    <row r="197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</row>
    <row r="198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</row>
    <row r="199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</row>
    <row r="200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</row>
    <row r="20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</row>
    <row r="202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</row>
    <row r="203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</row>
    <row r="204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</row>
    <row r="205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</row>
    <row r="206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</row>
    <row r="207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</row>
    <row r="208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</row>
    <row r="209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</row>
    <row r="210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</row>
    <row r="21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</row>
    <row r="212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</row>
    <row r="213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</row>
    <row r="214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</row>
    <row r="215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</row>
    <row r="216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</row>
    <row r="217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</row>
    <row r="218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</row>
    <row r="219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</row>
    <row r="220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</row>
    <row r="22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</row>
    <row r="222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</row>
    <row r="223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</row>
    <row r="224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</row>
    <row r="225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</row>
    <row r="226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</row>
    <row r="227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</row>
    <row r="228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</row>
    <row r="229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</row>
    <row r="230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</row>
    <row r="23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</row>
    <row r="232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</row>
    <row r="233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</row>
    <row r="234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</row>
    <row r="235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</row>
    <row r="236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</row>
    <row r="237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</row>
    <row r="238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</row>
    <row r="239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</row>
    <row r="240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</row>
    <row r="24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</row>
    <row r="242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</row>
    <row r="243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</row>
    <row r="244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</row>
    <row r="245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</row>
    <row r="246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</row>
    <row r="247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</row>
    <row r="248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</row>
    <row r="249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</row>
    <row r="250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</row>
    <row r="25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</row>
    <row r="25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</row>
    <row r="253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</row>
    <row r="254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</row>
    <row r="255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</row>
    <row r="256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</row>
    <row r="257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</row>
    <row r="258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</row>
    <row r="259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</row>
    <row r="260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</row>
    <row r="26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</row>
    <row r="262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</row>
    <row r="263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</row>
    <row r="264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</row>
    <row r="265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</row>
    <row r="266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</row>
    <row r="267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</row>
    <row r="268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</row>
    <row r="269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</row>
    <row r="270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</row>
    <row r="27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</row>
    <row r="272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</row>
    <row r="273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</row>
    <row r="274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</row>
    <row r="275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</row>
    <row r="276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</row>
    <row r="277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</row>
    <row r="278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</row>
    <row r="279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</row>
    <row r="280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</row>
    <row r="28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</row>
    <row r="282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</row>
    <row r="283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</row>
    <row r="284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</row>
    <row r="285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</row>
    <row r="286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</row>
    <row r="287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</row>
    <row r="288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</row>
    <row r="289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</row>
    <row r="290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</row>
    <row r="29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</row>
    <row r="292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</row>
    <row r="293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</row>
    <row r="294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</row>
    <row r="295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</row>
    <row r="296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</row>
    <row r="297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</row>
    <row r="298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</row>
    <row r="299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</row>
    <row r="300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</row>
    <row r="30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</row>
    <row r="302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</row>
    <row r="303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</row>
    <row r="304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</row>
    <row r="305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</row>
    <row r="306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</row>
    <row r="307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</row>
    <row r="308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</row>
    <row r="309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</row>
    <row r="310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</row>
    <row r="31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</row>
    <row r="312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</row>
    <row r="313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</row>
    <row r="314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</row>
    <row r="315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</row>
    <row r="316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</row>
    <row r="317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</row>
    <row r="318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</row>
    <row r="319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</row>
    <row r="320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</row>
    <row r="32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</row>
    <row r="322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</row>
    <row r="323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</row>
    <row r="324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</row>
    <row r="325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</row>
    <row r="326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</row>
    <row r="327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</row>
    <row r="328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</row>
    <row r="329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</row>
    <row r="330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</row>
    <row r="33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</row>
    <row r="33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</row>
    <row r="333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</row>
    <row r="334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</row>
    <row r="335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</row>
    <row r="336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</row>
    <row r="337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</row>
    <row r="338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</row>
    <row r="339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</row>
    <row r="340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</row>
    <row r="34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</row>
    <row r="34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</row>
    <row r="343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</row>
    <row r="344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</row>
    <row r="345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</row>
    <row r="346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</row>
    <row r="347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</row>
    <row r="348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</row>
    <row r="349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</row>
    <row r="350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</row>
    <row r="35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</row>
    <row r="35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</row>
    <row r="353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</row>
    <row r="354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</row>
    <row r="355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</row>
    <row r="356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</row>
    <row r="357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</row>
    <row r="358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</row>
    <row r="359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</row>
    <row r="360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</row>
    <row r="36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</row>
    <row r="36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</row>
    <row r="363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</row>
    <row r="364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</row>
    <row r="365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</row>
    <row r="366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</row>
    <row r="367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</row>
    <row r="368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</row>
    <row r="369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</row>
    <row r="370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</row>
    <row r="37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</row>
    <row r="37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</row>
    <row r="373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</row>
    <row r="374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</row>
    <row r="375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</row>
    <row r="376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</row>
    <row r="377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</row>
    <row r="378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</row>
    <row r="379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</row>
    <row r="380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</row>
    <row r="38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</row>
    <row r="38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</row>
    <row r="383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</row>
    <row r="384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</row>
    <row r="385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</row>
    <row r="386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</row>
    <row r="387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</row>
    <row r="388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</row>
    <row r="389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</row>
    <row r="390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</row>
    <row r="39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</row>
    <row r="39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</row>
    <row r="393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</row>
    <row r="394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</row>
    <row r="395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</row>
    <row r="396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</row>
    <row r="397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</row>
    <row r="398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</row>
    <row r="399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</row>
    <row r="400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</row>
    <row r="40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</row>
    <row r="40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</row>
    <row r="403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</row>
    <row r="404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</row>
    <row r="405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</row>
    <row r="406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</row>
    <row r="407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</row>
    <row r="408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</row>
    <row r="409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</row>
    <row r="410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</row>
    <row r="41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</row>
    <row r="41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</row>
    <row r="413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</row>
    <row r="414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</row>
    <row r="415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</row>
    <row r="416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</row>
    <row r="417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</row>
    <row r="418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</row>
    <row r="419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</row>
    <row r="420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</row>
    <row r="42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</row>
    <row r="42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</row>
    <row r="423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</row>
    <row r="424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</row>
    <row r="425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</row>
    <row r="426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</row>
    <row r="427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</row>
    <row r="428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</row>
    <row r="429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</row>
    <row r="430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</row>
    <row r="43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</row>
    <row r="43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</row>
    <row r="433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</row>
    <row r="434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</row>
    <row r="435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</row>
    <row r="436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</row>
    <row r="437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</row>
    <row r="438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</row>
    <row r="439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</row>
    <row r="440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</row>
    <row r="44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</row>
    <row r="44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</row>
    <row r="443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</row>
    <row r="444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</row>
    <row r="445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</row>
    <row r="446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</row>
    <row r="447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</row>
    <row r="448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</row>
    <row r="449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</row>
    <row r="450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</row>
    <row r="45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</row>
    <row r="45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</row>
    <row r="453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</row>
    <row r="454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</row>
    <row r="455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</row>
    <row r="456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</row>
    <row r="457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</row>
    <row r="458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</row>
    <row r="459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</row>
    <row r="460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</row>
    <row r="46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</row>
    <row r="46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</row>
    <row r="463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</row>
    <row r="464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</row>
    <row r="465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</row>
    <row r="466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</row>
    <row r="467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</row>
    <row r="468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</row>
    <row r="469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</row>
    <row r="470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</row>
    <row r="47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</row>
    <row r="47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</row>
    <row r="473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</row>
    <row r="474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</row>
    <row r="475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</row>
    <row r="476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</row>
    <row r="477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</row>
    <row r="478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</row>
    <row r="479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</row>
    <row r="480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</row>
    <row r="48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</row>
    <row r="48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</row>
    <row r="483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</row>
    <row r="484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</row>
    <row r="485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</row>
    <row r="486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</row>
    <row r="487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</row>
    <row r="488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</row>
    <row r="489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</row>
    <row r="490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</row>
    <row r="49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</row>
    <row r="49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</row>
    <row r="493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</row>
    <row r="494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</row>
    <row r="495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</row>
    <row r="496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</row>
    <row r="497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</row>
    <row r="498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</row>
    <row r="499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</row>
    <row r="500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</row>
    <row r="50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</row>
    <row r="50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</row>
    <row r="503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</row>
    <row r="504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</row>
    <row r="505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</row>
    <row r="506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</row>
    <row r="507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</row>
    <row r="508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</row>
    <row r="509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</row>
    <row r="510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</row>
    <row r="51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</row>
    <row r="51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</row>
    <row r="513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</row>
    <row r="514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</row>
    <row r="515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</row>
    <row r="516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</row>
    <row r="517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</row>
    <row r="518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</row>
    <row r="519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</row>
    <row r="520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</row>
    <row r="52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</row>
    <row r="52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</row>
    <row r="523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</row>
    <row r="524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</row>
    <row r="525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</row>
    <row r="526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</row>
    <row r="527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</row>
    <row r="528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</row>
    <row r="529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</row>
    <row r="530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</row>
    <row r="53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</row>
    <row r="53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</row>
    <row r="533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</row>
    <row r="534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</row>
    <row r="535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</row>
    <row r="536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</row>
    <row r="537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</row>
    <row r="538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</row>
    <row r="539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</row>
    <row r="540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</row>
    <row r="54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</row>
    <row r="54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</row>
    <row r="543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</row>
    <row r="544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</row>
    <row r="545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</row>
    <row r="546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</row>
    <row r="547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</row>
    <row r="548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</row>
    <row r="549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</row>
    <row r="550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</row>
    <row r="55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</row>
    <row r="55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</row>
    <row r="553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</row>
    <row r="554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</row>
    <row r="555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</row>
    <row r="556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</row>
    <row r="557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</row>
    <row r="558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</row>
    <row r="559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</row>
    <row r="560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</row>
    <row r="56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</row>
    <row r="56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</row>
    <row r="563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</row>
    <row r="564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</row>
    <row r="565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</row>
    <row r="566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</row>
    <row r="567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</row>
    <row r="568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</row>
    <row r="569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</row>
    <row r="570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</row>
    <row r="57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</row>
    <row r="57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</row>
    <row r="573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</row>
    <row r="574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</row>
    <row r="575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</row>
    <row r="576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</row>
    <row r="577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</row>
    <row r="578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</row>
    <row r="579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</row>
    <row r="580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</row>
    <row r="58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</row>
    <row r="58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</row>
    <row r="583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</row>
    <row r="584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</row>
    <row r="585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</row>
    <row r="586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</row>
    <row r="587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</row>
    <row r="588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</row>
    <row r="589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</row>
    <row r="590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</row>
    <row r="59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</row>
    <row r="59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</row>
    <row r="593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</row>
    <row r="594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</row>
    <row r="595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</row>
    <row r="596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</row>
    <row r="597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</row>
    <row r="598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</row>
    <row r="599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</row>
    <row r="600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</row>
    <row r="60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</row>
    <row r="60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</row>
    <row r="603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</row>
    <row r="604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</row>
    <row r="605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</row>
    <row r="606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</row>
    <row r="607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</row>
    <row r="608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</row>
    <row r="609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</row>
    <row r="610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</row>
    <row r="61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</row>
    <row r="61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</row>
    <row r="613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</row>
    <row r="614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</row>
    <row r="615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</row>
    <row r="616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</row>
    <row r="617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</row>
    <row r="618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</row>
    <row r="619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</row>
    <row r="620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</row>
    <row r="62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</row>
    <row r="62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</row>
    <row r="623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</row>
    <row r="624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</row>
    <row r="625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</row>
    <row r="626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</row>
    <row r="627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</row>
    <row r="628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</row>
    <row r="629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</row>
    <row r="630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</row>
    <row r="63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</row>
    <row r="63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</row>
    <row r="633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</row>
    <row r="634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</row>
    <row r="635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</row>
    <row r="636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</row>
    <row r="637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</row>
    <row r="638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</row>
    <row r="639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</row>
    <row r="640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</row>
    <row r="64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</row>
    <row r="64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</row>
    <row r="643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</row>
    <row r="644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</row>
    <row r="645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</row>
    <row r="646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</row>
    <row r="647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</row>
    <row r="648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</row>
    <row r="649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</row>
    <row r="650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</row>
    <row r="65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</row>
    <row r="65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</row>
    <row r="653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</row>
    <row r="654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</row>
    <row r="655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</row>
    <row r="656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</row>
    <row r="657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</row>
    <row r="658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</row>
    <row r="659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</row>
    <row r="660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</row>
    <row r="66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</row>
    <row r="66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</row>
    <row r="663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</row>
    <row r="664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</row>
    <row r="665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</row>
    <row r="666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</row>
    <row r="667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</row>
    <row r="668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</row>
    <row r="669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</row>
    <row r="670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</row>
    <row r="67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</row>
    <row r="67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</row>
    <row r="673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</row>
    <row r="674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</row>
    <row r="675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</row>
    <row r="676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</row>
    <row r="677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</row>
    <row r="678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</row>
    <row r="679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</row>
    <row r="680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</row>
    <row r="68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</row>
    <row r="68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</row>
    <row r="683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</row>
    <row r="684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</row>
    <row r="685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</row>
    <row r="686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</row>
    <row r="687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</row>
    <row r="688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</row>
    <row r="689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</row>
    <row r="690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</row>
    <row r="69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</row>
    <row r="69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</row>
    <row r="693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</row>
    <row r="694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</row>
    <row r="695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</row>
    <row r="696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</row>
    <row r="697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</row>
    <row r="698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</row>
    <row r="699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</row>
    <row r="700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</row>
    <row r="70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</row>
    <row r="70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</row>
    <row r="703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</row>
    <row r="704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</row>
    <row r="705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</row>
    <row r="706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</row>
    <row r="707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</row>
    <row r="708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</row>
    <row r="709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</row>
    <row r="710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</row>
    <row r="71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</row>
    <row r="712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</row>
    <row r="713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</row>
    <row r="714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</row>
    <row r="715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</row>
    <row r="716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</row>
    <row r="717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</row>
    <row r="718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</row>
    <row r="719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</row>
    <row r="720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</row>
    <row r="72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</row>
    <row r="722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</row>
    <row r="723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</row>
    <row r="724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</row>
    <row r="725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</row>
    <row r="726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</row>
    <row r="727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</row>
    <row r="728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</row>
    <row r="729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</row>
    <row r="730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</row>
    <row r="73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</row>
    <row r="732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</row>
    <row r="733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</row>
    <row r="734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</row>
    <row r="735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</row>
    <row r="736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</row>
    <row r="737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</row>
    <row r="738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</row>
    <row r="739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</row>
    <row r="740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</row>
    <row r="74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</row>
    <row r="742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</row>
    <row r="743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</row>
    <row r="744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</row>
    <row r="745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</row>
    <row r="746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</row>
    <row r="747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</row>
    <row r="748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</row>
    <row r="749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</row>
    <row r="750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</row>
    <row r="75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</row>
    <row r="752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</row>
    <row r="753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</row>
    <row r="754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</row>
    <row r="755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</row>
    <row r="756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</row>
    <row r="757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</row>
    <row r="758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</row>
    <row r="759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</row>
    <row r="760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</row>
    <row r="76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</row>
    <row r="762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</row>
    <row r="763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</row>
    <row r="764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</row>
    <row r="765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</row>
    <row r="766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</row>
    <row r="767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</row>
    <row r="768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</row>
    <row r="769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</row>
    <row r="770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</row>
    <row r="77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</row>
    <row r="772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</row>
    <row r="773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</row>
    <row r="774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</row>
    <row r="775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</row>
    <row r="776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</row>
    <row r="777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</row>
    <row r="778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</row>
    <row r="779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</row>
    <row r="780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</row>
    <row r="78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</row>
    <row r="782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</row>
    <row r="783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</row>
    <row r="784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</row>
    <row r="785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</row>
    <row r="786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</row>
    <row r="787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</row>
    <row r="788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</row>
    <row r="789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</row>
    <row r="790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</row>
    <row r="79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</row>
    <row r="792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</row>
    <row r="793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</row>
    <row r="794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</row>
    <row r="795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</row>
    <row r="796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</row>
    <row r="797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</row>
    <row r="798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</row>
    <row r="799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</row>
    <row r="800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</row>
    <row r="80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</row>
    <row r="802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</row>
    <row r="803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</row>
    <row r="804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</row>
    <row r="805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</row>
    <row r="806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</row>
    <row r="807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</row>
    <row r="808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</row>
    <row r="809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</row>
    <row r="810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</row>
    <row r="81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</row>
    <row r="812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</row>
    <row r="813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</row>
    <row r="814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</row>
    <row r="815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</row>
    <row r="816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</row>
    <row r="817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</row>
    <row r="818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</row>
    <row r="819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</row>
    <row r="820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</row>
    <row r="82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</row>
    <row r="822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</row>
    <row r="823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</row>
    <row r="824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</row>
    <row r="825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</row>
    <row r="826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</row>
    <row r="827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</row>
    <row r="828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</row>
    <row r="829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</row>
    <row r="830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</row>
    <row r="83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</row>
    <row r="832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</row>
    <row r="833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</row>
    <row r="834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</row>
    <row r="835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</row>
    <row r="836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</row>
    <row r="837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</row>
    <row r="838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</row>
    <row r="839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</row>
    <row r="840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</row>
    <row r="84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</row>
    <row r="842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</row>
    <row r="843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</row>
    <row r="844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</row>
    <row r="845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</row>
    <row r="846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</row>
    <row r="847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</row>
    <row r="848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</row>
    <row r="849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</row>
    <row r="850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</row>
    <row r="85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</row>
    <row r="852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</row>
    <row r="853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</row>
    <row r="854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</row>
    <row r="855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</row>
    <row r="856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</row>
    <row r="857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</row>
    <row r="858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</row>
    <row r="859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</row>
    <row r="860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</row>
    <row r="86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</row>
    <row r="862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</row>
    <row r="863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</row>
    <row r="864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</row>
    <row r="865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</row>
    <row r="866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</row>
    <row r="867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</row>
    <row r="868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</row>
    <row r="869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</row>
    <row r="870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</row>
    <row r="87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</row>
    <row r="872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</row>
    <row r="873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</row>
    <row r="874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</row>
    <row r="875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</row>
    <row r="876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</row>
    <row r="877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</row>
    <row r="878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</row>
    <row r="879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</row>
    <row r="880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</row>
    <row r="88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</row>
    <row r="882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</row>
    <row r="883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</row>
    <row r="884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</row>
    <row r="885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</row>
    <row r="886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</row>
    <row r="887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</row>
    <row r="888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</row>
    <row r="889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</row>
    <row r="890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</row>
    <row r="89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</row>
    <row r="892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</row>
    <row r="893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</row>
    <row r="894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</row>
    <row r="895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</row>
    <row r="896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</row>
    <row r="897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</row>
    <row r="898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</row>
    <row r="899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</row>
    <row r="900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</row>
    <row r="90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</row>
    <row r="902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</row>
    <row r="903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</row>
    <row r="904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</row>
    <row r="905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</row>
    <row r="906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</row>
    <row r="907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</row>
    <row r="908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</row>
    <row r="909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</row>
    <row r="910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</row>
    <row r="91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</row>
    <row r="912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</row>
    <row r="913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</row>
    <row r="914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</row>
    <row r="915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</row>
    <row r="916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</row>
    <row r="917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</row>
    <row r="918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</row>
    <row r="919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</row>
    <row r="920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</row>
    <row r="92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</row>
    <row r="922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</row>
    <row r="923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</row>
    <row r="924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</row>
    <row r="925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</row>
    <row r="926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</row>
    <row r="927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</row>
    <row r="928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</row>
    <row r="929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</row>
    <row r="930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</row>
    <row r="93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</row>
    <row r="932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</row>
    <row r="933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</row>
    <row r="934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</row>
    <row r="935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</row>
    <row r="936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</row>
    <row r="937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</row>
    <row r="938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</row>
    <row r="939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</row>
    <row r="940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</row>
    <row r="94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</row>
    <row r="942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</row>
    <row r="943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</row>
    <row r="944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</row>
    <row r="945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</row>
    <row r="946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</row>
    <row r="947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</row>
    <row r="948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</row>
    <row r="949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</row>
    <row r="950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</row>
    <row r="95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</row>
    <row r="952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</row>
    <row r="953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</row>
    <row r="954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</row>
    <row r="955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</row>
    <row r="956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</row>
    <row r="957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</row>
    <row r="958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</row>
    <row r="959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</row>
    <row r="960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</row>
    <row r="96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</row>
    <row r="962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</row>
    <row r="963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</row>
    <row r="964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</row>
    <row r="965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</row>
    <row r="966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</row>
    <row r="967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</row>
    <row r="968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</row>
    <row r="969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</row>
    <row r="970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</row>
    <row r="97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</row>
    <row r="972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</row>
    <row r="973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</row>
    <row r="974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</row>
    <row r="975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</row>
    <row r="976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</row>
    <row r="977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</row>
    <row r="978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</row>
    <row r="979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</row>
    <row r="980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</row>
    <row r="98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</row>
    <row r="982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</row>
    <row r="983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</row>
    <row r="984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</row>
    <row r="985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</row>
    <row r="986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</row>
    <row r="987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</row>
    <row r="988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</row>
    <row r="989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</row>
    <row r="990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</row>
    <row r="99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</row>
    <row r="992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</row>
  </sheetData>
  <mergeCells count="3">
    <mergeCell ref="H2:L2"/>
    <mergeCell ref="H3:L3"/>
    <mergeCell ref="B22:F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81" t="s">
        <v>186</v>
      </c>
      <c r="C3" s="182"/>
      <c r="D3" s="182"/>
      <c r="F3" s="181" t="s">
        <v>187</v>
      </c>
      <c r="G3" s="182"/>
      <c r="H3" s="182"/>
      <c r="J3" s="181" t="s">
        <v>188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3" t="s">
        <v>25</v>
      </c>
    </row>
    <row r="2">
      <c r="L2" s="184"/>
    </row>
    <row r="8">
      <c r="K8" s="183" t="s">
        <v>189</v>
      </c>
    </row>
    <row r="31">
      <c r="C31" s="185" t="s">
        <v>190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25"/>
    <col customWidth="1" min="3" max="3" width="13.0"/>
    <col customWidth="1" min="5" max="5" width="28.13"/>
    <col customWidth="1" min="6" max="6" width="6.13"/>
  </cols>
  <sheetData>
    <row r="1">
      <c r="A1" s="186"/>
      <c r="B1" s="186"/>
      <c r="C1" s="187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>
      <c r="A2" s="186"/>
      <c r="B2" s="188" t="s">
        <v>191</v>
      </c>
      <c r="C2" s="188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>
      <c r="A3" s="186"/>
      <c r="B3" s="189" t="str">
        <f t="shared" ref="B3:B51" si="1">'ANTERIOR COSTEO'!E5</f>
        <v>#REF!</v>
      </c>
      <c r="C3" s="91" t="str">
        <f t="shared" ref="C3:C51" si="2">'ANTERIOR COSTEO'!L5</f>
        <v>#REF!</v>
      </c>
      <c r="D3" s="186"/>
      <c r="E3" s="190" t="s">
        <v>192</v>
      </c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</row>
    <row r="4">
      <c r="A4" s="186"/>
      <c r="B4" s="191" t="str">
        <f t="shared" si="1"/>
        <v>#REF!</v>
      </c>
      <c r="C4" s="91" t="str">
        <f t="shared" si="2"/>
        <v>#REF!</v>
      </c>
      <c r="D4" s="186"/>
      <c r="E4" s="192" t="s">
        <v>193</v>
      </c>
      <c r="F4" s="193">
        <v>15.79</v>
      </c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</row>
    <row r="5">
      <c r="A5" s="186"/>
      <c r="B5" s="191" t="str">
        <f t="shared" si="1"/>
        <v>#REF!</v>
      </c>
      <c r="C5" s="91" t="str">
        <f t="shared" si="2"/>
        <v>#REF!</v>
      </c>
      <c r="D5" s="186"/>
      <c r="E5" s="192" t="s">
        <v>194</v>
      </c>
      <c r="F5" s="193">
        <v>17.11</v>
      </c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</row>
    <row r="6">
      <c r="A6" s="186"/>
      <c r="B6" s="189" t="str">
        <f t="shared" si="1"/>
        <v>#REF!</v>
      </c>
      <c r="C6" s="91" t="str">
        <f t="shared" si="2"/>
        <v>#REF!</v>
      </c>
      <c r="D6" s="186"/>
      <c r="E6" s="192" t="s">
        <v>195</v>
      </c>
      <c r="F6" s="193">
        <v>16.67</v>
      </c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</row>
    <row r="7">
      <c r="A7" s="186"/>
      <c r="B7" s="189" t="str">
        <f t="shared" si="1"/>
        <v>#REF!</v>
      </c>
      <c r="C7" s="91" t="str">
        <f t="shared" si="2"/>
        <v>#REF!</v>
      </c>
      <c r="D7" s="186"/>
      <c r="E7" s="192" t="s">
        <v>196</v>
      </c>
      <c r="F7" s="193">
        <v>15.35</v>
      </c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</row>
    <row r="8">
      <c r="A8" s="186"/>
      <c r="B8" s="189" t="str">
        <f t="shared" si="1"/>
        <v>#REF!</v>
      </c>
      <c r="C8" s="91" t="str">
        <f t="shared" si="2"/>
        <v>#REF!</v>
      </c>
      <c r="D8" s="186"/>
      <c r="E8" s="192" t="s">
        <v>197</v>
      </c>
      <c r="F8" s="193">
        <v>18.42</v>
      </c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</row>
    <row r="9">
      <c r="A9" s="186"/>
      <c r="B9" s="142" t="str">
        <f t="shared" si="1"/>
        <v>#REF!</v>
      </c>
      <c r="C9" s="194" t="str">
        <f t="shared" si="2"/>
        <v>#REF!</v>
      </c>
      <c r="D9" s="186"/>
      <c r="E9" s="195" t="s">
        <v>198</v>
      </c>
      <c r="F9" s="196">
        <f>SUM(F4:F8)</f>
        <v>83.34</v>
      </c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</row>
    <row r="10">
      <c r="A10" s="186"/>
      <c r="B10" s="197" t="str">
        <f t="shared" si="1"/>
        <v>#REF!</v>
      </c>
      <c r="C10" s="139" t="str">
        <f t="shared" si="2"/>
        <v>#REF!</v>
      </c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</row>
    <row r="11">
      <c r="A11" s="186"/>
      <c r="B11" s="197" t="str">
        <f t="shared" si="1"/>
        <v>#REF!</v>
      </c>
      <c r="C11" s="139" t="str">
        <f t="shared" si="2"/>
        <v>#REF!</v>
      </c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</row>
    <row r="12">
      <c r="A12" s="186"/>
      <c r="B12" s="197" t="str">
        <f t="shared" si="1"/>
        <v>#REF!</v>
      </c>
      <c r="C12" s="139" t="str">
        <f t="shared" si="2"/>
        <v>#REF!</v>
      </c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</row>
    <row r="13">
      <c r="A13" s="186"/>
      <c r="B13" s="197" t="str">
        <f t="shared" si="1"/>
        <v>#REF!</v>
      </c>
      <c r="C13" s="139" t="str">
        <f t="shared" si="2"/>
        <v>#REF!</v>
      </c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</row>
    <row r="14">
      <c r="A14" s="186"/>
      <c r="B14" s="142" t="str">
        <f t="shared" si="1"/>
        <v>#REF!</v>
      </c>
      <c r="C14" s="142" t="str">
        <f t="shared" si="2"/>
        <v>#REF!</v>
      </c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</row>
    <row r="15">
      <c r="A15" s="186"/>
      <c r="B15" s="197" t="str">
        <f t="shared" si="1"/>
        <v>#REF!</v>
      </c>
      <c r="C15" s="139" t="str">
        <f t="shared" si="2"/>
        <v>#REF!</v>
      </c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</row>
    <row r="16">
      <c r="A16" s="186"/>
      <c r="B16" s="197" t="str">
        <f t="shared" si="1"/>
        <v>#REF!</v>
      </c>
      <c r="C16" s="139" t="str">
        <f t="shared" si="2"/>
        <v>#REF!</v>
      </c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</row>
    <row r="17">
      <c r="A17" s="186"/>
      <c r="B17" s="197" t="str">
        <f t="shared" si="1"/>
        <v>#REF!</v>
      </c>
      <c r="C17" s="139" t="str">
        <f t="shared" si="2"/>
        <v>#REF!</v>
      </c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</row>
    <row r="18">
      <c r="A18" s="186"/>
      <c r="B18" s="197" t="str">
        <f t="shared" si="1"/>
        <v>#REF!</v>
      </c>
      <c r="C18" s="139" t="str">
        <f t="shared" si="2"/>
        <v>#REF!</v>
      </c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</row>
    <row r="19">
      <c r="A19" s="186"/>
      <c r="B19" s="142" t="str">
        <f t="shared" si="1"/>
        <v>#REF!</v>
      </c>
      <c r="C19" s="142" t="str">
        <f t="shared" si="2"/>
        <v>#REF!</v>
      </c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</row>
    <row r="20">
      <c r="A20" s="186"/>
      <c r="B20" s="197" t="str">
        <f t="shared" si="1"/>
        <v>#REF!</v>
      </c>
      <c r="C20" s="139" t="str">
        <f t="shared" si="2"/>
        <v>#REF!</v>
      </c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</row>
    <row r="21">
      <c r="A21" s="186"/>
      <c r="B21" s="197" t="str">
        <f t="shared" si="1"/>
        <v>#REF!</v>
      </c>
      <c r="C21" s="139" t="str">
        <f t="shared" si="2"/>
        <v>#REF!</v>
      </c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</row>
    <row r="22">
      <c r="A22" s="186"/>
      <c r="B22" s="197" t="str">
        <f t="shared" si="1"/>
        <v>#REF!</v>
      </c>
      <c r="C22" s="139" t="str">
        <f t="shared" si="2"/>
        <v>#REF!</v>
      </c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</row>
    <row r="23">
      <c r="A23" s="186"/>
      <c r="B23" s="197" t="str">
        <f t="shared" si="1"/>
        <v>#REF!</v>
      </c>
      <c r="C23" s="139" t="str">
        <f t="shared" si="2"/>
        <v>#REF!</v>
      </c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</row>
    <row r="24">
      <c r="A24" s="186"/>
      <c r="B24" s="142" t="str">
        <f t="shared" si="1"/>
        <v>#REF!</v>
      </c>
      <c r="C24" s="142" t="str">
        <f t="shared" si="2"/>
        <v>#REF!</v>
      </c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</row>
    <row r="25">
      <c r="A25" s="186"/>
      <c r="B25" s="197" t="str">
        <f t="shared" si="1"/>
        <v>#REF!</v>
      </c>
      <c r="C25" s="139" t="str">
        <f t="shared" si="2"/>
        <v>#REF!</v>
      </c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</row>
    <row r="26">
      <c r="A26" s="186"/>
      <c r="B26" s="197" t="str">
        <f t="shared" si="1"/>
        <v>#REF!</v>
      </c>
      <c r="C26" s="139" t="str">
        <f t="shared" si="2"/>
        <v>#REF!</v>
      </c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</row>
    <row r="27">
      <c r="A27" s="186"/>
      <c r="B27" s="197" t="str">
        <f t="shared" si="1"/>
        <v>#REF!</v>
      </c>
      <c r="C27" s="139" t="str">
        <f t="shared" si="2"/>
        <v>#REF!</v>
      </c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</row>
    <row r="28">
      <c r="A28" s="186"/>
      <c r="B28" s="142" t="str">
        <f t="shared" si="1"/>
        <v>#REF!</v>
      </c>
      <c r="C28" s="142" t="str">
        <f t="shared" si="2"/>
        <v>#REF!</v>
      </c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</row>
    <row r="29">
      <c r="A29" s="186"/>
      <c r="B29" s="197" t="str">
        <f t="shared" si="1"/>
        <v>#REF!</v>
      </c>
      <c r="C29" s="139" t="str">
        <f t="shared" si="2"/>
        <v>#REF!</v>
      </c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</row>
    <row r="30">
      <c r="A30" s="186"/>
      <c r="B30" s="197" t="str">
        <f t="shared" si="1"/>
        <v>#REF!</v>
      </c>
      <c r="C30" s="139" t="str">
        <f t="shared" si="2"/>
        <v>#REF!</v>
      </c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</row>
    <row r="31">
      <c r="A31" s="186"/>
      <c r="B31" s="197" t="str">
        <f t="shared" si="1"/>
        <v>#REF!</v>
      </c>
      <c r="C31" s="139" t="str">
        <f t="shared" si="2"/>
        <v>#REF!</v>
      </c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</row>
    <row r="32">
      <c r="A32" s="186"/>
      <c r="B32" s="197" t="str">
        <f t="shared" si="1"/>
        <v>#REF!</v>
      </c>
      <c r="C32" s="139" t="str">
        <f t="shared" si="2"/>
        <v>#REF!</v>
      </c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</row>
    <row r="33">
      <c r="A33" s="186"/>
      <c r="B33" s="142" t="str">
        <f t="shared" si="1"/>
        <v>#REF!</v>
      </c>
      <c r="C33" s="142" t="str">
        <f t="shared" si="2"/>
        <v>#REF!</v>
      </c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</row>
    <row r="34">
      <c r="A34" s="186"/>
      <c r="B34" s="197" t="str">
        <f t="shared" si="1"/>
        <v>#REF!</v>
      </c>
      <c r="C34" s="139" t="str">
        <f t="shared" si="2"/>
        <v>#REF!</v>
      </c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</row>
    <row r="35">
      <c r="A35" s="186"/>
      <c r="B35" s="197" t="str">
        <f t="shared" si="1"/>
        <v>#REF!</v>
      </c>
      <c r="C35" s="139" t="str">
        <f t="shared" si="2"/>
        <v>#REF!</v>
      </c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</row>
    <row r="36">
      <c r="A36" s="186"/>
      <c r="B36" s="142" t="str">
        <f t="shared" si="1"/>
        <v>#REF!</v>
      </c>
      <c r="C36" s="142" t="str">
        <f t="shared" si="2"/>
        <v>#REF!</v>
      </c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</row>
    <row r="37">
      <c r="A37" s="186"/>
      <c r="B37" s="197" t="str">
        <f t="shared" si="1"/>
        <v>#REF!</v>
      </c>
      <c r="C37" s="139" t="str">
        <f t="shared" si="2"/>
        <v>#REF!</v>
      </c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</row>
    <row r="38">
      <c r="A38" s="186"/>
      <c r="B38" s="197" t="str">
        <f t="shared" si="1"/>
        <v>#REF!</v>
      </c>
      <c r="C38" s="139" t="str">
        <f t="shared" si="2"/>
        <v>#REF!</v>
      </c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</row>
    <row r="39">
      <c r="A39" s="186"/>
      <c r="B39" s="128" t="str">
        <f t="shared" si="1"/>
        <v>#REF!</v>
      </c>
      <c r="C39" s="142" t="str">
        <f t="shared" si="2"/>
        <v>#REF!</v>
      </c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</row>
    <row r="40">
      <c r="A40" s="186"/>
      <c r="B40" s="197" t="str">
        <f t="shared" si="1"/>
        <v>#REF!</v>
      </c>
      <c r="C40" s="139" t="str">
        <f t="shared" si="2"/>
        <v>#REF!</v>
      </c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</row>
    <row r="41">
      <c r="A41" s="186"/>
      <c r="B41" s="197" t="str">
        <f t="shared" si="1"/>
        <v>#REF!</v>
      </c>
      <c r="C41" s="139" t="str">
        <f t="shared" si="2"/>
        <v>#REF!</v>
      </c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</row>
    <row r="42">
      <c r="A42" s="186"/>
      <c r="B42" s="197" t="str">
        <f t="shared" si="1"/>
        <v>#REF!</v>
      </c>
      <c r="C42" s="139" t="str">
        <f t="shared" si="2"/>
        <v>#REF!</v>
      </c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</row>
    <row r="43">
      <c r="A43" s="186"/>
      <c r="B43" s="197" t="str">
        <f t="shared" si="1"/>
        <v>#REF!</v>
      </c>
      <c r="C43" s="139" t="str">
        <f t="shared" si="2"/>
        <v>#REF!</v>
      </c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</row>
    <row r="44">
      <c r="A44" s="186"/>
      <c r="B44" s="198" t="str">
        <f t="shared" si="1"/>
        <v>#REF!</v>
      </c>
      <c r="C44" s="139" t="str">
        <f t="shared" si="2"/>
        <v>#REF!</v>
      </c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</row>
    <row r="45">
      <c r="A45" s="186"/>
      <c r="B45" s="199" t="str">
        <f t="shared" si="1"/>
        <v>#REF!</v>
      </c>
      <c r="C45" s="139" t="str">
        <f t="shared" si="2"/>
        <v>#REF!</v>
      </c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</row>
    <row r="46">
      <c r="A46" s="186"/>
      <c r="B46" s="198" t="str">
        <f t="shared" si="1"/>
        <v>#REF!</v>
      </c>
      <c r="C46" s="139" t="str">
        <f t="shared" si="2"/>
        <v>#REF!</v>
      </c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</row>
    <row r="47">
      <c r="A47" s="186"/>
      <c r="B47" s="198" t="str">
        <f t="shared" si="1"/>
        <v>#REF!</v>
      </c>
      <c r="C47" s="139" t="str">
        <f t="shared" si="2"/>
        <v>#REF!</v>
      </c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</row>
    <row r="48">
      <c r="A48" s="186"/>
      <c r="B48" s="200" t="str">
        <f t="shared" si="1"/>
        <v>#REF!</v>
      </c>
      <c r="C48" s="157" t="str">
        <f t="shared" si="2"/>
        <v>#REF!</v>
      </c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</row>
    <row r="49">
      <c r="A49" s="186"/>
      <c r="B49" s="201" t="str">
        <f t="shared" si="1"/>
        <v>#REF!</v>
      </c>
      <c r="C49" s="91" t="str">
        <f t="shared" si="2"/>
        <v>#REF!</v>
      </c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</row>
    <row r="50">
      <c r="A50" s="186"/>
      <c r="B50" s="201" t="str">
        <f t="shared" si="1"/>
        <v>#REF!</v>
      </c>
      <c r="C50" s="91" t="str">
        <f t="shared" si="2"/>
        <v>#REF!</v>
      </c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</row>
    <row r="51">
      <c r="A51" s="186"/>
      <c r="B51" s="163" t="str">
        <f t="shared" si="1"/>
        <v>#REF!</v>
      </c>
      <c r="C51" s="91" t="str">
        <f t="shared" si="2"/>
        <v>#REF!</v>
      </c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</row>
    <row r="52">
      <c r="A52" s="186"/>
      <c r="B52" s="202" t="s">
        <v>199</v>
      </c>
      <c r="C52" s="203" t="str">
        <f>'ANTERIOR COSTEO'!L57</f>
        <v>#REF!</v>
      </c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</row>
    <row r="53">
      <c r="A53" s="186"/>
      <c r="B53" s="204" t="s">
        <v>200</v>
      </c>
      <c r="C53" s="205" t="str">
        <f>SUM(C3:C52)</f>
        <v>#REF!</v>
      </c>
      <c r="D53" s="192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</row>
    <row r="54">
      <c r="A54" s="186"/>
      <c r="B54" s="186" t="str">
        <f t="shared" ref="B54:B91" si="3">'ANTERIOR COSTEO'!E57</f>
        <v>#REF!</v>
      </c>
      <c r="C54" s="187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</row>
    <row r="55">
      <c r="A55" s="186"/>
      <c r="B55" s="186" t="str">
        <f t="shared" si="3"/>
        <v>#REF!</v>
      </c>
      <c r="C55" s="187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</row>
    <row r="56">
      <c r="A56" s="186"/>
      <c r="B56" s="186" t="str">
        <f t="shared" si="3"/>
        <v>#REF!</v>
      </c>
      <c r="C56" s="187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</row>
    <row r="57">
      <c r="A57" s="186"/>
      <c r="B57" s="186" t="str">
        <f t="shared" si="3"/>
        <v>#REF!</v>
      </c>
      <c r="C57" s="187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</row>
    <row r="58">
      <c r="A58" s="186"/>
      <c r="B58" s="186" t="str">
        <f t="shared" si="3"/>
        <v>#REF!</v>
      </c>
      <c r="C58" s="187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</row>
    <row r="59">
      <c r="A59" s="186"/>
      <c r="B59" s="186" t="str">
        <f t="shared" si="3"/>
        <v>#REF!</v>
      </c>
      <c r="C59" s="187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</row>
    <row r="60">
      <c r="A60" s="186"/>
      <c r="B60" s="186" t="str">
        <f t="shared" si="3"/>
        <v>#REF!</v>
      </c>
      <c r="C60" s="187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</row>
    <row r="61">
      <c r="A61" s="186"/>
      <c r="B61" s="186" t="str">
        <f t="shared" si="3"/>
        <v>#REF!</v>
      </c>
      <c r="C61" s="187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</row>
    <row r="62">
      <c r="A62" s="186"/>
      <c r="B62" s="186" t="str">
        <f t="shared" si="3"/>
        <v>#REF!</v>
      </c>
      <c r="C62" s="187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</row>
    <row r="63">
      <c r="A63" s="186"/>
      <c r="B63" s="186" t="str">
        <f t="shared" si="3"/>
        <v>#REF!</v>
      </c>
      <c r="C63" s="187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</row>
    <row r="64">
      <c r="A64" s="186"/>
      <c r="B64" s="186" t="str">
        <f t="shared" si="3"/>
        <v>#REF!</v>
      </c>
      <c r="C64" s="187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</row>
    <row r="65">
      <c r="A65" s="186"/>
      <c r="B65" s="186" t="str">
        <f t="shared" si="3"/>
        <v>#REF!</v>
      </c>
      <c r="C65" s="187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</row>
    <row r="66">
      <c r="A66" s="186"/>
      <c r="B66" s="186" t="str">
        <f t="shared" si="3"/>
        <v>#REF!</v>
      </c>
      <c r="C66" s="187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</row>
    <row r="67">
      <c r="A67" s="186"/>
      <c r="B67" s="186" t="str">
        <f t="shared" si="3"/>
        <v>#REF!</v>
      </c>
      <c r="C67" s="187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</row>
    <row r="68">
      <c r="A68" s="186"/>
      <c r="B68" s="186" t="str">
        <f t="shared" si="3"/>
        <v>#REF!</v>
      </c>
      <c r="C68" s="187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</row>
    <row r="69">
      <c r="A69" s="186"/>
      <c r="B69" s="186" t="str">
        <f t="shared" si="3"/>
        <v>#REF!</v>
      </c>
      <c r="C69" s="187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</row>
    <row r="70">
      <c r="A70" s="186"/>
      <c r="B70" s="186" t="str">
        <f t="shared" si="3"/>
        <v>#REF!</v>
      </c>
      <c r="C70" s="187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</row>
    <row r="71">
      <c r="A71" s="186"/>
      <c r="B71" s="186" t="str">
        <f t="shared" si="3"/>
        <v>#REF!</v>
      </c>
      <c r="C71" s="187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</row>
    <row r="72">
      <c r="A72" s="186"/>
      <c r="B72" s="186" t="str">
        <f t="shared" si="3"/>
        <v>#REF!</v>
      </c>
      <c r="C72" s="187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</row>
    <row r="73">
      <c r="A73" s="186"/>
      <c r="B73" s="186" t="str">
        <f t="shared" si="3"/>
        <v>#REF!</v>
      </c>
      <c r="C73" s="187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</row>
    <row r="74">
      <c r="A74" s="186"/>
      <c r="B74" s="186" t="str">
        <f t="shared" si="3"/>
        <v>#REF!</v>
      </c>
      <c r="C74" s="187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</row>
    <row r="75">
      <c r="A75" s="186"/>
      <c r="B75" s="186" t="str">
        <f t="shared" si="3"/>
        <v>#REF!</v>
      </c>
      <c r="C75" s="187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</row>
    <row r="76">
      <c r="A76" s="186"/>
      <c r="B76" s="186" t="str">
        <f t="shared" si="3"/>
        <v>#REF!</v>
      </c>
      <c r="C76" s="187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</row>
    <row r="77">
      <c r="A77" s="186"/>
      <c r="B77" s="186" t="str">
        <f t="shared" si="3"/>
        <v>#REF!</v>
      </c>
      <c r="C77" s="187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</row>
    <row r="78">
      <c r="A78" s="186"/>
      <c r="B78" s="186" t="str">
        <f t="shared" si="3"/>
        <v>#REF!</v>
      </c>
      <c r="C78" s="187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</row>
    <row r="79">
      <c r="A79" s="186"/>
      <c r="B79" s="186" t="str">
        <f t="shared" si="3"/>
        <v>#REF!</v>
      </c>
      <c r="C79" s="187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</row>
    <row r="80">
      <c r="A80" s="186"/>
      <c r="B80" s="186" t="str">
        <f t="shared" si="3"/>
        <v>#REF!</v>
      </c>
      <c r="C80" s="187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</row>
    <row r="81">
      <c r="A81" s="186"/>
      <c r="B81" s="186" t="str">
        <f t="shared" si="3"/>
        <v>#REF!</v>
      </c>
      <c r="C81" s="187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</row>
    <row r="82">
      <c r="A82" s="186"/>
      <c r="B82" s="186" t="str">
        <f t="shared" si="3"/>
        <v>#REF!</v>
      </c>
      <c r="C82" s="187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</row>
    <row r="83">
      <c r="A83" s="186"/>
      <c r="B83" s="186" t="str">
        <f t="shared" si="3"/>
        <v>#REF!</v>
      </c>
      <c r="C83" s="187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</row>
    <row r="84">
      <c r="A84" s="186"/>
      <c r="B84" s="186" t="str">
        <f t="shared" si="3"/>
        <v>#REF!</v>
      </c>
      <c r="C84" s="187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</row>
    <row r="85">
      <c r="A85" s="186"/>
      <c r="B85" s="186" t="str">
        <f t="shared" si="3"/>
        <v>#REF!</v>
      </c>
      <c r="C85" s="187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</row>
    <row r="86">
      <c r="A86" s="186"/>
      <c r="B86" s="186" t="str">
        <f t="shared" si="3"/>
        <v>#REF!</v>
      </c>
      <c r="C86" s="187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</row>
    <row r="87">
      <c r="A87" s="186"/>
      <c r="B87" s="186" t="str">
        <f t="shared" si="3"/>
        <v>#REF!</v>
      </c>
      <c r="C87" s="187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</row>
    <row r="88">
      <c r="A88" s="186"/>
      <c r="B88" s="186" t="str">
        <f t="shared" si="3"/>
        <v>#REF!</v>
      </c>
      <c r="C88" s="187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</row>
    <row r="89">
      <c r="A89" s="186"/>
      <c r="B89" s="186" t="str">
        <f t="shared" si="3"/>
        <v>#REF!</v>
      </c>
      <c r="C89" s="187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</row>
    <row r="90">
      <c r="A90" s="186"/>
      <c r="B90" s="186" t="str">
        <f t="shared" si="3"/>
        <v>#REF!</v>
      </c>
      <c r="C90" s="187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</row>
    <row r="91">
      <c r="A91" s="186"/>
      <c r="B91" s="186" t="str">
        <f t="shared" si="3"/>
        <v>#REF!</v>
      </c>
      <c r="C91" s="187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</row>
    <row r="92">
      <c r="A92" s="186"/>
      <c r="B92" s="186"/>
      <c r="C92" s="187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</row>
    <row r="93">
      <c r="A93" s="186"/>
      <c r="B93" s="186"/>
      <c r="C93" s="187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</row>
    <row r="94">
      <c r="A94" s="186"/>
      <c r="B94" s="186"/>
      <c r="C94" s="187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</row>
    <row r="95">
      <c r="A95" s="186"/>
      <c r="B95" s="186"/>
      <c r="C95" s="187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</row>
    <row r="96">
      <c r="A96" s="186"/>
      <c r="B96" s="186"/>
      <c r="C96" s="187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</row>
    <row r="97">
      <c r="A97" s="186"/>
      <c r="B97" s="186"/>
      <c r="C97" s="187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</row>
    <row r="98">
      <c r="A98" s="186"/>
      <c r="B98" s="186"/>
      <c r="C98" s="187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</row>
    <row r="99">
      <c r="A99" s="186"/>
      <c r="B99" s="186"/>
      <c r="C99" s="187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</row>
    <row r="100">
      <c r="A100" s="186"/>
      <c r="B100" s="186"/>
      <c r="C100" s="187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</row>
    <row r="101">
      <c r="A101" s="186"/>
      <c r="B101" s="186"/>
      <c r="C101" s="187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</row>
    <row r="102">
      <c r="A102" s="186"/>
      <c r="B102" s="186"/>
      <c r="C102" s="187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</row>
    <row r="103">
      <c r="A103" s="186"/>
      <c r="B103" s="186"/>
      <c r="C103" s="187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</row>
    <row r="104">
      <c r="A104" s="186"/>
      <c r="B104" s="186"/>
      <c r="C104" s="187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</row>
    <row r="105">
      <c r="A105" s="186"/>
      <c r="B105" s="186"/>
      <c r="C105" s="187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</row>
    <row r="106">
      <c r="A106" s="186"/>
      <c r="B106" s="186"/>
      <c r="C106" s="187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</row>
    <row r="107">
      <c r="A107" s="186"/>
      <c r="B107" s="186"/>
      <c r="C107" s="187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</row>
    <row r="108">
      <c r="A108" s="186"/>
      <c r="B108" s="186"/>
      <c r="C108" s="187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</row>
    <row r="109">
      <c r="A109" s="186"/>
      <c r="B109" s="186"/>
      <c r="C109" s="187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</row>
    <row r="110">
      <c r="A110" s="186"/>
      <c r="B110" s="186"/>
      <c r="C110" s="187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</row>
    <row r="111">
      <c r="A111" s="186"/>
      <c r="B111" s="186"/>
      <c r="C111" s="187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</row>
    <row r="112">
      <c r="A112" s="186"/>
      <c r="B112" s="186"/>
      <c r="C112" s="187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</row>
    <row r="113">
      <c r="A113" s="186"/>
      <c r="B113" s="186"/>
      <c r="C113" s="187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</row>
    <row r="114">
      <c r="A114" s="186"/>
      <c r="B114" s="186"/>
      <c r="C114" s="187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</row>
    <row r="115">
      <c r="A115" s="186"/>
      <c r="B115" s="186"/>
      <c r="C115" s="187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</row>
    <row r="116">
      <c r="A116" s="186"/>
      <c r="B116" s="186"/>
      <c r="C116" s="187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</row>
    <row r="117">
      <c r="A117" s="186"/>
      <c r="B117" s="186"/>
      <c r="C117" s="187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</row>
    <row r="118">
      <c r="A118" s="186"/>
      <c r="B118" s="186"/>
      <c r="C118" s="187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</row>
    <row r="119">
      <c r="A119" s="186"/>
      <c r="B119" s="186"/>
      <c r="C119" s="187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</row>
    <row r="120">
      <c r="A120" s="186"/>
      <c r="B120" s="186"/>
      <c r="C120" s="187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</row>
    <row r="121">
      <c r="A121" s="186"/>
      <c r="B121" s="186"/>
      <c r="C121" s="187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</row>
    <row r="122">
      <c r="A122" s="186"/>
      <c r="B122" s="186"/>
      <c r="C122" s="187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</row>
    <row r="123">
      <c r="A123" s="186"/>
      <c r="B123" s="186"/>
      <c r="C123" s="187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</row>
    <row r="124">
      <c r="A124" s="186"/>
      <c r="B124" s="186"/>
      <c r="C124" s="187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</row>
    <row r="125">
      <c r="A125" s="186"/>
      <c r="B125" s="186"/>
      <c r="C125" s="187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</row>
    <row r="126">
      <c r="A126" s="186"/>
      <c r="B126" s="186"/>
      <c r="C126" s="187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</row>
    <row r="127">
      <c r="A127" s="186"/>
      <c r="B127" s="186"/>
      <c r="C127" s="187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</row>
    <row r="128">
      <c r="A128" s="186"/>
      <c r="B128" s="186"/>
      <c r="C128" s="187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</row>
    <row r="129">
      <c r="A129" s="186"/>
      <c r="B129" s="186"/>
      <c r="C129" s="187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</row>
    <row r="130">
      <c r="A130" s="186"/>
      <c r="B130" s="186"/>
      <c r="C130" s="187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</row>
    <row r="131">
      <c r="A131" s="186"/>
      <c r="B131" s="186"/>
      <c r="C131" s="187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</row>
    <row r="132">
      <c r="A132" s="186"/>
      <c r="B132" s="186"/>
      <c r="C132" s="187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</row>
    <row r="133">
      <c r="A133" s="186"/>
      <c r="B133" s="186"/>
      <c r="C133" s="187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</row>
    <row r="134">
      <c r="A134" s="186"/>
      <c r="B134" s="186"/>
      <c r="C134" s="187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</row>
    <row r="135">
      <c r="A135" s="186"/>
      <c r="B135" s="186"/>
      <c r="C135" s="187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</row>
    <row r="136">
      <c r="A136" s="186"/>
      <c r="B136" s="186"/>
      <c r="C136" s="187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</row>
    <row r="137">
      <c r="A137" s="186"/>
      <c r="B137" s="186"/>
      <c r="C137" s="187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</row>
    <row r="138">
      <c r="A138" s="186"/>
      <c r="B138" s="186"/>
      <c r="C138" s="187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</row>
    <row r="139">
      <c r="A139" s="186"/>
      <c r="B139" s="186"/>
      <c r="C139" s="187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</row>
    <row r="140">
      <c r="A140" s="186"/>
      <c r="B140" s="186"/>
      <c r="C140" s="187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</row>
    <row r="141">
      <c r="A141" s="186"/>
      <c r="B141" s="186"/>
      <c r="C141" s="187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</row>
    <row r="142">
      <c r="A142" s="186"/>
      <c r="B142" s="186"/>
      <c r="C142" s="187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</row>
    <row r="143">
      <c r="A143" s="186"/>
      <c r="B143" s="186"/>
      <c r="C143" s="187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</row>
    <row r="144">
      <c r="A144" s="186"/>
      <c r="B144" s="186"/>
      <c r="C144" s="187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</row>
    <row r="145">
      <c r="A145" s="186"/>
      <c r="B145" s="186"/>
      <c r="C145" s="187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</row>
    <row r="146">
      <c r="A146" s="186"/>
      <c r="B146" s="186"/>
      <c r="C146" s="187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</row>
    <row r="147">
      <c r="A147" s="186"/>
      <c r="B147" s="186"/>
      <c r="C147" s="187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</row>
    <row r="148">
      <c r="A148" s="186"/>
      <c r="B148" s="186"/>
      <c r="C148" s="187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</row>
    <row r="149">
      <c r="A149" s="186"/>
      <c r="B149" s="186"/>
      <c r="C149" s="187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</row>
    <row r="150">
      <c r="A150" s="186"/>
      <c r="B150" s="186"/>
      <c r="C150" s="187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</row>
    <row r="151">
      <c r="A151" s="186"/>
      <c r="B151" s="186"/>
      <c r="C151" s="187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</row>
    <row r="152">
      <c r="A152" s="186"/>
      <c r="B152" s="186"/>
      <c r="C152" s="187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</row>
    <row r="153">
      <c r="A153" s="186"/>
      <c r="B153" s="186"/>
      <c r="C153" s="187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</row>
    <row r="154">
      <c r="A154" s="186"/>
      <c r="B154" s="186"/>
      <c r="C154" s="187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</row>
    <row r="155">
      <c r="A155" s="186"/>
      <c r="B155" s="186"/>
      <c r="C155" s="187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</row>
    <row r="156">
      <c r="A156" s="186"/>
      <c r="B156" s="186"/>
      <c r="C156" s="187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</row>
    <row r="157">
      <c r="A157" s="186"/>
      <c r="B157" s="186"/>
      <c r="C157" s="187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</row>
    <row r="158">
      <c r="A158" s="186"/>
      <c r="B158" s="186"/>
      <c r="C158" s="187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</row>
    <row r="159">
      <c r="A159" s="186"/>
      <c r="B159" s="186"/>
      <c r="C159" s="187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</row>
    <row r="160">
      <c r="A160" s="186"/>
      <c r="B160" s="186"/>
      <c r="C160" s="187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</row>
    <row r="161">
      <c r="A161" s="186"/>
      <c r="B161" s="186"/>
      <c r="C161" s="187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</row>
    <row r="162">
      <c r="A162" s="186"/>
      <c r="B162" s="186"/>
      <c r="C162" s="187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</row>
    <row r="163">
      <c r="A163" s="186"/>
      <c r="B163" s="186"/>
      <c r="C163" s="187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</row>
    <row r="164">
      <c r="A164" s="186"/>
      <c r="B164" s="186"/>
      <c r="C164" s="187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</row>
    <row r="165">
      <c r="A165" s="186"/>
      <c r="B165" s="186"/>
      <c r="C165" s="187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</row>
    <row r="166">
      <c r="A166" s="186"/>
      <c r="B166" s="186"/>
      <c r="C166" s="187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</row>
    <row r="167">
      <c r="A167" s="186"/>
      <c r="B167" s="186"/>
      <c r="C167" s="187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</row>
    <row r="168">
      <c r="A168" s="186"/>
      <c r="B168" s="186"/>
      <c r="C168" s="187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</row>
    <row r="169">
      <c r="A169" s="186"/>
      <c r="B169" s="186"/>
      <c r="C169" s="187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</row>
    <row r="170">
      <c r="A170" s="186"/>
      <c r="B170" s="186"/>
      <c r="C170" s="187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</row>
    <row r="171">
      <c r="A171" s="186"/>
      <c r="B171" s="186"/>
      <c r="C171" s="187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</row>
    <row r="172">
      <c r="A172" s="186"/>
      <c r="B172" s="186"/>
      <c r="C172" s="187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</row>
    <row r="173">
      <c r="A173" s="186"/>
      <c r="B173" s="186"/>
      <c r="C173" s="187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</row>
    <row r="174">
      <c r="A174" s="186"/>
      <c r="B174" s="186"/>
      <c r="C174" s="187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</row>
    <row r="175">
      <c r="A175" s="186"/>
      <c r="B175" s="186"/>
      <c r="C175" s="187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</row>
    <row r="176">
      <c r="A176" s="186"/>
      <c r="B176" s="186"/>
      <c r="C176" s="187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</row>
    <row r="177">
      <c r="A177" s="186"/>
      <c r="B177" s="186"/>
      <c r="C177" s="187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</row>
    <row r="178">
      <c r="A178" s="186"/>
      <c r="B178" s="186"/>
      <c r="C178" s="187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</row>
    <row r="179">
      <c r="A179" s="186"/>
      <c r="B179" s="186"/>
      <c r="C179" s="187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</row>
    <row r="180">
      <c r="A180" s="186"/>
      <c r="B180" s="186"/>
      <c r="C180" s="187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</row>
    <row r="181">
      <c r="A181" s="186"/>
      <c r="B181" s="186"/>
      <c r="C181" s="187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</row>
    <row r="182">
      <c r="A182" s="186"/>
      <c r="B182" s="186"/>
      <c r="C182" s="187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</row>
    <row r="183">
      <c r="A183" s="186"/>
      <c r="B183" s="186"/>
      <c r="C183" s="187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</row>
    <row r="184">
      <c r="A184" s="186"/>
      <c r="B184" s="186"/>
      <c r="C184" s="187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</row>
    <row r="185">
      <c r="A185" s="186"/>
      <c r="B185" s="186"/>
      <c r="C185" s="187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</row>
    <row r="186">
      <c r="A186" s="186"/>
      <c r="B186" s="186"/>
      <c r="C186" s="187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</row>
    <row r="187">
      <c r="A187" s="186"/>
      <c r="B187" s="186"/>
      <c r="C187" s="187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</row>
    <row r="188">
      <c r="A188" s="186"/>
      <c r="B188" s="186"/>
      <c r="C188" s="187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</row>
    <row r="189">
      <c r="A189" s="186"/>
      <c r="B189" s="186"/>
      <c r="C189" s="187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</row>
    <row r="190">
      <c r="A190" s="186"/>
      <c r="B190" s="186"/>
      <c r="C190" s="187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</row>
    <row r="191">
      <c r="A191" s="186"/>
      <c r="B191" s="186"/>
      <c r="C191" s="187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</row>
    <row r="192">
      <c r="A192" s="186"/>
      <c r="B192" s="186"/>
      <c r="C192" s="187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</row>
    <row r="193">
      <c r="A193" s="186"/>
      <c r="B193" s="186"/>
      <c r="C193" s="187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</row>
    <row r="194">
      <c r="A194" s="186"/>
      <c r="B194" s="186"/>
      <c r="C194" s="187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</row>
    <row r="195">
      <c r="A195" s="186"/>
      <c r="B195" s="186"/>
      <c r="C195" s="187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</row>
    <row r="196">
      <c r="A196" s="186"/>
      <c r="B196" s="186"/>
      <c r="C196" s="187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</row>
    <row r="197">
      <c r="A197" s="186"/>
      <c r="B197" s="186"/>
      <c r="C197" s="187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</row>
    <row r="198">
      <c r="A198" s="186"/>
      <c r="B198" s="186"/>
      <c r="C198" s="187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</row>
    <row r="199">
      <c r="A199" s="186"/>
      <c r="B199" s="186"/>
      <c r="C199" s="187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</row>
    <row r="200">
      <c r="A200" s="186"/>
      <c r="B200" s="186"/>
      <c r="C200" s="187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</row>
    <row r="201">
      <c r="A201" s="186"/>
      <c r="B201" s="186"/>
      <c r="C201" s="187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</row>
    <row r="202">
      <c r="A202" s="186"/>
      <c r="B202" s="186"/>
      <c r="C202" s="187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</row>
    <row r="203">
      <c r="A203" s="186"/>
      <c r="B203" s="186"/>
      <c r="C203" s="187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</row>
    <row r="204">
      <c r="A204" s="186"/>
      <c r="B204" s="186"/>
      <c r="C204" s="187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</row>
    <row r="205">
      <c r="A205" s="186"/>
      <c r="B205" s="186"/>
      <c r="C205" s="187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</row>
    <row r="206">
      <c r="A206" s="186"/>
      <c r="B206" s="186"/>
      <c r="C206" s="187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</row>
    <row r="207">
      <c r="A207" s="186"/>
      <c r="B207" s="186"/>
      <c r="C207" s="187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</row>
    <row r="208">
      <c r="A208" s="186"/>
      <c r="B208" s="186"/>
      <c r="C208" s="187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</row>
    <row r="209">
      <c r="A209" s="186"/>
      <c r="B209" s="186"/>
      <c r="C209" s="187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</row>
    <row r="210">
      <c r="A210" s="186"/>
      <c r="B210" s="186"/>
      <c r="C210" s="187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</row>
    <row r="211">
      <c r="A211" s="186"/>
      <c r="B211" s="186"/>
      <c r="C211" s="187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</row>
    <row r="212">
      <c r="A212" s="186"/>
      <c r="B212" s="186"/>
      <c r="C212" s="187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</row>
    <row r="213">
      <c r="A213" s="186"/>
      <c r="B213" s="186"/>
      <c r="C213" s="187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</row>
    <row r="214">
      <c r="A214" s="186"/>
      <c r="B214" s="186"/>
      <c r="C214" s="187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</row>
    <row r="215">
      <c r="A215" s="186"/>
      <c r="B215" s="186"/>
      <c r="C215" s="187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</row>
    <row r="216">
      <c r="A216" s="186"/>
      <c r="B216" s="186"/>
      <c r="C216" s="187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</row>
    <row r="217">
      <c r="A217" s="186"/>
      <c r="B217" s="186"/>
      <c r="C217" s="187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</row>
    <row r="218">
      <c r="A218" s="186"/>
      <c r="B218" s="186"/>
      <c r="C218" s="187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</row>
    <row r="219">
      <c r="A219" s="186"/>
      <c r="B219" s="186"/>
      <c r="C219" s="187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</row>
    <row r="220">
      <c r="A220" s="186"/>
      <c r="B220" s="186"/>
      <c r="C220" s="187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</row>
    <row r="221">
      <c r="A221" s="186"/>
      <c r="B221" s="186"/>
      <c r="C221" s="187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</row>
    <row r="222">
      <c r="A222" s="186"/>
      <c r="B222" s="186"/>
      <c r="C222" s="187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</row>
    <row r="223">
      <c r="A223" s="186"/>
      <c r="B223" s="186"/>
      <c r="C223" s="187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</row>
    <row r="224">
      <c r="A224" s="186"/>
      <c r="B224" s="186"/>
      <c r="C224" s="187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</row>
    <row r="225">
      <c r="A225" s="186"/>
      <c r="B225" s="186"/>
      <c r="C225" s="187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</row>
    <row r="226">
      <c r="A226" s="186"/>
      <c r="B226" s="186"/>
      <c r="C226" s="187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</row>
    <row r="227">
      <c r="A227" s="186"/>
      <c r="B227" s="186"/>
      <c r="C227" s="187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</row>
    <row r="228">
      <c r="A228" s="186"/>
      <c r="B228" s="186"/>
      <c r="C228" s="187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</row>
    <row r="229">
      <c r="A229" s="186"/>
      <c r="B229" s="186"/>
      <c r="C229" s="187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</row>
    <row r="230">
      <c r="A230" s="186"/>
      <c r="B230" s="186"/>
      <c r="C230" s="187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</row>
    <row r="231">
      <c r="A231" s="186"/>
      <c r="B231" s="186"/>
      <c r="C231" s="187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</row>
    <row r="232">
      <c r="A232" s="186"/>
      <c r="B232" s="186"/>
      <c r="C232" s="187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</row>
    <row r="233">
      <c r="A233" s="186"/>
      <c r="B233" s="186"/>
      <c r="C233" s="187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</row>
    <row r="234">
      <c r="A234" s="186"/>
      <c r="B234" s="186"/>
      <c r="C234" s="187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</row>
    <row r="235">
      <c r="A235" s="186"/>
      <c r="B235" s="186"/>
      <c r="C235" s="187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</row>
    <row r="236">
      <c r="A236" s="186"/>
      <c r="B236" s="186"/>
      <c r="C236" s="187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</row>
    <row r="237">
      <c r="A237" s="186"/>
      <c r="B237" s="186"/>
      <c r="C237" s="187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</row>
    <row r="238">
      <c r="A238" s="186"/>
      <c r="B238" s="186"/>
      <c r="C238" s="187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</row>
    <row r="239">
      <c r="A239" s="186"/>
      <c r="B239" s="186"/>
      <c r="C239" s="187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</row>
    <row r="240">
      <c r="A240" s="186"/>
      <c r="B240" s="186"/>
      <c r="C240" s="187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</row>
    <row r="241">
      <c r="A241" s="186"/>
      <c r="B241" s="186"/>
      <c r="C241" s="187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</row>
    <row r="242">
      <c r="A242" s="186"/>
      <c r="B242" s="186"/>
      <c r="C242" s="187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</row>
    <row r="243">
      <c r="A243" s="186"/>
      <c r="B243" s="186"/>
      <c r="C243" s="187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</row>
    <row r="244">
      <c r="A244" s="186"/>
      <c r="B244" s="186"/>
      <c r="C244" s="187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</row>
    <row r="245">
      <c r="A245" s="186"/>
      <c r="B245" s="186"/>
      <c r="C245" s="187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</row>
    <row r="246">
      <c r="A246" s="186"/>
      <c r="B246" s="186"/>
      <c r="C246" s="187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</row>
    <row r="247">
      <c r="A247" s="186"/>
      <c r="B247" s="186"/>
      <c r="C247" s="187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</row>
    <row r="248">
      <c r="A248" s="186"/>
      <c r="B248" s="186"/>
      <c r="C248" s="187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</row>
    <row r="249">
      <c r="A249" s="186"/>
      <c r="B249" s="186"/>
      <c r="C249" s="187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</row>
    <row r="250">
      <c r="A250" s="186"/>
      <c r="B250" s="186"/>
      <c r="C250" s="187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</row>
    <row r="251">
      <c r="A251" s="186"/>
      <c r="B251" s="186"/>
      <c r="C251" s="187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</row>
    <row r="252">
      <c r="A252" s="186"/>
      <c r="B252" s="186"/>
      <c r="C252" s="187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</row>
    <row r="253">
      <c r="A253" s="186"/>
      <c r="B253" s="186"/>
      <c r="C253" s="187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</row>
    <row r="254">
      <c r="A254" s="186"/>
      <c r="B254" s="186"/>
      <c r="C254" s="187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</row>
    <row r="255">
      <c r="A255" s="186"/>
      <c r="B255" s="186"/>
      <c r="C255" s="187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</row>
    <row r="256">
      <c r="A256" s="186"/>
      <c r="B256" s="186"/>
      <c r="C256" s="187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</row>
    <row r="257">
      <c r="A257" s="186"/>
      <c r="B257" s="186"/>
      <c r="C257" s="187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</row>
    <row r="258">
      <c r="A258" s="186"/>
      <c r="B258" s="186"/>
      <c r="C258" s="187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</row>
    <row r="259">
      <c r="A259" s="186"/>
      <c r="B259" s="186"/>
      <c r="C259" s="187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</row>
    <row r="260">
      <c r="A260" s="186"/>
      <c r="B260" s="186"/>
      <c r="C260" s="187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</row>
    <row r="261">
      <c r="A261" s="186"/>
      <c r="B261" s="186"/>
      <c r="C261" s="187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</row>
    <row r="262">
      <c r="A262" s="186"/>
      <c r="B262" s="186"/>
      <c r="C262" s="187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</row>
    <row r="263">
      <c r="A263" s="186"/>
      <c r="B263" s="186"/>
      <c r="C263" s="187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</row>
    <row r="264">
      <c r="A264" s="186"/>
      <c r="B264" s="186"/>
      <c r="C264" s="187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</row>
    <row r="265">
      <c r="A265" s="186"/>
      <c r="B265" s="186"/>
      <c r="C265" s="187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</row>
    <row r="266">
      <c r="A266" s="186"/>
      <c r="B266" s="186"/>
      <c r="C266" s="187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</row>
    <row r="267">
      <c r="A267" s="186"/>
      <c r="B267" s="186"/>
      <c r="C267" s="187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</row>
    <row r="268">
      <c r="A268" s="186"/>
      <c r="B268" s="186"/>
      <c r="C268" s="187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</row>
    <row r="269">
      <c r="A269" s="186"/>
      <c r="B269" s="186"/>
      <c r="C269" s="187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</row>
    <row r="270">
      <c r="A270" s="186"/>
      <c r="B270" s="186"/>
      <c r="C270" s="187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</row>
    <row r="271">
      <c r="A271" s="186"/>
      <c r="B271" s="186"/>
      <c r="C271" s="187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</row>
    <row r="272">
      <c r="A272" s="186"/>
      <c r="B272" s="186"/>
      <c r="C272" s="187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</row>
    <row r="273">
      <c r="A273" s="186"/>
      <c r="B273" s="186"/>
      <c r="C273" s="187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</row>
    <row r="274">
      <c r="A274" s="186"/>
      <c r="B274" s="186"/>
      <c r="C274" s="187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</row>
    <row r="275">
      <c r="A275" s="186"/>
      <c r="B275" s="186"/>
      <c r="C275" s="187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</row>
    <row r="276">
      <c r="A276" s="186"/>
      <c r="B276" s="186"/>
      <c r="C276" s="187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</row>
    <row r="277">
      <c r="A277" s="186"/>
      <c r="B277" s="186"/>
      <c r="C277" s="187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</row>
    <row r="278">
      <c r="A278" s="186"/>
      <c r="B278" s="186"/>
      <c r="C278" s="187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</row>
    <row r="279">
      <c r="A279" s="186"/>
      <c r="B279" s="186"/>
      <c r="C279" s="187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</row>
    <row r="280">
      <c r="A280" s="186"/>
      <c r="B280" s="186"/>
      <c r="C280" s="187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</row>
    <row r="281">
      <c r="A281" s="186"/>
      <c r="B281" s="186"/>
      <c r="C281" s="187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</row>
    <row r="282">
      <c r="A282" s="186"/>
      <c r="B282" s="186"/>
      <c r="C282" s="187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</row>
    <row r="283">
      <c r="A283" s="186"/>
      <c r="B283" s="186"/>
      <c r="C283" s="187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</row>
    <row r="284">
      <c r="A284" s="186"/>
      <c r="B284" s="186"/>
      <c r="C284" s="187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</row>
    <row r="285">
      <c r="A285" s="186"/>
      <c r="B285" s="186"/>
      <c r="C285" s="187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</row>
    <row r="286">
      <c r="A286" s="186"/>
      <c r="B286" s="186"/>
      <c r="C286" s="187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</row>
    <row r="287">
      <c r="A287" s="186"/>
      <c r="B287" s="186"/>
      <c r="C287" s="187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</row>
    <row r="288">
      <c r="A288" s="186"/>
      <c r="B288" s="186"/>
      <c r="C288" s="187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</row>
    <row r="289">
      <c r="A289" s="186"/>
      <c r="B289" s="186"/>
      <c r="C289" s="187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</row>
    <row r="290">
      <c r="A290" s="186"/>
      <c r="B290" s="186"/>
      <c r="C290" s="187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</row>
    <row r="291">
      <c r="A291" s="186"/>
      <c r="B291" s="186"/>
      <c r="C291" s="187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</row>
    <row r="292">
      <c r="A292" s="186"/>
      <c r="B292" s="186"/>
      <c r="C292" s="187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</row>
    <row r="293">
      <c r="A293" s="186"/>
      <c r="B293" s="186"/>
      <c r="C293" s="187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</row>
    <row r="294">
      <c r="A294" s="186"/>
      <c r="B294" s="186"/>
      <c r="C294" s="187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</row>
    <row r="295">
      <c r="A295" s="186"/>
      <c r="B295" s="186"/>
      <c r="C295" s="187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</row>
    <row r="296">
      <c r="A296" s="186"/>
      <c r="B296" s="186"/>
      <c r="C296" s="187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</row>
    <row r="297">
      <c r="A297" s="186"/>
      <c r="B297" s="186"/>
      <c r="C297" s="187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</row>
    <row r="298">
      <c r="A298" s="186"/>
      <c r="B298" s="186"/>
      <c r="C298" s="187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</row>
    <row r="299">
      <c r="A299" s="186"/>
      <c r="B299" s="186"/>
      <c r="C299" s="187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</row>
    <row r="300">
      <c r="A300" s="186"/>
      <c r="B300" s="186"/>
      <c r="C300" s="187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</row>
    <row r="301">
      <c r="A301" s="186"/>
      <c r="B301" s="186"/>
      <c r="C301" s="187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</row>
    <row r="302">
      <c r="A302" s="186"/>
      <c r="B302" s="186"/>
      <c r="C302" s="187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</row>
    <row r="303">
      <c r="A303" s="186"/>
      <c r="B303" s="186"/>
      <c r="C303" s="187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</row>
    <row r="304">
      <c r="A304" s="186"/>
      <c r="B304" s="186"/>
      <c r="C304" s="187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</row>
    <row r="305">
      <c r="A305" s="186"/>
      <c r="B305" s="186"/>
      <c r="C305" s="187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</row>
    <row r="306">
      <c r="A306" s="186"/>
      <c r="B306" s="186"/>
      <c r="C306" s="187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</row>
    <row r="307">
      <c r="A307" s="186"/>
      <c r="B307" s="186"/>
      <c r="C307" s="187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</row>
    <row r="308">
      <c r="A308" s="186"/>
      <c r="B308" s="186"/>
      <c r="C308" s="187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</row>
    <row r="309">
      <c r="A309" s="186"/>
      <c r="B309" s="186"/>
      <c r="C309" s="187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</row>
    <row r="310">
      <c r="A310" s="186"/>
      <c r="B310" s="186"/>
      <c r="C310" s="187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</row>
    <row r="311">
      <c r="A311" s="186"/>
      <c r="B311" s="186"/>
      <c r="C311" s="187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</row>
    <row r="312">
      <c r="A312" s="186"/>
      <c r="B312" s="186"/>
      <c r="C312" s="187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</row>
    <row r="313">
      <c r="A313" s="186"/>
      <c r="B313" s="186"/>
      <c r="C313" s="187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</row>
    <row r="314">
      <c r="A314" s="186"/>
      <c r="B314" s="186"/>
      <c r="C314" s="187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</row>
    <row r="315">
      <c r="A315" s="186"/>
      <c r="B315" s="186"/>
      <c r="C315" s="187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</row>
    <row r="316">
      <c r="A316" s="186"/>
      <c r="B316" s="186"/>
      <c r="C316" s="187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</row>
    <row r="317">
      <c r="A317" s="186"/>
      <c r="B317" s="186"/>
      <c r="C317" s="187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</row>
    <row r="318">
      <c r="A318" s="186"/>
      <c r="B318" s="186"/>
      <c r="C318" s="187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</row>
    <row r="319">
      <c r="A319" s="186"/>
      <c r="B319" s="186"/>
      <c r="C319" s="187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</row>
    <row r="320">
      <c r="A320" s="186"/>
      <c r="B320" s="186"/>
      <c r="C320" s="187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</row>
    <row r="321">
      <c r="A321" s="186"/>
      <c r="B321" s="186"/>
      <c r="C321" s="187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</row>
    <row r="322">
      <c r="A322" s="186"/>
      <c r="B322" s="186"/>
      <c r="C322" s="187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</row>
    <row r="323">
      <c r="A323" s="186"/>
      <c r="B323" s="186"/>
      <c r="C323" s="187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</row>
    <row r="324">
      <c r="A324" s="186"/>
      <c r="B324" s="186"/>
      <c r="C324" s="187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</row>
    <row r="325">
      <c r="A325" s="186"/>
      <c r="B325" s="186"/>
      <c r="C325" s="187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</row>
    <row r="326">
      <c r="A326" s="186"/>
      <c r="B326" s="186"/>
      <c r="C326" s="187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</row>
    <row r="327">
      <c r="A327" s="186"/>
      <c r="B327" s="186"/>
      <c r="C327" s="187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</row>
    <row r="328">
      <c r="A328" s="186"/>
      <c r="B328" s="186"/>
      <c r="C328" s="187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</row>
    <row r="329">
      <c r="A329" s="186"/>
      <c r="B329" s="186"/>
      <c r="C329" s="187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</row>
    <row r="330">
      <c r="A330" s="186"/>
      <c r="B330" s="186"/>
      <c r="C330" s="187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</row>
    <row r="331">
      <c r="A331" s="186"/>
      <c r="B331" s="186"/>
      <c r="C331" s="187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</row>
    <row r="332">
      <c r="A332" s="186"/>
      <c r="B332" s="186"/>
      <c r="C332" s="187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</row>
    <row r="333">
      <c r="A333" s="186"/>
      <c r="B333" s="186"/>
      <c r="C333" s="187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</row>
    <row r="334">
      <c r="A334" s="186"/>
      <c r="B334" s="186"/>
      <c r="C334" s="187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</row>
    <row r="335">
      <c r="A335" s="186"/>
      <c r="B335" s="186"/>
      <c r="C335" s="187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</row>
    <row r="336">
      <c r="A336" s="186"/>
      <c r="B336" s="186"/>
      <c r="C336" s="187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</row>
    <row r="337">
      <c r="A337" s="186"/>
      <c r="B337" s="186"/>
      <c r="C337" s="187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</row>
    <row r="338">
      <c r="A338" s="186"/>
      <c r="B338" s="186"/>
      <c r="C338" s="187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</row>
    <row r="339">
      <c r="A339" s="186"/>
      <c r="B339" s="186"/>
      <c r="C339" s="187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</row>
    <row r="340">
      <c r="A340" s="186"/>
      <c r="B340" s="186"/>
      <c r="C340" s="187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</row>
    <row r="341">
      <c r="A341" s="186"/>
      <c r="B341" s="186"/>
      <c r="C341" s="187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</row>
    <row r="342">
      <c r="A342" s="186"/>
      <c r="B342" s="186"/>
      <c r="C342" s="187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</row>
    <row r="343">
      <c r="A343" s="186"/>
      <c r="B343" s="186"/>
      <c r="C343" s="187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</row>
    <row r="344">
      <c r="A344" s="186"/>
      <c r="B344" s="186"/>
      <c r="C344" s="187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</row>
    <row r="345">
      <c r="A345" s="186"/>
      <c r="B345" s="186"/>
      <c r="C345" s="187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</row>
    <row r="346">
      <c r="A346" s="186"/>
      <c r="B346" s="186"/>
      <c r="C346" s="187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</row>
    <row r="347">
      <c r="A347" s="186"/>
      <c r="B347" s="186"/>
      <c r="C347" s="187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</row>
    <row r="348">
      <c r="A348" s="186"/>
      <c r="B348" s="186"/>
      <c r="C348" s="187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</row>
    <row r="349">
      <c r="A349" s="186"/>
      <c r="B349" s="186"/>
      <c r="C349" s="187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</row>
    <row r="350">
      <c r="A350" s="186"/>
      <c r="B350" s="186"/>
      <c r="C350" s="187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</row>
    <row r="351">
      <c r="A351" s="186"/>
      <c r="B351" s="186"/>
      <c r="C351" s="187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</row>
    <row r="352">
      <c r="A352" s="186"/>
      <c r="B352" s="186"/>
      <c r="C352" s="187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</row>
    <row r="353">
      <c r="A353" s="186"/>
      <c r="B353" s="186"/>
      <c r="C353" s="187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</row>
    <row r="354">
      <c r="A354" s="186"/>
      <c r="B354" s="186"/>
      <c r="C354" s="187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</row>
    <row r="355">
      <c r="A355" s="186"/>
      <c r="B355" s="186"/>
      <c r="C355" s="187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</row>
    <row r="356">
      <c r="A356" s="186"/>
      <c r="B356" s="186"/>
      <c r="C356" s="187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</row>
    <row r="357">
      <c r="A357" s="186"/>
      <c r="B357" s="186"/>
      <c r="C357" s="187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</row>
    <row r="358">
      <c r="A358" s="186"/>
      <c r="B358" s="186"/>
      <c r="C358" s="187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</row>
    <row r="359">
      <c r="A359" s="186"/>
      <c r="B359" s="186"/>
      <c r="C359" s="187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</row>
    <row r="360">
      <c r="A360" s="186"/>
      <c r="B360" s="186"/>
      <c r="C360" s="187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</row>
    <row r="361">
      <c r="A361" s="186"/>
      <c r="B361" s="186"/>
      <c r="C361" s="187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</row>
    <row r="362">
      <c r="A362" s="186"/>
      <c r="B362" s="186"/>
      <c r="C362" s="187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</row>
    <row r="363">
      <c r="A363" s="186"/>
      <c r="B363" s="186"/>
      <c r="C363" s="187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</row>
    <row r="364">
      <c r="A364" s="186"/>
      <c r="B364" s="186"/>
      <c r="C364" s="187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</row>
    <row r="365">
      <c r="A365" s="186"/>
      <c r="B365" s="186"/>
      <c r="C365" s="187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</row>
    <row r="366">
      <c r="A366" s="186"/>
      <c r="B366" s="186"/>
      <c r="C366" s="187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</row>
    <row r="367">
      <c r="A367" s="186"/>
      <c r="B367" s="186"/>
      <c r="C367" s="187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</row>
    <row r="368">
      <c r="A368" s="186"/>
      <c r="B368" s="186"/>
      <c r="C368" s="187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</row>
    <row r="369">
      <c r="A369" s="186"/>
      <c r="B369" s="186"/>
      <c r="C369" s="187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</row>
    <row r="370">
      <c r="A370" s="186"/>
      <c r="B370" s="186"/>
      <c r="C370" s="187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</row>
    <row r="371">
      <c r="A371" s="186"/>
      <c r="B371" s="186"/>
      <c r="C371" s="187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</row>
    <row r="372">
      <c r="A372" s="186"/>
      <c r="B372" s="186"/>
      <c r="C372" s="187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</row>
    <row r="373">
      <c r="A373" s="186"/>
      <c r="B373" s="186"/>
      <c r="C373" s="187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</row>
    <row r="374">
      <c r="A374" s="186"/>
      <c r="B374" s="186"/>
      <c r="C374" s="187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</row>
    <row r="375">
      <c r="A375" s="186"/>
      <c r="B375" s="186"/>
      <c r="C375" s="187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</row>
    <row r="376">
      <c r="A376" s="186"/>
      <c r="B376" s="186"/>
      <c r="C376" s="187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</row>
    <row r="377">
      <c r="A377" s="186"/>
      <c r="B377" s="186"/>
      <c r="C377" s="187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</row>
    <row r="378">
      <c r="A378" s="186"/>
      <c r="B378" s="186"/>
      <c r="C378" s="187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</row>
    <row r="379">
      <c r="A379" s="186"/>
      <c r="B379" s="186"/>
      <c r="C379" s="187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</row>
    <row r="380">
      <c r="A380" s="186"/>
      <c r="B380" s="186"/>
      <c r="C380" s="187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</row>
    <row r="381">
      <c r="A381" s="186"/>
      <c r="B381" s="186"/>
      <c r="C381" s="187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</row>
    <row r="382">
      <c r="A382" s="186"/>
      <c r="B382" s="186"/>
      <c r="C382" s="187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</row>
    <row r="383">
      <c r="A383" s="186"/>
      <c r="B383" s="186"/>
      <c r="C383" s="187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</row>
    <row r="384">
      <c r="A384" s="186"/>
      <c r="B384" s="186"/>
      <c r="C384" s="187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</row>
    <row r="385">
      <c r="A385" s="186"/>
      <c r="B385" s="186"/>
      <c r="C385" s="187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</row>
    <row r="386">
      <c r="A386" s="186"/>
      <c r="B386" s="186"/>
      <c r="C386" s="187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</row>
    <row r="387">
      <c r="A387" s="186"/>
      <c r="B387" s="186"/>
      <c r="C387" s="187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</row>
    <row r="388">
      <c r="A388" s="186"/>
      <c r="B388" s="186"/>
      <c r="C388" s="187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</row>
    <row r="389">
      <c r="A389" s="186"/>
      <c r="B389" s="186"/>
      <c r="C389" s="187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</row>
    <row r="390">
      <c r="A390" s="186"/>
      <c r="B390" s="186"/>
      <c r="C390" s="187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</row>
    <row r="391">
      <c r="A391" s="186"/>
      <c r="B391" s="186"/>
      <c r="C391" s="187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</row>
    <row r="392">
      <c r="A392" s="186"/>
      <c r="B392" s="186"/>
      <c r="C392" s="187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</row>
    <row r="393">
      <c r="A393" s="186"/>
      <c r="B393" s="186"/>
      <c r="C393" s="187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</row>
    <row r="394">
      <c r="A394" s="186"/>
      <c r="B394" s="186"/>
      <c r="C394" s="187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</row>
    <row r="395">
      <c r="A395" s="186"/>
      <c r="B395" s="186"/>
      <c r="C395" s="187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</row>
    <row r="396">
      <c r="A396" s="186"/>
      <c r="B396" s="186"/>
      <c r="C396" s="187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</row>
    <row r="397">
      <c r="A397" s="186"/>
      <c r="B397" s="186"/>
      <c r="C397" s="187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</row>
    <row r="398">
      <c r="A398" s="186"/>
      <c r="B398" s="186"/>
      <c r="C398" s="187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</row>
    <row r="399">
      <c r="A399" s="186"/>
      <c r="B399" s="186"/>
      <c r="C399" s="187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</row>
    <row r="400">
      <c r="A400" s="186"/>
      <c r="B400" s="186"/>
      <c r="C400" s="187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</row>
    <row r="401">
      <c r="A401" s="186"/>
      <c r="B401" s="186"/>
      <c r="C401" s="187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</row>
    <row r="402">
      <c r="A402" s="186"/>
      <c r="B402" s="186"/>
      <c r="C402" s="187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</row>
    <row r="403">
      <c r="A403" s="186"/>
      <c r="B403" s="186"/>
      <c r="C403" s="187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</row>
    <row r="404">
      <c r="A404" s="186"/>
      <c r="B404" s="186"/>
      <c r="C404" s="187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</row>
    <row r="405">
      <c r="A405" s="186"/>
      <c r="B405" s="186"/>
      <c r="C405" s="187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</row>
    <row r="406">
      <c r="A406" s="186"/>
      <c r="B406" s="186"/>
      <c r="C406" s="187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</row>
    <row r="407">
      <c r="A407" s="186"/>
      <c r="B407" s="186"/>
      <c r="C407" s="187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</row>
    <row r="408">
      <c r="A408" s="186"/>
      <c r="B408" s="186"/>
      <c r="C408" s="187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</row>
    <row r="409">
      <c r="A409" s="186"/>
      <c r="B409" s="186"/>
      <c r="C409" s="187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</row>
    <row r="410">
      <c r="A410" s="186"/>
      <c r="B410" s="186"/>
      <c r="C410" s="187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</row>
    <row r="411">
      <c r="A411" s="186"/>
      <c r="B411" s="186"/>
      <c r="C411" s="187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</row>
    <row r="412">
      <c r="A412" s="186"/>
      <c r="B412" s="186"/>
      <c r="C412" s="187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</row>
    <row r="413">
      <c r="A413" s="186"/>
      <c r="B413" s="186"/>
      <c r="C413" s="187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</row>
    <row r="414">
      <c r="A414" s="186"/>
      <c r="B414" s="186"/>
      <c r="C414" s="187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</row>
    <row r="415">
      <c r="A415" s="186"/>
      <c r="B415" s="186"/>
      <c r="C415" s="187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</row>
    <row r="416">
      <c r="A416" s="186"/>
      <c r="B416" s="186"/>
      <c r="C416" s="187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</row>
    <row r="417">
      <c r="A417" s="186"/>
      <c r="B417" s="186"/>
      <c r="C417" s="187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</row>
    <row r="418">
      <c r="A418" s="186"/>
      <c r="B418" s="186"/>
      <c r="C418" s="187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</row>
    <row r="419">
      <c r="A419" s="186"/>
      <c r="B419" s="186"/>
      <c r="C419" s="187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</row>
    <row r="420">
      <c r="A420" s="186"/>
      <c r="B420" s="186"/>
      <c r="C420" s="187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</row>
    <row r="421">
      <c r="A421" s="186"/>
      <c r="B421" s="186"/>
      <c r="C421" s="187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</row>
    <row r="422">
      <c r="A422" s="186"/>
      <c r="B422" s="186"/>
      <c r="C422" s="187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</row>
    <row r="423">
      <c r="A423" s="186"/>
      <c r="B423" s="186"/>
      <c r="C423" s="187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</row>
    <row r="424">
      <c r="A424" s="186"/>
      <c r="B424" s="186"/>
      <c r="C424" s="187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</row>
    <row r="425">
      <c r="A425" s="186"/>
      <c r="B425" s="186"/>
      <c r="C425" s="187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</row>
    <row r="426">
      <c r="A426" s="186"/>
      <c r="B426" s="186"/>
      <c r="C426" s="187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</row>
    <row r="427">
      <c r="A427" s="186"/>
      <c r="B427" s="186"/>
      <c r="C427" s="187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</row>
    <row r="428">
      <c r="A428" s="186"/>
      <c r="B428" s="186"/>
      <c r="C428" s="187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</row>
    <row r="429">
      <c r="A429" s="186"/>
      <c r="B429" s="186"/>
      <c r="C429" s="187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</row>
    <row r="430">
      <c r="A430" s="186"/>
      <c r="B430" s="186"/>
      <c r="C430" s="187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</row>
    <row r="431">
      <c r="A431" s="186"/>
      <c r="B431" s="186"/>
      <c r="C431" s="187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</row>
    <row r="432">
      <c r="A432" s="186"/>
      <c r="B432" s="186"/>
      <c r="C432" s="187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</row>
    <row r="433">
      <c r="A433" s="186"/>
      <c r="B433" s="186"/>
      <c r="C433" s="187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</row>
    <row r="434">
      <c r="A434" s="186"/>
      <c r="B434" s="186"/>
      <c r="C434" s="187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</row>
    <row r="435">
      <c r="A435" s="186"/>
      <c r="B435" s="186"/>
      <c r="C435" s="187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</row>
    <row r="436">
      <c r="A436" s="186"/>
      <c r="B436" s="186"/>
      <c r="C436" s="187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</row>
    <row r="437">
      <c r="A437" s="186"/>
      <c r="B437" s="186"/>
      <c r="C437" s="187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</row>
    <row r="438">
      <c r="A438" s="186"/>
      <c r="B438" s="186"/>
      <c r="C438" s="187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</row>
    <row r="439">
      <c r="A439" s="186"/>
      <c r="B439" s="186"/>
      <c r="C439" s="187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</row>
    <row r="440">
      <c r="A440" s="186"/>
      <c r="B440" s="186"/>
      <c r="C440" s="187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</row>
    <row r="441">
      <c r="A441" s="186"/>
      <c r="B441" s="186"/>
      <c r="C441" s="187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</row>
    <row r="442">
      <c r="A442" s="186"/>
      <c r="B442" s="186"/>
      <c r="C442" s="187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</row>
    <row r="443">
      <c r="A443" s="186"/>
      <c r="B443" s="186"/>
      <c r="C443" s="187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</row>
    <row r="444">
      <c r="A444" s="186"/>
      <c r="B444" s="186"/>
      <c r="C444" s="187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</row>
    <row r="445">
      <c r="A445" s="186"/>
      <c r="B445" s="186"/>
      <c r="C445" s="187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</row>
    <row r="446">
      <c r="A446" s="186"/>
      <c r="B446" s="186"/>
      <c r="C446" s="187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</row>
    <row r="447">
      <c r="A447" s="186"/>
      <c r="B447" s="186"/>
      <c r="C447" s="187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</row>
    <row r="448">
      <c r="A448" s="186"/>
      <c r="B448" s="186"/>
      <c r="C448" s="187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</row>
    <row r="449">
      <c r="A449" s="186"/>
      <c r="B449" s="186"/>
      <c r="C449" s="187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</row>
    <row r="450">
      <c r="A450" s="186"/>
      <c r="B450" s="186"/>
      <c r="C450" s="187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</row>
    <row r="451">
      <c r="A451" s="186"/>
      <c r="B451" s="186"/>
      <c r="C451" s="187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</row>
    <row r="452">
      <c r="A452" s="186"/>
      <c r="B452" s="186"/>
      <c r="C452" s="187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</row>
    <row r="453">
      <c r="A453" s="186"/>
      <c r="B453" s="186"/>
      <c r="C453" s="187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</row>
    <row r="454">
      <c r="A454" s="186"/>
      <c r="B454" s="186"/>
      <c r="C454" s="187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</row>
    <row r="455">
      <c r="A455" s="186"/>
      <c r="B455" s="186"/>
      <c r="C455" s="187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</row>
    <row r="456">
      <c r="A456" s="186"/>
      <c r="B456" s="186"/>
      <c r="C456" s="187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</row>
    <row r="457">
      <c r="A457" s="186"/>
      <c r="B457" s="186"/>
      <c r="C457" s="187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</row>
    <row r="458">
      <c r="A458" s="186"/>
      <c r="B458" s="186"/>
      <c r="C458" s="187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</row>
    <row r="459">
      <c r="A459" s="186"/>
      <c r="B459" s="186"/>
      <c r="C459" s="187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</row>
    <row r="460">
      <c r="A460" s="186"/>
      <c r="B460" s="186"/>
      <c r="C460" s="187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</row>
    <row r="461">
      <c r="A461" s="186"/>
      <c r="B461" s="186"/>
      <c r="C461" s="187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</row>
    <row r="462">
      <c r="A462" s="186"/>
      <c r="B462" s="186"/>
      <c r="C462" s="187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</row>
    <row r="463">
      <c r="A463" s="186"/>
      <c r="B463" s="186"/>
      <c r="C463" s="187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</row>
    <row r="464">
      <c r="A464" s="186"/>
      <c r="B464" s="186"/>
      <c r="C464" s="187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</row>
    <row r="465">
      <c r="A465" s="186"/>
      <c r="B465" s="186"/>
      <c r="C465" s="187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</row>
    <row r="466">
      <c r="A466" s="186"/>
      <c r="B466" s="186"/>
      <c r="C466" s="187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</row>
    <row r="467">
      <c r="A467" s="186"/>
      <c r="B467" s="186"/>
      <c r="C467" s="187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</row>
    <row r="468">
      <c r="A468" s="186"/>
      <c r="B468" s="186"/>
      <c r="C468" s="187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</row>
    <row r="469">
      <c r="A469" s="186"/>
      <c r="B469" s="186"/>
      <c r="C469" s="187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</row>
    <row r="470">
      <c r="A470" s="186"/>
      <c r="B470" s="186"/>
      <c r="C470" s="187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</row>
    <row r="471">
      <c r="A471" s="186"/>
      <c r="B471" s="186"/>
      <c r="C471" s="187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</row>
    <row r="472">
      <c r="A472" s="186"/>
      <c r="B472" s="186"/>
      <c r="C472" s="187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</row>
    <row r="473">
      <c r="A473" s="186"/>
      <c r="B473" s="186"/>
      <c r="C473" s="187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</row>
    <row r="474">
      <c r="A474" s="186"/>
      <c r="B474" s="186"/>
      <c r="C474" s="187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</row>
    <row r="475">
      <c r="A475" s="186"/>
      <c r="B475" s="186"/>
      <c r="C475" s="187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</row>
    <row r="476">
      <c r="A476" s="186"/>
      <c r="B476" s="186"/>
      <c r="C476" s="187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</row>
    <row r="477">
      <c r="A477" s="186"/>
      <c r="B477" s="186"/>
      <c r="C477" s="187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</row>
    <row r="478">
      <c r="A478" s="186"/>
      <c r="B478" s="186"/>
      <c r="C478" s="187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</row>
    <row r="479">
      <c r="A479" s="186"/>
      <c r="B479" s="186"/>
      <c r="C479" s="187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</row>
    <row r="480">
      <c r="A480" s="186"/>
      <c r="B480" s="186"/>
      <c r="C480" s="187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</row>
    <row r="481">
      <c r="A481" s="186"/>
      <c r="B481" s="186"/>
      <c r="C481" s="187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</row>
    <row r="482">
      <c r="A482" s="186"/>
      <c r="B482" s="186"/>
      <c r="C482" s="187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</row>
    <row r="483">
      <c r="A483" s="186"/>
      <c r="B483" s="186"/>
      <c r="C483" s="187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</row>
    <row r="484">
      <c r="A484" s="186"/>
      <c r="B484" s="186"/>
      <c r="C484" s="187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</row>
    <row r="485">
      <c r="A485" s="186"/>
      <c r="B485" s="186"/>
      <c r="C485" s="187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</row>
    <row r="486">
      <c r="A486" s="186"/>
      <c r="B486" s="186"/>
      <c r="C486" s="187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</row>
    <row r="487">
      <c r="A487" s="186"/>
      <c r="B487" s="186"/>
      <c r="C487" s="187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</row>
    <row r="488">
      <c r="A488" s="186"/>
      <c r="B488" s="186"/>
      <c r="C488" s="187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</row>
    <row r="489">
      <c r="A489" s="186"/>
      <c r="B489" s="186"/>
      <c r="C489" s="187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</row>
    <row r="490">
      <c r="A490" s="186"/>
      <c r="B490" s="186"/>
      <c r="C490" s="187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</row>
    <row r="491">
      <c r="A491" s="186"/>
      <c r="B491" s="186"/>
      <c r="C491" s="187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</row>
    <row r="492">
      <c r="A492" s="186"/>
      <c r="B492" s="186"/>
      <c r="C492" s="187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</row>
    <row r="493">
      <c r="A493" s="186"/>
      <c r="B493" s="186"/>
      <c r="C493" s="187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</row>
    <row r="494">
      <c r="A494" s="186"/>
      <c r="B494" s="186"/>
      <c r="C494" s="187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</row>
    <row r="495">
      <c r="A495" s="186"/>
      <c r="B495" s="186"/>
      <c r="C495" s="187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</row>
    <row r="496">
      <c r="A496" s="186"/>
      <c r="B496" s="186"/>
      <c r="C496" s="187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</row>
    <row r="497">
      <c r="A497" s="186"/>
      <c r="B497" s="186"/>
      <c r="C497" s="187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</row>
    <row r="498">
      <c r="A498" s="186"/>
      <c r="B498" s="186"/>
      <c r="C498" s="187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</row>
    <row r="499">
      <c r="A499" s="186"/>
      <c r="B499" s="186"/>
      <c r="C499" s="187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</row>
    <row r="500">
      <c r="A500" s="186"/>
      <c r="B500" s="186"/>
      <c r="C500" s="187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</row>
    <row r="501">
      <c r="A501" s="186"/>
      <c r="B501" s="186"/>
      <c r="C501" s="187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</row>
    <row r="502">
      <c r="A502" s="186"/>
      <c r="B502" s="186"/>
      <c r="C502" s="187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</row>
    <row r="503">
      <c r="A503" s="186"/>
      <c r="B503" s="186"/>
      <c r="C503" s="187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</row>
    <row r="504">
      <c r="A504" s="186"/>
      <c r="B504" s="186"/>
      <c r="C504" s="187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</row>
    <row r="505">
      <c r="A505" s="186"/>
      <c r="B505" s="186"/>
      <c r="C505" s="187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</row>
    <row r="506">
      <c r="A506" s="186"/>
      <c r="B506" s="186"/>
      <c r="C506" s="187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</row>
    <row r="507">
      <c r="A507" s="186"/>
      <c r="B507" s="186"/>
      <c r="C507" s="187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</row>
    <row r="508">
      <c r="A508" s="186"/>
      <c r="B508" s="186"/>
      <c r="C508" s="187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</row>
    <row r="509">
      <c r="A509" s="186"/>
      <c r="B509" s="186"/>
      <c r="C509" s="187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</row>
    <row r="510">
      <c r="A510" s="186"/>
      <c r="B510" s="186"/>
      <c r="C510" s="187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</row>
    <row r="511">
      <c r="A511" s="186"/>
      <c r="B511" s="186"/>
      <c r="C511" s="187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</row>
    <row r="512">
      <c r="A512" s="186"/>
      <c r="B512" s="186"/>
      <c r="C512" s="187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</row>
    <row r="513">
      <c r="A513" s="186"/>
      <c r="B513" s="186"/>
      <c r="C513" s="187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</row>
    <row r="514">
      <c r="A514" s="186"/>
      <c r="B514" s="186"/>
      <c r="C514" s="187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</row>
    <row r="515">
      <c r="A515" s="186"/>
      <c r="B515" s="186"/>
      <c r="C515" s="187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</row>
    <row r="516">
      <c r="A516" s="186"/>
      <c r="B516" s="186"/>
      <c r="C516" s="187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</row>
    <row r="517">
      <c r="A517" s="186"/>
      <c r="B517" s="186"/>
      <c r="C517" s="187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</row>
    <row r="518">
      <c r="A518" s="186"/>
      <c r="B518" s="186"/>
      <c r="C518" s="187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</row>
    <row r="519">
      <c r="A519" s="186"/>
      <c r="B519" s="186"/>
      <c r="C519" s="187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</row>
    <row r="520">
      <c r="A520" s="186"/>
      <c r="B520" s="186"/>
      <c r="C520" s="187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</row>
    <row r="521">
      <c r="A521" s="186"/>
      <c r="B521" s="186"/>
      <c r="C521" s="187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</row>
    <row r="522">
      <c r="A522" s="186"/>
      <c r="B522" s="186"/>
      <c r="C522" s="187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</row>
    <row r="523">
      <c r="A523" s="186"/>
      <c r="B523" s="186"/>
      <c r="C523" s="187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</row>
    <row r="524">
      <c r="A524" s="186"/>
      <c r="B524" s="186"/>
      <c r="C524" s="187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</row>
    <row r="525">
      <c r="A525" s="186"/>
      <c r="B525" s="186"/>
      <c r="C525" s="187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</row>
    <row r="526">
      <c r="A526" s="186"/>
      <c r="B526" s="186"/>
      <c r="C526" s="187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</row>
    <row r="527">
      <c r="A527" s="186"/>
      <c r="B527" s="186"/>
      <c r="C527" s="187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</row>
    <row r="528">
      <c r="A528" s="186"/>
      <c r="B528" s="186"/>
      <c r="C528" s="187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</row>
    <row r="529">
      <c r="A529" s="186"/>
      <c r="B529" s="186"/>
      <c r="C529" s="187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</row>
    <row r="530">
      <c r="A530" s="186"/>
      <c r="B530" s="186"/>
      <c r="C530" s="187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</row>
    <row r="531">
      <c r="A531" s="186"/>
      <c r="B531" s="186"/>
      <c r="C531" s="187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</row>
    <row r="532">
      <c r="A532" s="186"/>
      <c r="B532" s="186"/>
      <c r="C532" s="187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</row>
    <row r="533">
      <c r="A533" s="186"/>
      <c r="B533" s="186"/>
      <c r="C533" s="187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</row>
    <row r="534">
      <c r="A534" s="186"/>
      <c r="B534" s="186"/>
      <c r="C534" s="187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</row>
    <row r="535">
      <c r="A535" s="186"/>
      <c r="B535" s="186"/>
      <c r="C535" s="187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</row>
    <row r="536">
      <c r="A536" s="186"/>
      <c r="B536" s="186"/>
      <c r="C536" s="187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</row>
    <row r="537">
      <c r="A537" s="186"/>
      <c r="B537" s="186"/>
      <c r="C537" s="187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</row>
    <row r="538">
      <c r="A538" s="186"/>
      <c r="B538" s="186"/>
      <c r="C538" s="187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</row>
    <row r="539">
      <c r="A539" s="186"/>
      <c r="B539" s="186"/>
      <c r="C539" s="187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</row>
    <row r="540">
      <c r="A540" s="186"/>
      <c r="B540" s="186"/>
      <c r="C540" s="187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</row>
    <row r="541">
      <c r="A541" s="186"/>
      <c r="B541" s="186"/>
      <c r="C541" s="187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</row>
    <row r="542">
      <c r="A542" s="186"/>
      <c r="B542" s="186"/>
      <c r="C542" s="187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</row>
    <row r="543">
      <c r="A543" s="186"/>
      <c r="B543" s="186"/>
      <c r="C543" s="187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</row>
    <row r="544">
      <c r="A544" s="186"/>
      <c r="B544" s="186"/>
      <c r="C544" s="187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</row>
    <row r="545">
      <c r="A545" s="186"/>
      <c r="B545" s="186"/>
      <c r="C545" s="187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</row>
    <row r="546">
      <c r="A546" s="186"/>
      <c r="B546" s="186"/>
      <c r="C546" s="187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</row>
    <row r="547">
      <c r="A547" s="186"/>
      <c r="B547" s="186"/>
      <c r="C547" s="187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</row>
    <row r="548">
      <c r="A548" s="186"/>
      <c r="B548" s="186"/>
      <c r="C548" s="187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</row>
    <row r="549">
      <c r="A549" s="186"/>
      <c r="B549" s="186"/>
      <c r="C549" s="187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</row>
    <row r="550">
      <c r="A550" s="186"/>
      <c r="B550" s="186"/>
      <c r="C550" s="187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</row>
    <row r="551">
      <c r="A551" s="186"/>
      <c r="B551" s="186"/>
      <c r="C551" s="187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</row>
    <row r="552">
      <c r="A552" s="186"/>
      <c r="B552" s="186"/>
      <c r="C552" s="187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</row>
    <row r="553">
      <c r="A553" s="186"/>
      <c r="B553" s="186"/>
      <c r="C553" s="187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</row>
    <row r="554">
      <c r="A554" s="186"/>
      <c r="B554" s="186"/>
      <c r="C554" s="187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</row>
    <row r="555">
      <c r="A555" s="186"/>
      <c r="B555" s="186"/>
      <c r="C555" s="187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</row>
    <row r="556">
      <c r="A556" s="186"/>
      <c r="B556" s="186"/>
      <c r="C556" s="187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</row>
    <row r="557">
      <c r="A557" s="186"/>
      <c r="B557" s="186"/>
      <c r="C557" s="187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</row>
    <row r="558">
      <c r="A558" s="186"/>
      <c r="B558" s="186"/>
      <c r="C558" s="187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</row>
    <row r="559">
      <c r="A559" s="186"/>
      <c r="B559" s="186"/>
      <c r="C559" s="187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</row>
    <row r="560">
      <c r="A560" s="186"/>
      <c r="B560" s="186"/>
      <c r="C560" s="187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</row>
    <row r="561">
      <c r="A561" s="186"/>
      <c r="B561" s="186"/>
      <c r="C561" s="187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</row>
    <row r="562">
      <c r="A562" s="186"/>
      <c r="B562" s="186"/>
      <c r="C562" s="187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</row>
    <row r="563">
      <c r="A563" s="186"/>
      <c r="B563" s="186"/>
      <c r="C563" s="187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</row>
    <row r="564">
      <c r="A564" s="186"/>
      <c r="B564" s="186"/>
      <c r="C564" s="187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</row>
    <row r="565">
      <c r="A565" s="186"/>
      <c r="B565" s="186"/>
      <c r="C565" s="187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</row>
    <row r="566">
      <c r="A566" s="186"/>
      <c r="B566" s="186"/>
      <c r="C566" s="187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</row>
    <row r="567">
      <c r="A567" s="186"/>
      <c r="B567" s="186"/>
      <c r="C567" s="187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</row>
    <row r="568">
      <c r="A568" s="186"/>
      <c r="B568" s="186"/>
      <c r="C568" s="187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</row>
    <row r="569">
      <c r="A569" s="186"/>
      <c r="B569" s="186"/>
      <c r="C569" s="187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</row>
    <row r="570">
      <c r="A570" s="186"/>
      <c r="B570" s="186"/>
      <c r="C570" s="187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</row>
    <row r="571">
      <c r="A571" s="186"/>
      <c r="B571" s="186"/>
      <c r="C571" s="187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</row>
    <row r="572">
      <c r="A572" s="186"/>
      <c r="B572" s="186"/>
      <c r="C572" s="187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</row>
    <row r="573">
      <c r="A573" s="186"/>
      <c r="B573" s="186"/>
      <c r="C573" s="187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</row>
    <row r="574">
      <c r="A574" s="186"/>
      <c r="B574" s="186"/>
      <c r="C574" s="187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</row>
    <row r="575">
      <c r="A575" s="186"/>
      <c r="B575" s="186"/>
      <c r="C575" s="187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</row>
    <row r="576">
      <c r="A576" s="186"/>
      <c r="B576" s="186"/>
      <c r="C576" s="187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</row>
    <row r="577">
      <c r="A577" s="186"/>
      <c r="B577" s="186"/>
      <c r="C577" s="187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</row>
    <row r="578">
      <c r="A578" s="186"/>
      <c r="B578" s="186"/>
      <c r="C578" s="187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</row>
    <row r="579">
      <c r="A579" s="186"/>
      <c r="B579" s="186"/>
      <c r="C579" s="187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</row>
    <row r="580">
      <c r="A580" s="186"/>
      <c r="B580" s="186"/>
      <c r="C580" s="187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</row>
    <row r="581">
      <c r="A581" s="186"/>
      <c r="B581" s="186"/>
      <c r="C581" s="187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</row>
    <row r="582">
      <c r="A582" s="186"/>
      <c r="B582" s="186"/>
      <c r="C582" s="187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</row>
    <row r="583">
      <c r="A583" s="186"/>
      <c r="B583" s="186"/>
      <c r="C583" s="187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</row>
    <row r="584">
      <c r="A584" s="186"/>
      <c r="B584" s="186"/>
      <c r="C584" s="187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</row>
    <row r="585">
      <c r="A585" s="186"/>
      <c r="B585" s="186"/>
      <c r="C585" s="187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</row>
    <row r="586">
      <c r="A586" s="186"/>
      <c r="B586" s="186"/>
      <c r="C586" s="187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</row>
    <row r="587">
      <c r="A587" s="186"/>
      <c r="B587" s="186"/>
      <c r="C587" s="187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</row>
    <row r="588">
      <c r="A588" s="186"/>
      <c r="B588" s="186"/>
      <c r="C588" s="187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</row>
    <row r="589">
      <c r="A589" s="186"/>
      <c r="B589" s="186"/>
      <c r="C589" s="187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</row>
    <row r="590">
      <c r="A590" s="186"/>
      <c r="B590" s="186"/>
      <c r="C590" s="187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</row>
    <row r="591">
      <c r="A591" s="186"/>
      <c r="B591" s="186"/>
      <c r="C591" s="187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</row>
    <row r="592">
      <c r="A592" s="186"/>
      <c r="B592" s="186"/>
      <c r="C592" s="187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</row>
    <row r="593">
      <c r="A593" s="186"/>
      <c r="B593" s="186"/>
      <c r="C593" s="187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</row>
    <row r="594">
      <c r="A594" s="186"/>
      <c r="B594" s="186"/>
      <c r="C594" s="187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</row>
    <row r="595">
      <c r="A595" s="186"/>
      <c r="B595" s="186"/>
      <c r="C595" s="187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</row>
    <row r="596">
      <c r="A596" s="186"/>
      <c r="B596" s="186"/>
      <c r="C596" s="187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</row>
    <row r="597">
      <c r="A597" s="186"/>
      <c r="B597" s="186"/>
      <c r="C597" s="187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</row>
    <row r="598">
      <c r="A598" s="186"/>
      <c r="B598" s="186"/>
      <c r="C598" s="187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</row>
    <row r="599">
      <c r="A599" s="186"/>
      <c r="B599" s="186"/>
      <c r="C599" s="187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</row>
    <row r="600">
      <c r="A600" s="186"/>
      <c r="B600" s="186"/>
      <c r="C600" s="187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</row>
    <row r="601">
      <c r="A601" s="186"/>
      <c r="B601" s="186"/>
      <c r="C601" s="187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</row>
    <row r="602">
      <c r="A602" s="186"/>
      <c r="B602" s="186"/>
      <c r="C602" s="187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</row>
    <row r="603">
      <c r="A603" s="186"/>
      <c r="B603" s="186"/>
      <c r="C603" s="187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</row>
    <row r="604">
      <c r="A604" s="186"/>
      <c r="B604" s="186"/>
      <c r="C604" s="187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</row>
    <row r="605">
      <c r="A605" s="186"/>
      <c r="B605" s="186"/>
      <c r="C605" s="187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</row>
    <row r="606">
      <c r="A606" s="186"/>
      <c r="B606" s="186"/>
      <c r="C606" s="187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</row>
    <row r="607">
      <c r="A607" s="186"/>
      <c r="B607" s="186"/>
      <c r="C607" s="187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</row>
    <row r="608">
      <c r="A608" s="186"/>
      <c r="B608" s="186"/>
      <c r="C608" s="187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</row>
    <row r="609">
      <c r="A609" s="186"/>
      <c r="B609" s="186"/>
      <c r="C609" s="187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</row>
    <row r="610">
      <c r="A610" s="186"/>
      <c r="B610" s="186"/>
      <c r="C610" s="187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</row>
    <row r="611">
      <c r="A611" s="186"/>
      <c r="B611" s="186"/>
      <c r="C611" s="187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</row>
    <row r="612">
      <c r="A612" s="186"/>
      <c r="B612" s="186"/>
      <c r="C612" s="187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</row>
    <row r="613">
      <c r="A613" s="186"/>
      <c r="B613" s="186"/>
      <c r="C613" s="187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</row>
    <row r="614">
      <c r="A614" s="186"/>
      <c r="B614" s="186"/>
      <c r="C614" s="187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</row>
    <row r="615">
      <c r="A615" s="186"/>
      <c r="B615" s="186"/>
      <c r="C615" s="187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</row>
    <row r="616">
      <c r="A616" s="186"/>
      <c r="B616" s="186"/>
      <c r="C616" s="187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</row>
    <row r="617">
      <c r="A617" s="186"/>
      <c r="B617" s="186"/>
      <c r="C617" s="187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</row>
    <row r="618">
      <c r="A618" s="186"/>
      <c r="B618" s="186"/>
      <c r="C618" s="187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</row>
    <row r="619">
      <c r="A619" s="186"/>
      <c r="B619" s="186"/>
      <c r="C619" s="187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</row>
    <row r="620">
      <c r="A620" s="186"/>
      <c r="B620" s="186"/>
      <c r="C620" s="187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</row>
    <row r="621">
      <c r="A621" s="186"/>
      <c r="B621" s="186"/>
      <c r="C621" s="187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</row>
    <row r="622">
      <c r="A622" s="186"/>
      <c r="B622" s="186"/>
      <c r="C622" s="187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</row>
    <row r="623">
      <c r="A623" s="186"/>
      <c r="B623" s="186"/>
      <c r="C623" s="187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</row>
    <row r="624">
      <c r="A624" s="186"/>
      <c r="B624" s="186"/>
      <c r="C624" s="187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</row>
    <row r="625">
      <c r="A625" s="186"/>
      <c r="B625" s="186"/>
      <c r="C625" s="187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</row>
    <row r="626">
      <c r="A626" s="186"/>
      <c r="B626" s="186"/>
      <c r="C626" s="187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</row>
    <row r="627">
      <c r="A627" s="186"/>
      <c r="B627" s="186"/>
      <c r="C627" s="187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</row>
    <row r="628">
      <c r="A628" s="186"/>
      <c r="B628" s="186"/>
      <c r="C628" s="187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</row>
    <row r="629">
      <c r="A629" s="186"/>
      <c r="B629" s="186"/>
      <c r="C629" s="187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</row>
    <row r="630">
      <c r="A630" s="186"/>
      <c r="B630" s="186"/>
      <c r="C630" s="187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</row>
    <row r="631">
      <c r="A631" s="186"/>
      <c r="B631" s="186"/>
      <c r="C631" s="187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</row>
    <row r="632">
      <c r="A632" s="186"/>
      <c r="B632" s="186"/>
      <c r="C632" s="187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</row>
    <row r="633">
      <c r="A633" s="186"/>
      <c r="B633" s="186"/>
      <c r="C633" s="187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</row>
    <row r="634">
      <c r="A634" s="186"/>
      <c r="B634" s="186"/>
      <c r="C634" s="187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</row>
    <row r="635">
      <c r="A635" s="186"/>
      <c r="B635" s="186"/>
      <c r="C635" s="187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</row>
    <row r="636">
      <c r="A636" s="186"/>
      <c r="B636" s="186"/>
      <c r="C636" s="187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</row>
    <row r="637">
      <c r="A637" s="186"/>
      <c r="B637" s="186"/>
      <c r="C637" s="187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</row>
    <row r="638">
      <c r="A638" s="186"/>
      <c r="B638" s="186"/>
      <c r="C638" s="187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</row>
    <row r="639">
      <c r="A639" s="186"/>
      <c r="B639" s="186"/>
      <c r="C639" s="187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</row>
    <row r="640">
      <c r="A640" s="186"/>
      <c r="B640" s="186"/>
      <c r="C640" s="187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</row>
    <row r="641">
      <c r="A641" s="186"/>
      <c r="B641" s="186"/>
      <c r="C641" s="187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</row>
    <row r="642">
      <c r="A642" s="186"/>
      <c r="B642" s="186"/>
      <c r="C642" s="187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</row>
    <row r="643">
      <c r="A643" s="186"/>
      <c r="B643" s="186"/>
      <c r="C643" s="187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</row>
    <row r="644">
      <c r="A644" s="186"/>
      <c r="B644" s="186"/>
      <c r="C644" s="187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</row>
    <row r="645">
      <c r="A645" s="186"/>
      <c r="B645" s="186"/>
      <c r="C645" s="187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</row>
    <row r="646">
      <c r="A646" s="186"/>
      <c r="B646" s="186"/>
      <c r="C646" s="187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</row>
    <row r="647">
      <c r="A647" s="186"/>
      <c r="B647" s="186"/>
      <c r="C647" s="187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</row>
    <row r="648">
      <c r="A648" s="186"/>
      <c r="B648" s="186"/>
      <c r="C648" s="187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</row>
    <row r="649">
      <c r="A649" s="186"/>
      <c r="B649" s="186"/>
      <c r="C649" s="187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</row>
    <row r="650">
      <c r="A650" s="186"/>
      <c r="B650" s="186"/>
      <c r="C650" s="187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</row>
    <row r="651">
      <c r="A651" s="186"/>
      <c r="B651" s="186"/>
      <c r="C651" s="187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</row>
    <row r="652">
      <c r="A652" s="186"/>
      <c r="B652" s="186"/>
      <c r="C652" s="187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</row>
    <row r="653">
      <c r="A653" s="186"/>
      <c r="B653" s="186"/>
      <c r="C653" s="187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</row>
    <row r="654">
      <c r="A654" s="186"/>
      <c r="B654" s="186"/>
      <c r="C654" s="187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</row>
    <row r="655">
      <c r="A655" s="186"/>
      <c r="B655" s="186"/>
      <c r="C655" s="187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</row>
    <row r="656">
      <c r="A656" s="186"/>
      <c r="B656" s="186"/>
      <c r="C656" s="187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</row>
    <row r="657">
      <c r="A657" s="186"/>
      <c r="B657" s="186"/>
      <c r="C657" s="187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</row>
    <row r="658">
      <c r="A658" s="186"/>
      <c r="B658" s="186"/>
      <c r="C658" s="187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</row>
    <row r="659">
      <c r="A659" s="186"/>
      <c r="B659" s="186"/>
      <c r="C659" s="187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</row>
    <row r="660">
      <c r="A660" s="186"/>
      <c r="B660" s="186"/>
      <c r="C660" s="187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</row>
    <row r="661">
      <c r="A661" s="186"/>
      <c r="B661" s="186"/>
      <c r="C661" s="187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</row>
    <row r="662">
      <c r="A662" s="186"/>
      <c r="B662" s="186"/>
      <c r="C662" s="187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</row>
    <row r="663">
      <c r="A663" s="186"/>
      <c r="B663" s="186"/>
      <c r="C663" s="187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</row>
    <row r="664">
      <c r="A664" s="186"/>
      <c r="B664" s="186"/>
      <c r="C664" s="187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</row>
    <row r="665">
      <c r="A665" s="186"/>
      <c r="B665" s="186"/>
      <c r="C665" s="187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</row>
    <row r="666">
      <c r="A666" s="186"/>
      <c r="B666" s="186"/>
      <c r="C666" s="187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</row>
    <row r="667">
      <c r="A667" s="186"/>
      <c r="B667" s="186"/>
      <c r="C667" s="187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</row>
    <row r="668">
      <c r="A668" s="186"/>
      <c r="B668" s="186"/>
      <c r="C668" s="187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</row>
    <row r="669">
      <c r="A669" s="186"/>
      <c r="B669" s="186"/>
      <c r="C669" s="187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</row>
    <row r="670">
      <c r="A670" s="186"/>
      <c r="B670" s="186"/>
      <c r="C670" s="187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</row>
    <row r="671">
      <c r="A671" s="186"/>
      <c r="B671" s="186"/>
      <c r="C671" s="187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</row>
    <row r="672">
      <c r="A672" s="186"/>
      <c r="B672" s="186"/>
      <c r="C672" s="187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</row>
    <row r="673">
      <c r="A673" s="186"/>
      <c r="B673" s="186"/>
      <c r="C673" s="187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</row>
    <row r="674">
      <c r="A674" s="186"/>
      <c r="B674" s="186"/>
      <c r="C674" s="187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</row>
    <row r="675">
      <c r="A675" s="186"/>
      <c r="B675" s="186"/>
      <c r="C675" s="187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</row>
    <row r="676">
      <c r="A676" s="186"/>
      <c r="B676" s="186"/>
      <c r="C676" s="187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</row>
    <row r="677">
      <c r="A677" s="186"/>
      <c r="B677" s="186"/>
      <c r="C677" s="187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</row>
    <row r="678">
      <c r="A678" s="186"/>
      <c r="B678" s="186"/>
      <c r="C678" s="187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</row>
    <row r="679">
      <c r="A679" s="186"/>
      <c r="B679" s="186"/>
      <c r="C679" s="187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</row>
    <row r="680">
      <c r="A680" s="186"/>
      <c r="B680" s="186"/>
      <c r="C680" s="187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</row>
    <row r="681">
      <c r="A681" s="186"/>
      <c r="B681" s="186"/>
      <c r="C681" s="187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</row>
    <row r="682">
      <c r="A682" s="186"/>
      <c r="B682" s="186"/>
      <c r="C682" s="187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</row>
    <row r="683">
      <c r="A683" s="186"/>
      <c r="B683" s="186"/>
      <c r="C683" s="187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</row>
    <row r="684">
      <c r="A684" s="186"/>
      <c r="B684" s="186"/>
      <c r="C684" s="187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</row>
    <row r="685">
      <c r="A685" s="186"/>
      <c r="B685" s="186"/>
      <c r="C685" s="187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</row>
    <row r="686">
      <c r="A686" s="186"/>
      <c r="B686" s="186"/>
      <c r="C686" s="187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</row>
    <row r="687">
      <c r="A687" s="186"/>
      <c r="B687" s="186"/>
      <c r="C687" s="187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</row>
    <row r="688">
      <c r="A688" s="186"/>
      <c r="B688" s="186"/>
      <c r="C688" s="187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</row>
    <row r="689">
      <c r="A689" s="186"/>
      <c r="B689" s="186"/>
      <c r="C689" s="187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</row>
    <row r="690">
      <c r="A690" s="186"/>
      <c r="B690" s="186"/>
      <c r="C690" s="187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</row>
    <row r="691">
      <c r="A691" s="186"/>
      <c r="B691" s="186"/>
      <c r="C691" s="187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</row>
    <row r="692">
      <c r="A692" s="186"/>
      <c r="B692" s="186"/>
      <c r="C692" s="187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</row>
    <row r="693">
      <c r="A693" s="186"/>
      <c r="B693" s="186"/>
      <c r="C693" s="187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</row>
    <row r="694">
      <c r="A694" s="186"/>
      <c r="B694" s="186"/>
      <c r="C694" s="187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</row>
    <row r="695">
      <c r="A695" s="186"/>
      <c r="B695" s="186"/>
      <c r="C695" s="187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</row>
    <row r="696">
      <c r="A696" s="186"/>
      <c r="B696" s="186"/>
      <c r="C696" s="187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</row>
    <row r="697">
      <c r="A697" s="186"/>
      <c r="B697" s="186"/>
      <c r="C697" s="187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</row>
    <row r="698">
      <c r="A698" s="186"/>
      <c r="B698" s="186"/>
      <c r="C698" s="187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</row>
    <row r="699">
      <c r="A699" s="186"/>
      <c r="B699" s="186"/>
      <c r="C699" s="187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</row>
    <row r="700">
      <c r="A700" s="186"/>
      <c r="B700" s="186"/>
      <c r="C700" s="187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</row>
    <row r="701">
      <c r="A701" s="186"/>
      <c r="B701" s="186"/>
      <c r="C701" s="187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</row>
    <row r="702">
      <c r="A702" s="186"/>
      <c r="B702" s="186"/>
      <c r="C702" s="187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</row>
    <row r="703">
      <c r="A703" s="186"/>
      <c r="B703" s="186"/>
      <c r="C703" s="187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</row>
    <row r="704">
      <c r="A704" s="186"/>
      <c r="B704" s="186"/>
      <c r="C704" s="187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</row>
    <row r="705">
      <c r="A705" s="186"/>
      <c r="B705" s="186"/>
      <c r="C705" s="187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</row>
    <row r="706">
      <c r="A706" s="186"/>
      <c r="B706" s="186"/>
      <c r="C706" s="187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</row>
    <row r="707">
      <c r="A707" s="186"/>
      <c r="B707" s="186"/>
      <c r="C707" s="187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</row>
    <row r="708">
      <c r="A708" s="186"/>
      <c r="B708" s="186"/>
      <c r="C708" s="187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</row>
    <row r="709">
      <c r="A709" s="186"/>
      <c r="B709" s="186"/>
      <c r="C709" s="187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</row>
    <row r="710">
      <c r="A710" s="186"/>
      <c r="B710" s="186"/>
      <c r="C710" s="187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</row>
    <row r="711">
      <c r="A711" s="186"/>
      <c r="B711" s="186"/>
      <c r="C711" s="187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</row>
    <row r="712">
      <c r="A712" s="186"/>
      <c r="B712" s="186"/>
      <c r="C712" s="187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</row>
    <row r="713">
      <c r="A713" s="186"/>
      <c r="B713" s="186"/>
      <c r="C713" s="187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</row>
    <row r="714">
      <c r="A714" s="186"/>
      <c r="B714" s="186"/>
      <c r="C714" s="187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</row>
    <row r="715">
      <c r="A715" s="186"/>
      <c r="B715" s="186"/>
      <c r="C715" s="187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</row>
    <row r="716">
      <c r="A716" s="186"/>
      <c r="B716" s="186"/>
      <c r="C716" s="187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</row>
    <row r="717">
      <c r="A717" s="186"/>
      <c r="B717" s="186"/>
      <c r="C717" s="187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</row>
    <row r="718">
      <c r="A718" s="186"/>
      <c r="B718" s="186"/>
      <c r="C718" s="187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</row>
    <row r="719">
      <c r="A719" s="186"/>
      <c r="B719" s="186"/>
      <c r="C719" s="187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</row>
    <row r="720">
      <c r="A720" s="186"/>
      <c r="B720" s="186"/>
      <c r="C720" s="187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</row>
    <row r="721">
      <c r="A721" s="186"/>
      <c r="B721" s="186"/>
      <c r="C721" s="187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</row>
    <row r="722">
      <c r="A722" s="186"/>
      <c r="B722" s="186"/>
      <c r="C722" s="187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</row>
    <row r="723">
      <c r="A723" s="186"/>
      <c r="B723" s="186"/>
      <c r="C723" s="187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</row>
    <row r="724">
      <c r="A724" s="186"/>
      <c r="B724" s="186"/>
      <c r="C724" s="187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</row>
    <row r="725">
      <c r="A725" s="186"/>
      <c r="B725" s="186"/>
      <c r="C725" s="187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</row>
    <row r="726">
      <c r="A726" s="186"/>
      <c r="B726" s="186"/>
      <c r="C726" s="187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</row>
    <row r="727">
      <c r="A727" s="186"/>
      <c r="B727" s="186"/>
      <c r="C727" s="187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</row>
    <row r="728">
      <c r="A728" s="186"/>
      <c r="B728" s="186"/>
      <c r="C728" s="187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</row>
    <row r="729">
      <c r="A729" s="186"/>
      <c r="B729" s="186"/>
      <c r="C729" s="187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</row>
    <row r="730">
      <c r="A730" s="186"/>
      <c r="B730" s="186"/>
      <c r="C730" s="187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</row>
    <row r="731">
      <c r="A731" s="186"/>
      <c r="B731" s="186"/>
      <c r="C731" s="187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</row>
    <row r="732">
      <c r="A732" s="186"/>
      <c r="B732" s="186"/>
      <c r="C732" s="187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</row>
    <row r="733">
      <c r="A733" s="186"/>
      <c r="B733" s="186"/>
      <c r="C733" s="187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</row>
    <row r="734">
      <c r="A734" s="186"/>
      <c r="B734" s="186"/>
      <c r="C734" s="187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</row>
    <row r="735">
      <c r="A735" s="186"/>
      <c r="B735" s="186"/>
      <c r="C735" s="187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</row>
    <row r="736">
      <c r="A736" s="186"/>
      <c r="B736" s="186"/>
      <c r="C736" s="187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</row>
    <row r="737">
      <c r="A737" s="186"/>
      <c r="B737" s="186"/>
      <c r="C737" s="187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</row>
    <row r="738">
      <c r="A738" s="186"/>
      <c r="B738" s="186"/>
      <c r="C738" s="187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</row>
    <row r="739">
      <c r="A739" s="186"/>
      <c r="B739" s="186"/>
      <c r="C739" s="187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</row>
    <row r="740">
      <c r="A740" s="186"/>
      <c r="B740" s="186"/>
      <c r="C740" s="187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</row>
    <row r="741">
      <c r="A741" s="186"/>
      <c r="B741" s="186"/>
      <c r="C741" s="187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</row>
    <row r="742">
      <c r="A742" s="186"/>
      <c r="B742" s="186"/>
      <c r="C742" s="187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</row>
    <row r="743">
      <c r="A743" s="186"/>
      <c r="B743" s="186"/>
      <c r="C743" s="187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</row>
    <row r="744">
      <c r="A744" s="186"/>
      <c r="B744" s="186"/>
      <c r="C744" s="187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</row>
    <row r="745">
      <c r="A745" s="186"/>
      <c r="B745" s="186"/>
      <c r="C745" s="187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</row>
    <row r="746">
      <c r="A746" s="186"/>
      <c r="B746" s="186"/>
      <c r="C746" s="187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</row>
    <row r="747">
      <c r="A747" s="186"/>
      <c r="B747" s="186"/>
      <c r="C747" s="187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</row>
    <row r="748">
      <c r="A748" s="186"/>
      <c r="B748" s="186"/>
      <c r="C748" s="187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</row>
    <row r="749">
      <c r="A749" s="186"/>
      <c r="B749" s="186"/>
      <c r="C749" s="187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</row>
    <row r="750">
      <c r="A750" s="186"/>
      <c r="B750" s="186"/>
      <c r="C750" s="187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</row>
    <row r="751">
      <c r="A751" s="186"/>
      <c r="B751" s="186"/>
      <c r="C751" s="187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</row>
    <row r="752">
      <c r="A752" s="186"/>
      <c r="B752" s="186"/>
      <c r="C752" s="187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</row>
    <row r="753">
      <c r="A753" s="186"/>
      <c r="B753" s="186"/>
      <c r="C753" s="187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</row>
    <row r="754">
      <c r="A754" s="186"/>
      <c r="B754" s="186"/>
      <c r="C754" s="187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</row>
    <row r="755">
      <c r="A755" s="186"/>
      <c r="B755" s="186"/>
      <c r="C755" s="187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</row>
    <row r="756">
      <c r="A756" s="186"/>
      <c r="B756" s="186"/>
      <c r="C756" s="187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</row>
    <row r="757">
      <c r="A757" s="186"/>
      <c r="B757" s="186"/>
      <c r="C757" s="187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</row>
    <row r="758">
      <c r="A758" s="186"/>
      <c r="B758" s="186"/>
      <c r="C758" s="187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</row>
    <row r="759">
      <c r="A759" s="186"/>
      <c r="B759" s="186"/>
      <c r="C759" s="187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</row>
    <row r="760">
      <c r="A760" s="186"/>
      <c r="B760" s="186"/>
      <c r="C760" s="187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</row>
    <row r="761">
      <c r="A761" s="186"/>
      <c r="B761" s="186"/>
      <c r="C761" s="187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</row>
    <row r="762">
      <c r="A762" s="186"/>
      <c r="B762" s="186"/>
      <c r="C762" s="187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</row>
    <row r="763">
      <c r="A763" s="186"/>
      <c r="B763" s="186"/>
      <c r="C763" s="187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</row>
    <row r="764">
      <c r="A764" s="186"/>
      <c r="B764" s="186"/>
      <c r="C764" s="187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</row>
    <row r="765">
      <c r="A765" s="186"/>
      <c r="B765" s="186"/>
      <c r="C765" s="187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</row>
    <row r="766">
      <c r="A766" s="186"/>
      <c r="B766" s="186"/>
      <c r="C766" s="187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</row>
    <row r="767">
      <c r="A767" s="186"/>
      <c r="B767" s="186"/>
      <c r="C767" s="187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</row>
    <row r="768">
      <c r="A768" s="186"/>
      <c r="B768" s="186"/>
      <c r="C768" s="187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</row>
    <row r="769">
      <c r="A769" s="186"/>
      <c r="B769" s="186"/>
      <c r="C769" s="187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</row>
    <row r="770">
      <c r="A770" s="186"/>
      <c r="B770" s="186"/>
      <c r="C770" s="187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</row>
    <row r="771">
      <c r="A771" s="186"/>
      <c r="B771" s="186"/>
      <c r="C771" s="187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</row>
    <row r="772">
      <c r="A772" s="186"/>
      <c r="B772" s="186"/>
      <c r="C772" s="187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</row>
    <row r="773">
      <c r="A773" s="186"/>
      <c r="B773" s="186"/>
      <c r="C773" s="187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</row>
    <row r="774">
      <c r="A774" s="186"/>
      <c r="B774" s="186"/>
      <c r="C774" s="187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</row>
    <row r="775">
      <c r="A775" s="186"/>
      <c r="B775" s="186"/>
      <c r="C775" s="187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</row>
    <row r="776">
      <c r="A776" s="186"/>
      <c r="B776" s="186"/>
      <c r="C776" s="187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</row>
    <row r="777">
      <c r="A777" s="186"/>
      <c r="B777" s="186"/>
      <c r="C777" s="187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</row>
    <row r="778">
      <c r="A778" s="186"/>
      <c r="B778" s="186"/>
      <c r="C778" s="187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</row>
    <row r="779">
      <c r="A779" s="186"/>
      <c r="B779" s="186"/>
      <c r="C779" s="187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</row>
    <row r="780">
      <c r="A780" s="186"/>
      <c r="B780" s="186"/>
      <c r="C780" s="187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</row>
    <row r="781">
      <c r="A781" s="186"/>
      <c r="B781" s="186"/>
      <c r="C781" s="187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</row>
    <row r="782">
      <c r="A782" s="186"/>
      <c r="B782" s="186"/>
      <c r="C782" s="187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</row>
    <row r="783">
      <c r="A783" s="186"/>
      <c r="B783" s="186"/>
      <c r="C783" s="187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</row>
    <row r="784">
      <c r="A784" s="186"/>
      <c r="B784" s="186"/>
      <c r="C784" s="187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</row>
    <row r="785">
      <c r="A785" s="186"/>
      <c r="B785" s="186"/>
      <c r="C785" s="187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</row>
    <row r="786">
      <c r="A786" s="186"/>
      <c r="B786" s="186"/>
      <c r="C786" s="187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</row>
    <row r="787">
      <c r="A787" s="186"/>
      <c r="B787" s="186"/>
      <c r="C787" s="187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</row>
    <row r="788">
      <c r="A788" s="186"/>
      <c r="B788" s="186"/>
      <c r="C788" s="187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</row>
    <row r="789">
      <c r="A789" s="186"/>
      <c r="B789" s="186"/>
      <c r="C789" s="187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</row>
    <row r="790">
      <c r="A790" s="186"/>
      <c r="B790" s="186"/>
      <c r="C790" s="187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</row>
    <row r="791">
      <c r="A791" s="186"/>
      <c r="B791" s="186"/>
      <c r="C791" s="187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</row>
    <row r="792">
      <c r="A792" s="186"/>
      <c r="B792" s="186"/>
      <c r="C792" s="187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</row>
    <row r="793">
      <c r="A793" s="186"/>
      <c r="B793" s="186"/>
      <c r="C793" s="187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</row>
    <row r="794">
      <c r="A794" s="186"/>
      <c r="B794" s="186"/>
      <c r="C794" s="187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</row>
    <row r="795">
      <c r="A795" s="186"/>
      <c r="B795" s="186"/>
      <c r="C795" s="187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</row>
    <row r="796">
      <c r="A796" s="186"/>
      <c r="B796" s="186"/>
      <c r="C796" s="187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</row>
    <row r="797">
      <c r="A797" s="186"/>
      <c r="B797" s="186"/>
      <c r="C797" s="187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</row>
    <row r="798">
      <c r="A798" s="186"/>
      <c r="B798" s="186"/>
      <c r="C798" s="187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</row>
    <row r="799">
      <c r="A799" s="186"/>
      <c r="B799" s="186"/>
      <c r="C799" s="187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</row>
    <row r="800">
      <c r="A800" s="186"/>
      <c r="B800" s="186"/>
      <c r="C800" s="187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</row>
    <row r="801">
      <c r="A801" s="186"/>
      <c r="B801" s="186"/>
      <c r="C801" s="187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</row>
    <row r="802">
      <c r="A802" s="186"/>
      <c r="B802" s="186"/>
      <c r="C802" s="187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</row>
    <row r="803">
      <c r="A803" s="186"/>
      <c r="B803" s="186"/>
      <c r="C803" s="187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</row>
    <row r="804">
      <c r="A804" s="186"/>
      <c r="B804" s="186"/>
      <c r="C804" s="187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</row>
    <row r="805">
      <c r="A805" s="186"/>
      <c r="B805" s="186"/>
      <c r="C805" s="187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</row>
    <row r="806">
      <c r="A806" s="186"/>
      <c r="B806" s="186"/>
      <c r="C806" s="187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</row>
    <row r="807">
      <c r="A807" s="186"/>
      <c r="B807" s="186"/>
      <c r="C807" s="187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</row>
    <row r="808">
      <c r="A808" s="186"/>
      <c r="B808" s="186"/>
      <c r="C808" s="187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</row>
    <row r="809">
      <c r="A809" s="186"/>
      <c r="B809" s="186"/>
      <c r="C809" s="187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</row>
    <row r="810">
      <c r="A810" s="186"/>
      <c r="B810" s="186"/>
      <c r="C810" s="187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</row>
    <row r="811">
      <c r="A811" s="186"/>
      <c r="B811" s="186"/>
      <c r="C811" s="187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</row>
    <row r="812">
      <c r="A812" s="186"/>
      <c r="B812" s="186"/>
      <c r="C812" s="187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</row>
    <row r="813">
      <c r="A813" s="186"/>
      <c r="B813" s="186"/>
      <c r="C813" s="187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</row>
    <row r="814">
      <c r="A814" s="186"/>
      <c r="B814" s="186"/>
      <c r="C814" s="187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</row>
    <row r="815">
      <c r="A815" s="186"/>
      <c r="B815" s="186"/>
      <c r="C815" s="187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</row>
    <row r="816">
      <c r="A816" s="186"/>
      <c r="B816" s="186"/>
      <c r="C816" s="187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</row>
    <row r="817">
      <c r="A817" s="186"/>
      <c r="B817" s="186"/>
      <c r="C817" s="187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</row>
    <row r="818">
      <c r="A818" s="186"/>
      <c r="B818" s="186"/>
      <c r="C818" s="187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</row>
    <row r="819">
      <c r="A819" s="186"/>
      <c r="B819" s="186"/>
      <c r="C819" s="187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</row>
    <row r="820">
      <c r="A820" s="186"/>
      <c r="B820" s="186"/>
      <c r="C820" s="187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</row>
    <row r="821">
      <c r="A821" s="186"/>
      <c r="B821" s="186"/>
      <c r="C821" s="187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</row>
    <row r="822">
      <c r="A822" s="186"/>
      <c r="B822" s="186"/>
      <c r="C822" s="187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</row>
    <row r="823">
      <c r="A823" s="186"/>
      <c r="B823" s="186"/>
      <c r="C823" s="187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</row>
    <row r="824">
      <c r="A824" s="186"/>
      <c r="B824" s="186"/>
      <c r="C824" s="187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</row>
    <row r="825">
      <c r="A825" s="186"/>
      <c r="B825" s="186"/>
      <c r="C825" s="187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</row>
    <row r="826">
      <c r="A826" s="186"/>
      <c r="B826" s="186"/>
      <c r="C826" s="187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</row>
    <row r="827">
      <c r="A827" s="186"/>
      <c r="B827" s="186"/>
      <c r="C827" s="187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</row>
    <row r="828">
      <c r="A828" s="186"/>
      <c r="B828" s="186"/>
      <c r="C828" s="187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</row>
    <row r="829">
      <c r="A829" s="186"/>
      <c r="B829" s="186"/>
      <c r="C829" s="187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</row>
    <row r="830">
      <c r="A830" s="186"/>
      <c r="B830" s="186"/>
      <c r="C830" s="187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</row>
    <row r="831">
      <c r="A831" s="186"/>
      <c r="B831" s="186"/>
      <c r="C831" s="187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</row>
    <row r="832">
      <c r="A832" s="186"/>
      <c r="B832" s="186"/>
      <c r="C832" s="187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</row>
    <row r="833">
      <c r="A833" s="186"/>
      <c r="B833" s="186"/>
      <c r="C833" s="187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</row>
    <row r="834">
      <c r="A834" s="186"/>
      <c r="B834" s="186"/>
      <c r="C834" s="187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</row>
    <row r="835">
      <c r="A835" s="186"/>
      <c r="B835" s="186"/>
      <c r="C835" s="187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</row>
    <row r="836">
      <c r="A836" s="186"/>
      <c r="B836" s="186"/>
      <c r="C836" s="187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</row>
    <row r="837">
      <c r="A837" s="186"/>
      <c r="B837" s="186"/>
      <c r="C837" s="187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</row>
    <row r="838">
      <c r="A838" s="186"/>
      <c r="B838" s="186"/>
      <c r="C838" s="187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</row>
    <row r="839">
      <c r="A839" s="186"/>
      <c r="B839" s="186"/>
      <c r="C839" s="187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</row>
    <row r="840">
      <c r="A840" s="186"/>
      <c r="B840" s="186"/>
      <c r="C840" s="187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</row>
    <row r="841">
      <c r="A841" s="186"/>
      <c r="B841" s="186"/>
      <c r="C841" s="187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</row>
    <row r="842">
      <c r="A842" s="186"/>
      <c r="B842" s="186"/>
      <c r="C842" s="187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</row>
    <row r="843">
      <c r="A843" s="186"/>
      <c r="B843" s="186"/>
      <c r="C843" s="187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</row>
    <row r="844">
      <c r="A844" s="186"/>
      <c r="B844" s="186"/>
      <c r="C844" s="187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</row>
    <row r="845">
      <c r="A845" s="186"/>
      <c r="B845" s="186"/>
      <c r="C845" s="187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</row>
    <row r="846">
      <c r="A846" s="186"/>
      <c r="B846" s="186"/>
      <c r="C846" s="187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</row>
    <row r="847">
      <c r="A847" s="186"/>
      <c r="B847" s="186"/>
      <c r="C847" s="187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</row>
    <row r="848">
      <c r="A848" s="186"/>
      <c r="B848" s="186"/>
      <c r="C848" s="187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</row>
    <row r="849">
      <c r="A849" s="186"/>
      <c r="B849" s="186"/>
      <c r="C849" s="187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</row>
    <row r="850">
      <c r="A850" s="186"/>
      <c r="B850" s="186"/>
      <c r="C850" s="187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</row>
    <row r="851">
      <c r="A851" s="186"/>
      <c r="B851" s="186"/>
      <c r="C851" s="187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</row>
    <row r="852">
      <c r="A852" s="186"/>
      <c r="B852" s="186"/>
      <c r="C852" s="187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</row>
    <row r="853">
      <c r="A853" s="186"/>
      <c r="B853" s="186"/>
      <c r="C853" s="187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</row>
    <row r="854">
      <c r="A854" s="186"/>
      <c r="B854" s="186"/>
      <c r="C854" s="187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</row>
    <row r="855">
      <c r="A855" s="186"/>
      <c r="B855" s="186"/>
      <c r="C855" s="187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</row>
    <row r="856">
      <c r="A856" s="186"/>
      <c r="B856" s="186"/>
      <c r="C856" s="187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</row>
    <row r="857">
      <c r="A857" s="186"/>
      <c r="B857" s="186"/>
      <c r="C857" s="187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</row>
    <row r="858">
      <c r="A858" s="186"/>
      <c r="B858" s="186"/>
      <c r="C858" s="187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</row>
    <row r="859">
      <c r="A859" s="186"/>
      <c r="B859" s="186"/>
      <c r="C859" s="187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</row>
    <row r="860">
      <c r="A860" s="186"/>
      <c r="B860" s="186"/>
      <c r="C860" s="187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</row>
    <row r="861">
      <c r="A861" s="186"/>
      <c r="B861" s="186"/>
      <c r="C861" s="187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</row>
    <row r="862">
      <c r="A862" s="186"/>
      <c r="B862" s="186"/>
      <c r="C862" s="187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</row>
    <row r="863">
      <c r="A863" s="186"/>
      <c r="B863" s="186"/>
      <c r="C863" s="187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</row>
    <row r="864">
      <c r="A864" s="186"/>
      <c r="B864" s="186"/>
      <c r="C864" s="187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</row>
    <row r="865">
      <c r="A865" s="186"/>
      <c r="B865" s="186"/>
      <c r="C865" s="187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</row>
    <row r="866">
      <c r="A866" s="186"/>
      <c r="B866" s="186"/>
      <c r="C866" s="187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</row>
    <row r="867">
      <c r="A867" s="186"/>
      <c r="B867" s="186"/>
      <c r="C867" s="187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</row>
    <row r="868">
      <c r="A868" s="186"/>
      <c r="B868" s="186"/>
      <c r="C868" s="187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</row>
    <row r="869">
      <c r="A869" s="186"/>
      <c r="B869" s="186"/>
      <c r="C869" s="187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</row>
    <row r="870">
      <c r="A870" s="186"/>
      <c r="B870" s="186"/>
      <c r="C870" s="187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</row>
    <row r="871">
      <c r="A871" s="186"/>
      <c r="B871" s="186"/>
      <c r="C871" s="187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</row>
    <row r="872">
      <c r="A872" s="186"/>
      <c r="B872" s="186"/>
      <c r="C872" s="187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</row>
    <row r="873">
      <c r="A873" s="186"/>
      <c r="B873" s="186"/>
      <c r="C873" s="187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</row>
    <row r="874">
      <c r="A874" s="186"/>
      <c r="B874" s="186"/>
      <c r="C874" s="187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</row>
    <row r="875">
      <c r="A875" s="186"/>
      <c r="B875" s="186"/>
      <c r="C875" s="187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</row>
    <row r="876">
      <c r="A876" s="186"/>
      <c r="B876" s="186"/>
      <c r="C876" s="187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</row>
    <row r="877">
      <c r="A877" s="186"/>
      <c r="B877" s="186"/>
      <c r="C877" s="187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</row>
    <row r="878">
      <c r="A878" s="186"/>
      <c r="B878" s="186"/>
      <c r="C878" s="187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</row>
    <row r="879">
      <c r="A879" s="186"/>
      <c r="B879" s="186"/>
      <c r="C879" s="187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</row>
    <row r="880">
      <c r="A880" s="186"/>
      <c r="B880" s="186"/>
      <c r="C880" s="187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</row>
    <row r="881">
      <c r="A881" s="186"/>
      <c r="B881" s="186"/>
      <c r="C881" s="187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</row>
    <row r="882">
      <c r="A882" s="186"/>
      <c r="B882" s="186"/>
      <c r="C882" s="187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</row>
    <row r="883">
      <c r="A883" s="186"/>
      <c r="B883" s="186"/>
      <c r="C883" s="187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</row>
    <row r="884">
      <c r="A884" s="186"/>
      <c r="B884" s="186"/>
      <c r="C884" s="187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</row>
    <row r="885">
      <c r="A885" s="186"/>
      <c r="B885" s="186"/>
      <c r="C885" s="187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</row>
    <row r="886">
      <c r="A886" s="186"/>
      <c r="B886" s="186"/>
      <c r="C886" s="187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</row>
    <row r="887">
      <c r="A887" s="186"/>
      <c r="B887" s="186"/>
      <c r="C887" s="187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</row>
    <row r="888">
      <c r="A888" s="186"/>
      <c r="B888" s="186"/>
      <c r="C888" s="187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</row>
    <row r="889">
      <c r="A889" s="186"/>
      <c r="B889" s="186"/>
      <c r="C889" s="187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</row>
    <row r="890">
      <c r="A890" s="186"/>
      <c r="B890" s="186"/>
      <c r="C890" s="187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</row>
    <row r="891">
      <c r="A891" s="186"/>
      <c r="B891" s="186"/>
      <c r="C891" s="187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</row>
    <row r="892">
      <c r="A892" s="186"/>
      <c r="B892" s="186"/>
      <c r="C892" s="187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</row>
    <row r="893">
      <c r="A893" s="186"/>
      <c r="B893" s="186"/>
      <c r="C893" s="187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</row>
    <row r="894">
      <c r="A894" s="186"/>
      <c r="B894" s="186"/>
      <c r="C894" s="187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</row>
    <row r="895">
      <c r="A895" s="186"/>
      <c r="B895" s="186"/>
      <c r="C895" s="187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</row>
    <row r="896">
      <c r="A896" s="186"/>
      <c r="B896" s="186"/>
      <c r="C896" s="187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</row>
    <row r="897">
      <c r="A897" s="186"/>
      <c r="B897" s="186"/>
      <c r="C897" s="187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</row>
    <row r="898">
      <c r="A898" s="186"/>
      <c r="B898" s="186"/>
      <c r="C898" s="187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</row>
    <row r="899">
      <c r="A899" s="186"/>
      <c r="B899" s="186"/>
      <c r="C899" s="187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</row>
    <row r="900">
      <c r="A900" s="186"/>
      <c r="B900" s="186"/>
      <c r="C900" s="187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</row>
    <row r="901">
      <c r="A901" s="186"/>
      <c r="B901" s="186"/>
      <c r="C901" s="187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</row>
    <row r="902">
      <c r="A902" s="186"/>
      <c r="B902" s="186"/>
      <c r="C902" s="187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</row>
    <row r="903">
      <c r="A903" s="186"/>
      <c r="B903" s="186"/>
      <c r="C903" s="187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</row>
    <row r="904">
      <c r="A904" s="186"/>
      <c r="B904" s="186"/>
      <c r="C904" s="187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</row>
    <row r="905">
      <c r="A905" s="186"/>
      <c r="B905" s="186"/>
      <c r="C905" s="187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</row>
    <row r="906">
      <c r="A906" s="186"/>
      <c r="B906" s="186"/>
      <c r="C906" s="187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</row>
    <row r="907">
      <c r="A907" s="186"/>
      <c r="B907" s="186"/>
      <c r="C907" s="187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</row>
    <row r="908">
      <c r="A908" s="186"/>
      <c r="B908" s="186"/>
      <c r="C908" s="187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</row>
    <row r="909">
      <c r="A909" s="186"/>
      <c r="B909" s="186"/>
      <c r="C909" s="187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</row>
    <row r="910">
      <c r="A910" s="186"/>
      <c r="B910" s="186"/>
      <c r="C910" s="187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</row>
    <row r="911">
      <c r="A911" s="186"/>
      <c r="B911" s="186"/>
      <c r="C911" s="187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</row>
    <row r="912">
      <c r="A912" s="186"/>
      <c r="B912" s="186"/>
      <c r="C912" s="187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</row>
    <row r="913">
      <c r="A913" s="186"/>
      <c r="B913" s="186"/>
      <c r="C913" s="187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</row>
    <row r="914">
      <c r="A914" s="186"/>
      <c r="B914" s="186"/>
      <c r="C914" s="187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</row>
    <row r="915">
      <c r="A915" s="186"/>
      <c r="B915" s="186"/>
      <c r="C915" s="187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</row>
    <row r="916">
      <c r="A916" s="186"/>
      <c r="B916" s="186"/>
      <c r="C916" s="187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</row>
    <row r="917">
      <c r="A917" s="186"/>
      <c r="B917" s="186"/>
      <c r="C917" s="187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</row>
    <row r="918">
      <c r="A918" s="186"/>
      <c r="B918" s="186"/>
      <c r="C918" s="187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</row>
    <row r="919">
      <c r="A919" s="186"/>
      <c r="B919" s="186"/>
      <c r="C919" s="187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</row>
    <row r="920">
      <c r="A920" s="186"/>
      <c r="B920" s="186"/>
      <c r="C920" s="187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</row>
    <row r="921">
      <c r="A921" s="186"/>
      <c r="B921" s="186"/>
      <c r="C921" s="187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</row>
    <row r="922">
      <c r="A922" s="186"/>
      <c r="B922" s="186"/>
      <c r="C922" s="187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</row>
    <row r="923">
      <c r="A923" s="186"/>
      <c r="B923" s="186"/>
      <c r="C923" s="187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</row>
    <row r="924">
      <c r="A924" s="186"/>
      <c r="B924" s="186"/>
      <c r="C924" s="187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</row>
    <row r="925">
      <c r="A925" s="186"/>
      <c r="B925" s="186"/>
      <c r="C925" s="187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</row>
    <row r="926">
      <c r="A926" s="186"/>
      <c r="B926" s="186"/>
      <c r="C926" s="187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</row>
    <row r="927">
      <c r="A927" s="186"/>
      <c r="B927" s="186"/>
      <c r="C927" s="187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</row>
    <row r="928">
      <c r="A928" s="186"/>
      <c r="B928" s="186"/>
      <c r="C928" s="187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</row>
    <row r="929">
      <c r="A929" s="186"/>
      <c r="B929" s="186"/>
      <c r="C929" s="187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</row>
    <row r="930">
      <c r="A930" s="186"/>
      <c r="B930" s="186"/>
      <c r="C930" s="187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</row>
    <row r="931">
      <c r="A931" s="186"/>
      <c r="B931" s="186"/>
      <c r="C931" s="187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</row>
    <row r="932">
      <c r="A932" s="186"/>
      <c r="B932" s="186"/>
      <c r="C932" s="187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</row>
    <row r="933">
      <c r="A933" s="186"/>
      <c r="B933" s="186"/>
      <c r="C933" s="187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</row>
    <row r="934">
      <c r="A934" s="186"/>
      <c r="B934" s="186"/>
      <c r="C934" s="187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</row>
    <row r="935">
      <c r="A935" s="186"/>
      <c r="B935" s="186"/>
      <c r="C935" s="187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</row>
    <row r="936">
      <c r="A936" s="186"/>
      <c r="B936" s="186"/>
      <c r="C936" s="187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</row>
    <row r="937">
      <c r="A937" s="186"/>
      <c r="B937" s="186"/>
      <c r="C937" s="187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</row>
    <row r="938">
      <c r="A938" s="186"/>
      <c r="B938" s="186"/>
      <c r="C938" s="187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</row>
    <row r="939">
      <c r="A939" s="186"/>
      <c r="B939" s="186"/>
      <c r="C939" s="187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</row>
    <row r="940">
      <c r="A940" s="186"/>
      <c r="B940" s="186"/>
      <c r="C940" s="187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</row>
    <row r="941">
      <c r="A941" s="186"/>
      <c r="B941" s="186"/>
      <c r="C941" s="187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</row>
    <row r="942">
      <c r="A942" s="186"/>
      <c r="B942" s="186"/>
      <c r="C942" s="187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</row>
    <row r="943">
      <c r="A943" s="186"/>
      <c r="B943" s="186"/>
      <c r="C943" s="187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</row>
    <row r="944">
      <c r="A944" s="186"/>
      <c r="B944" s="186"/>
      <c r="C944" s="187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</row>
    <row r="945">
      <c r="A945" s="186"/>
      <c r="B945" s="186"/>
      <c r="C945" s="187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</row>
    <row r="946">
      <c r="A946" s="186"/>
      <c r="B946" s="186"/>
      <c r="C946" s="187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</row>
    <row r="947">
      <c r="A947" s="186"/>
      <c r="B947" s="186"/>
      <c r="C947" s="187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</row>
    <row r="948">
      <c r="A948" s="186"/>
      <c r="B948" s="186"/>
      <c r="C948" s="187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</row>
    <row r="949">
      <c r="A949" s="186"/>
      <c r="B949" s="186"/>
      <c r="C949" s="187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</row>
    <row r="950">
      <c r="A950" s="186"/>
      <c r="B950" s="186"/>
      <c r="C950" s="187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</row>
    <row r="951">
      <c r="A951" s="186"/>
      <c r="B951" s="186"/>
      <c r="C951" s="187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</row>
    <row r="952">
      <c r="A952" s="186"/>
      <c r="B952" s="186"/>
      <c r="C952" s="187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</row>
    <row r="953">
      <c r="A953" s="186"/>
      <c r="B953" s="186"/>
      <c r="C953" s="187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</row>
    <row r="954">
      <c r="A954" s="186"/>
      <c r="B954" s="186"/>
      <c r="C954" s="187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</row>
    <row r="955">
      <c r="A955" s="186"/>
      <c r="B955" s="186"/>
      <c r="C955" s="187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</row>
    <row r="956">
      <c r="A956" s="186"/>
      <c r="B956" s="186"/>
      <c r="C956" s="187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</row>
    <row r="957">
      <c r="A957" s="186"/>
      <c r="B957" s="186"/>
      <c r="C957" s="187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</row>
    <row r="958">
      <c r="A958" s="186"/>
      <c r="B958" s="186"/>
      <c r="C958" s="187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</row>
    <row r="959">
      <c r="A959" s="186"/>
      <c r="B959" s="186"/>
      <c r="C959" s="187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</row>
    <row r="960">
      <c r="A960" s="186"/>
      <c r="B960" s="186"/>
      <c r="C960" s="187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</row>
    <row r="961">
      <c r="A961" s="186"/>
      <c r="B961" s="186"/>
      <c r="C961" s="187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</row>
    <row r="962">
      <c r="A962" s="186"/>
      <c r="B962" s="186"/>
      <c r="C962" s="187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</row>
    <row r="963">
      <c r="A963" s="186"/>
      <c r="B963" s="186"/>
      <c r="C963" s="187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</row>
    <row r="964">
      <c r="A964" s="186"/>
      <c r="B964" s="186"/>
      <c r="C964" s="187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</row>
    <row r="965">
      <c r="A965" s="186"/>
      <c r="B965" s="186"/>
      <c r="C965" s="187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</row>
    <row r="966">
      <c r="A966" s="186"/>
      <c r="B966" s="186"/>
      <c r="C966" s="187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</row>
    <row r="967">
      <c r="A967" s="186"/>
      <c r="B967" s="186"/>
      <c r="C967" s="187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</row>
    <row r="968">
      <c r="A968" s="186"/>
      <c r="B968" s="186"/>
      <c r="C968" s="187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</row>
    <row r="969">
      <c r="A969" s="186"/>
      <c r="B969" s="186"/>
      <c r="C969" s="187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</row>
    <row r="970">
      <c r="A970" s="186"/>
      <c r="B970" s="186"/>
      <c r="C970" s="187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</row>
    <row r="971">
      <c r="A971" s="186"/>
      <c r="B971" s="186"/>
      <c r="C971" s="187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</row>
    <row r="972">
      <c r="A972" s="186"/>
      <c r="B972" s="186"/>
      <c r="C972" s="187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</row>
    <row r="973">
      <c r="A973" s="186"/>
      <c r="B973" s="186"/>
      <c r="C973" s="187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</row>
    <row r="974">
      <c r="A974" s="186"/>
      <c r="B974" s="186"/>
      <c r="C974" s="187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</row>
    <row r="975">
      <c r="A975" s="186"/>
      <c r="B975" s="186"/>
      <c r="C975" s="187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</row>
    <row r="976">
      <c r="A976" s="186"/>
      <c r="B976" s="186"/>
      <c r="C976" s="187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</row>
    <row r="977">
      <c r="A977" s="186"/>
      <c r="B977" s="186"/>
      <c r="C977" s="187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</row>
    <row r="978">
      <c r="A978" s="186"/>
      <c r="B978" s="186"/>
      <c r="C978" s="187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</row>
  </sheetData>
  <drawing r:id="rId1"/>
</worksheet>
</file>