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RVA171-2-CATIA COSTEO" sheetId="2" r:id="rId5"/>
    <sheet state="visible" name="RVA171-3-CATIA COSTEO" sheetId="3" r:id="rId6"/>
    <sheet state="visible" name="ITINERARIO" sheetId="4" r:id="rId7"/>
    <sheet state="visible" name="RVA171-2- ROBERTO COSTEO " sheetId="5" r:id="rId8"/>
    <sheet state="visible" name="LIQ. PAGOS PROVEEDORES" sheetId="6" r:id="rId9"/>
    <sheet state="visible" name="CONFIRMACION Catia" sheetId="7" r:id="rId10"/>
    <sheet state="visible" name="CONFIRMACION DE Roberto" sheetId="8" r:id="rId11"/>
    <sheet state="visible" name="CONFIRMACIÓN TOUR" sheetId="9" r:id="rId12"/>
    <sheet state="visible" name="VUELO- HOTEL" sheetId="10" r:id="rId13"/>
    <sheet state="visible" name="COSTEO CITAS" sheetId="11" r:id="rId14"/>
  </sheets>
  <definedNames/>
  <calcPr/>
  <extLst>
    <ext uri="GoogleSheetsCustomDataVersion2">
      <go:sheetsCustomData xmlns:go="http://customooxmlschemas.google.com/" r:id="rId15" roundtripDataChecksum="S81ku0F99rlMweqQFlKdN+gwCIoxOk1kl7arerZvIE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47">
      <text>
        <t xml:space="preserve">======
ID#AAAB9H5mQfY
MEDICAL RESERVAS    (2026-06-11 19:25:33)
PAGO DE LLEGADA</t>
      </text>
    </comment>
    <comment authorId="0" ref="Q8">
      <text>
        <t xml:space="preserve">======
ID#AAAB_1PHXJ0
MEDICAL RESERVAS    (2026-06-17 14:07:02)
Saldo a favor para nosotros, hicieron devolucion</t>
      </text>
    </comment>
    <comment authorId="0" ref="Q7">
      <text>
        <t xml:space="preserve">======
ID#AAAB9DHLZIw
MEDICAL RESERVAS    (2026-06-09 21:13:08)
anticipo 3 noches sobre tarifa Neta</t>
      </text>
    </comment>
    <comment authorId="0" ref="K47">
      <text>
        <t xml:space="preserve">======
ID#AAAB86iH4uY
MEDICAL RESERVAS    (2026-06-06 15:12:23)
TRANSPORTE IDA Y REGRESO</t>
      </text>
    </comment>
    <comment authorId="0" ref="Q35">
      <text>
        <t xml:space="preserve">======
ID#AAAB_1PHXLo
MEDICAL RESERVAS    (2026-06-17 15:49:30)
Se paga Resonancias, Sedación y se descuentan saldos a favor de 228.380</t>
      </text>
    </comment>
    <comment authorId="0" ref="Q34">
      <text>
        <t xml:space="preserve">======
ID#AAAB9H5mQfM
MEDICAL RESERVAS    (2026-06-11 18:22:03)
Se cancela ese valor por saldos a favor que se tenian</t>
      </text>
    </comment>
  </commentList>
  <extLst>
    <ext uri="GoogleSheetsCustomDataVersion2">
      <go:sheetsCustomData xmlns:go="http://customooxmlschemas.google.com/" r:id="rId1" roundtripDataSignature="AMtx7mhZJJVO2vRQ/QXuVRRggdIlAtixh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">
      <text>
        <t xml:space="preserve">======
ID#AAAB-FrTCi8
MEDICAL RESERVAS    (2026-06-18 15:29:24)
Pague 440.000 no se aplico retención, pero Dr hizo devolución</t>
      </text>
    </comment>
  </commentList>
  <extLst>
    <ext uri="GoogleSheetsCustomDataVersion2">
      <go:sheetsCustomData xmlns:go="http://customooxmlschemas.google.com/" r:id="rId1" roundtripDataSignature="AMtx7mjQMkSEshpasDvZ9sjRFy1eG2uIk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2">
      <text>
        <t xml:space="preserve">======
ID#AAAB_SPGH58
MEDICAL RESERVAS    (2026-06-12 14:49:25)
PEDIRLES EL UBER HACIA EL HOTEL</t>
      </text>
    </comment>
  </commentList>
  <extLst>
    <ext uri="GoogleSheetsCustomDataVersion2">
      <go:sheetsCustomData xmlns:go="http://customooxmlschemas.google.com/" r:id="rId1" roundtripDataSignature="AMtx7mhvQB0AMm/JKZlm7UQn3zljyAuaj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2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saKpaF8R4OZlXcFebJ7I8NFYfVA=="/>
    </ext>
  </extLst>
</comments>
</file>

<file path=xl/sharedStrings.xml><?xml version="1.0" encoding="utf-8"?>
<sst xmlns="http://schemas.openxmlformats.org/spreadsheetml/2006/main" count="907" uniqueCount="370">
  <si>
    <t>LIBRO DIARIO CONTABLE</t>
  </si>
  <si>
    <t>PAGO A PROVEEDORES</t>
  </si>
  <si>
    <t>CATIA</t>
  </si>
  <si>
    <t xml:space="preserve"> </t>
  </si>
  <si>
    <t>ROBERTO</t>
  </si>
  <si>
    <t>ESTADO DE CUENTA</t>
  </si>
  <si>
    <t>PAGOS</t>
  </si>
  <si>
    <t>ARCHIVO DE DOCUMENTOS MÉDICOS</t>
  </si>
  <si>
    <t>PAGOS-FACTURA</t>
  </si>
  <si>
    <t>RESERVAS  Y CONFIRMACION</t>
  </si>
  <si>
    <t>SERVICIOS</t>
  </si>
  <si>
    <t>PROVEEDOR</t>
  </si>
  <si>
    <t>CANTIDAD</t>
  </si>
  <si>
    <t xml:space="preserve">PRECIO EN PESOS </t>
  </si>
  <si>
    <t>PRECIO VENTA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</si>
  <si>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</si>
  <si>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</si>
  <si>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</si>
  <si>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</si>
  <si>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</si>
  <si>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</si>
  <si>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</si>
  <si>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</si>
  <si>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</si>
  <si>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ESPOSO</t>
  </si>
  <si>
    <t>CONFIRMACIÓN</t>
  </si>
  <si>
    <t>DIRECCIÓN</t>
  </si>
  <si>
    <t>SEDE</t>
  </si>
  <si>
    <t>PASAJERO</t>
  </si>
  <si>
    <t>HORA</t>
  </si>
  <si>
    <t>Nombre</t>
  </si>
  <si>
    <t xml:space="preserve">FECHAS: DEL 13 AL 20 DE JUNIO </t>
  </si>
  <si>
    <t xml:space="preserve">Catia  </t>
  </si>
  <si>
    <t>Roberto</t>
  </si>
  <si>
    <t>Apellido</t>
  </si>
  <si>
    <t>Rodrígues</t>
  </si>
  <si>
    <t>Confirmado</t>
  </si>
  <si>
    <t>Manuel</t>
  </si>
  <si>
    <t>Contraste para la resonancia de cuello</t>
  </si>
  <si>
    <t>IVS</t>
  </si>
  <si>
    <t>DIA/HORA</t>
  </si>
  <si>
    <t>APP</t>
  </si>
  <si>
    <t>Actividad</t>
  </si>
  <si>
    <t>Precompra</t>
  </si>
  <si>
    <t>Emitida</t>
  </si>
  <si>
    <t>ACP horas</t>
  </si>
  <si>
    <t>Póliza de asistencia médica al viajero</t>
  </si>
  <si>
    <t>Apellido de casada</t>
  </si>
  <si>
    <t>Colasistencia</t>
  </si>
  <si>
    <t>Faría</t>
  </si>
  <si>
    <t>Traslado cerca</t>
  </si>
  <si>
    <t>8,00 Unidades</t>
  </si>
  <si>
    <t>Traslado lejos</t>
  </si>
  <si>
    <t>Faria</t>
  </si>
  <si>
    <t>$ 1,50</t>
  </si>
  <si>
    <t>Género:  .</t>
  </si>
  <si>
    <t>Femenino</t>
  </si>
  <si>
    <t>Masculino</t>
  </si>
  <si>
    <t>PRE COMPRA</t>
  </si>
  <si>
    <t>Pasaporte</t>
  </si>
  <si>
    <t>NTF2FJCL8</t>
  </si>
  <si>
    <t>Se cancela y relaciona en Costeo de Catia en item sedacion para resonancias</t>
  </si>
  <si>
    <t>NP3FD0K45</t>
  </si>
  <si>
    <t>CONFIRMADO PAX</t>
  </si>
  <si>
    <t>WINGO</t>
  </si>
  <si>
    <t>Fecha de nacimiento</t>
  </si>
  <si>
    <t>07:18 PM</t>
  </si>
  <si>
    <t>Vuelo Curazao  - Medellín</t>
  </si>
  <si>
    <t>Edad</t>
  </si>
  <si>
    <t>AEROTUREX</t>
  </si>
  <si>
    <t>Traslado aeropuerto - Hotel</t>
  </si>
  <si>
    <t>Archivado</t>
  </si>
  <si>
    <t>Facturado</t>
  </si>
  <si>
    <t>Estado civil</t>
  </si>
  <si>
    <t>Resonancia de cabeza simple</t>
  </si>
  <si>
    <t>Casada  con  el  señor  Faria</t>
  </si>
  <si>
    <t>Transversal 39 # 74B - 10, Laureles,</t>
  </si>
  <si>
    <t>Casado</t>
  </si>
  <si>
    <t>Hotel INNTU 33983</t>
  </si>
  <si>
    <t>Alojamiento</t>
  </si>
  <si>
    <t>Dirección</t>
  </si>
  <si>
    <t>Hotel INNTU</t>
  </si>
  <si>
    <t xml:space="preserve"> MontanjaRey  345  a</t>
  </si>
  <si>
    <t>Montanja rey 345</t>
  </si>
  <si>
    <t>JURIDICA BANCOLOMBIA</t>
  </si>
  <si>
    <t>TRANSFERENCIA BANCARIA</t>
  </si>
  <si>
    <t xml:space="preserve">Nacionalidad  y  domicilio:  </t>
  </si>
  <si>
    <t>Curazao,  Países  Bajos</t>
  </si>
  <si>
    <t>Email:</t>
  </si>
  <si>
    <t>catiafaris.1985@gmail.com</t>
  </si>
  <si>
    <t>Dia Libre</t>
  </si>
  <si>
    <t>Consulta con especialista en RODILLA Dr Soto - Incluye una ecografía de codo</t>
  </si>
  <si>
    <t>Dr. SOTO</t>
  </si>
  <si>
    <t>Teléfono</t>
  </si>
  <si>
    <t>Hotel INNTU - Alojamiento Habitación DOBLE TWIN incluido desayuno diario</t>
  </si>
  <si>
    <t>INNTU</t>
  </si>
  <si>
    <t>Juridica Bancolombia</t>
  </si>
  <si>
    <t>7,00 Unidades</t>
  </si>
  <si>
    <t>Transferencia Bancaria</t>
  </si>
  <si>
    <t>$ 94,23</t>
  </si>
  <si>
    <t xml:space="preserve">Profesión </t>
  </si>
  <si>
    <t>Administración</t>
  </si>
  <si>
    <t>Camionero</t>
  </si>
  <si>
    <t>RH</t>
  </si>
  <si>
    <t>A+</t>
  </si>
  <si>
    <t>Seguro</t>
  </si>
  <si>
    <t>SVB</t>
  </si>
  <si>
    <t xml:space="preserve">bloqueo </t>
  </si>
  <si>
    <t>Peso</t>
  </si>
  <si>
    <t xml:space="preserve">  89  kg</t>
  </si>
  <si>
    <t>105 kg</t>
  </si>
  <si>
    <t>Altura</t>
  </si>
  <si>
    <t xml:space="preserve">  1,68  metros</t>
  </si>
  <si>
    <t xml:space="preserve">1,73 </t>
  </si>
  <si>
    <t>Idioma</t>
  </si>
  <si>
    <t xml:space="preserve"> Inglés,  Papiamento,  Español.</t>
  </si>
  <si>
    <t xml:space="preserve"> PREPARACION ENVIADA</t>
  </si>
  <si>
    <t>Español</t>
  </si>
  <si>
    <t>No desayunar - VEJIGA LLENA - TOMAR AGUA</t>
  </si>
  <si>
    <t>Yenny - UBER</t>
  </si>
  <si>
    <t>Catia y Roberto</t>
  </si>
  <si>
    <t>Traslado CC. El Tesoro - Hotel INNTU</t>
  </si>
  <si>
    <t>Salud</t>
  </si>
  <si>
    <t>05:30 am</t>
  </si>
  <si>
    <t>UBER</t>
  </si>
  <si>
    <t>hepatomegalia,</t>
  </si>
  <si>
    <t>Traslado hotel - centro médico</t>
  </si>
  <si>
    <t>Targeta de Jenny</t>
  </si>
  <si>
    <t>Condiciones médicas: síndrome de ovario poliquístico, dislipidemia, obesidad, COVID-19 en enero de 2022</t>
  </si>
  <si>
    <t>CIMA</t>
  </si>
  <si>
    <t>Catia</t>
  </si>
  <si>
    <t>05:45 am</t>
  </si>
  <si>
    <t>Ecografía de mama</t>
  </si>
  <si>
    <t xml:space="preserve">06:00 am </t>
  </si>
  <si>
    <t xml:space="preserve">Toma de muestras de laboratorio clínico </t>
  </si>
  <si>
    <t>Coprológico</t>
  </si>
  <si>
    <t>1,00 Unidades</t>
  </si>
  <si>
    <t>$ 7,00</t>
  </si>
  <si>
    <t>Total</t>
  </si>
  <si>
    <t>TOTAL PAGADO</t>
  </si>
  <si>
    <t>Uroanálisis</t>
  </si>
  <si>
    <t>GRAN TOTAL</t>
  </si>
  <si>
    <t>*DE LA PAX QUEDA SALDO PENDIENTE POR PAGAR 20 USD POR COBRO DE TRANSFERENCIA -DESCONTAR EN UN PROXIMO PAGO</t>
  </si>
  <si>
    <t>Hemograma completo</t>
  </si>
  <si>
    <t>$ 12,00</t>
  </si>
  <si>
    <t>Ferritina</t>
  </si>
  <si>
    <t>$ 15,00</t>
  </si>
  <si>
    <t>Saturación de transferrina</t>
  </si>
  <si>
    <t>$ 11,00</t>
  </si>
  <si>
    <t>Ecografía de abdomen total</t>
  </si>
  <si>
    <t>Vitamina D25</t>
  </si>
  <si>
    <t>$ 31,00</t>
  </si>
  <si>
    <t xml:space="preserve">07:00 am </t>
  </si>
  <si>
    <t>Radiografía de tórax</t>
  </si>
  <si>
    <t>Homocisteína sérica</t>
  </si>
  <si>
    <t>$ 38,00</t>
  </si>
  <si>
    <t>Tiempo para desayunar</t>
  </si>
  <si>
    <t>Electrocardiograma</t>
  </si>
  <si>
    <t>Vitamina B12</t>
  </si>
  <si>
    <t>$ 33,00</t>
  </si>
  <si>
    <t>Audiometría</t>
  </si>
  <si>
    <t>Optometría</t>
  </si>
  <si>
    <t>Glucosa sérica</t>
  </si>
  <si>
    <t>09:30 am</t>
  </si>
  <si>
    <t>Traslado centro médico - Hotel</t>
  </si>
  <si>
    <t>Almorzar bien, e iniciar ayuno de 8 horas</t>
  </si>
  <si>
    <t>Hemoglobina glicolisada</t>
  </si>
  <si>
    <t>$ 17,00</t>
  </si>
  <si>
    <t>11:00 am</t>
  </si>
  <si>
    <t>* Ayuno de 8 horas antes del examen (no alimentos sólidos).
* Puede tomar pequeños sorbos de agua hasta 2 horas antes, salvo que la institución indique algo diferente.</t>
  </si>
  <si>
    <t xml:space="preserve">06:30 pm </t>
  </si>
  <si>
    <t>TSH: Hormona estimulante de la tiroides</t>
  </si>
  <si>
    <t>T3L: Triyodotironina Libre</t>
  </si>
  <si>
    <t>$ 13,00</t>
  </si>
  <si>
    <t>T4L: Tiroxina Libre</t>
  </si>
  <si>
    <t>$ 10,00</t>
  </si>
  <si>
    <t>Consulta con especialista en anestesia</t>
  </si>
  <si>
    <t>PTH Hormona Paratoidea</t>
  </si>
  <si>
    <t>$ 29,00</t>
  </si>
  <si>
    <t>Perfil lipídico: Colesterol LDL -Colesterol HDL - Colesterol total - Colesterol VDLD - Trigliceridos</t>
  </si>
  <si>
    <t>$ 27,00</t>
  </si>
  <si>
    <t>07:05 pm</t>
  </si>
  <si>
    <t>Resonancia magnética simple  de Cuello</t>
  </si>
  <si>
    <t>09:00 pm</t>
  </si>
  <si>
    <t>Asparato Amino Transferasa [TGO-AST] (Transaminasa Glutamico Oxalacetica)</t>
  </si>
  <si>
    <t>Puede comer y descansar</t>
  </si>
  <si>
    <t>ALT Alanino Aminotransferasa - TGP (Transaminasa Glutámico Pirúvica).</t>
  </si>
  <si>
    <t>TBIL: Bilirrubina total y directa</t>
  </si>
  <si>
    <t>Creatinina en suero</t>
  </si>
  <si>
    <t>YENNY</t>
  </si>
  <si>
    <t xml:space="preserve">09:30 am </t>
  </si>
  <si>
    <t>BUN Nitrógeno Uréico</t>
  </si>
  <si>
    <t>LAURELES</t>
  </si>
  <si>
    <t>DR SOTO</t>
  </si>
  <si>
    <t>10:00 am</t>
  </si>
  <si>
    <t>Ecografía de Codo derecho</t>
  </si>
  <si>
    <t>Consulta con especialista en CODO</t>
  </si>
  <si>
    <t>ANTI-HBS - Hepatitis B anticuerpos</t>
  </si>
  <si>
    <t>$ 25,00</t>
  </si>
  <si>
    <t>Hepatitis C, Anticuerpo [ANTI-HVC]</t>
  </si>
  <si>
    <t>IONOGRAMA: Calcio - Cloro - Sodio - Potasio</t>
  </si>
  <si>
    <t>$ 22,00</t>
  </si>
  <si>
    <t>Tarde libre en espera de resultados</t>
  </si>
  <si>
    <t>Fósforo</t>
  </si>
  <si>
    <t>CALLE 2 SUR # 46 116</t>
  </si>
  <si>
    <t>TORRE MEDICA SALD VEGAS CONSUL. 1322</t>
  </si>
  <si>
    <t>CENTRO DE EXCELENCIA EN ENFERMEDADES DE CABEZA Y CUELLO  Dr. ALVARO SANABRIA</t>
  </si>
  <si>
    <t>10:30 am</t>
  </si>
  <si>
    <t xml:space="preserve">Ecografia de mama </t>
  </si>
  <si>
    <t>$ 48,00</t>
  </si>
  <si>
    <t xml:space="preserve">Consulta con especialista en Cirugía de Cabeza y Cuello </t>
  </si>
  <si>
    <t>Resonancia Magnetica simple de Cuello</t>
  </si>
  <si>
    <t>$ 261,00</t>
  </si>
  <si>
    <t>Sedación para resonancias</t>
  </si>
  <si>
    <t>$ 172,00</t>
  </si>
  <si>
    <t>CALLE 2 SUR # 46 116 CONSUL 1611</t>
  </si>
  <si>
    <t xml:space="preserve">TORRE MEDICA SALD VEGAS </t>
  </si>
  <si>
    <t>Dr. DEMETRIO ZUÑIGA</t>
  </si>
  <si>
    <t>12:05 pm</t>
  </si>
  <si>
    <t>Consulta con especialista en MEDICINA INTERNA</t>
  </si>
  <si>
    <t>Tiempo para almorzar en el sector</t>
  </si>
  <si>
    <t>$ 112,00</t>
  </si>
  <si>
    <t>Torre Salud Vegas SER SALUD</t>
  </si>
  <si>
    <t xml:space="preserve">Dra. CATALINA CASTAÑO </t>
  </si>
  <si>
    <t>02:00 pm</t>
  </si>
  <si>
    <t>Consulta con especialista en GINECOLOGÍA</t>
  </si>
  <si>
    <t>Dr Juan Soto</t>
  </si>
  <si>
    <t>Consulta con especialista en CIRUGIA DE CABEZA Y CUELLO</t>
  </si>
  <si>
    <t>Dr Alvaro Enrique Sanabria</t>
  </si>
  <si>
    <t>$ 102,00</t>
  </si>
  <si>
    <t xml:space="preserve">PARQUE DEL POBLADO </t>
  </si>
  <si>
    <t xml:space="preserve">08:30 am </t>
  </si>
  <si>
    <t>Traslado hotel - punto de encuentro Estación Estadio</t>
  </si>
  <si>
    <t>09:30 am a 02:30 pm</t>
  </si>
  <si>
    <t>Tour compartido a la Comuna 13</t>
  </si>
  <si>
    <t xml:space="preserve">HOTEL INNTU </t>
  </si>
  <si>
    <t>02:40 pm</t>
  </si>
  <si>
    <t>Traslado punto de encuentro Parque el Poblado -  Centro Comercial El Tesoro</t>
  </si>
  <si>
    <t>Consulta con especialista en Ginecología - Dra Catalina Castaño</t>
  </si>
  <si>
    <t xml:space="preserve"> Dra Catalina Castaño</t>
  </si>
  <si>
    <t>$ 85,00</t>
  </si>
  <si>
    <t>LA PAX PAGO DIRECTAMENTE</t>
  </si>
  <si>
    <t>Citologia VPH</t>
  </si>
  <si>
    <t>PAGADO y FACTURADO CON SERVICIO TRANSPORTE</t>
  </si>
  <si>
    <t>TOUR COMUNA 13
Aplica para dos personas</t>
  </si>
  <si>
    <t>2,00 Unidades</t>
  </si>
  <si>
    <t xml:space="preserve">Traslado en UBER Hotel- Punto de Encuentro Metro de Laureles IDA </t>
  </si>
  <si>
    <t>$ 6,00</t>
  </si>
  <si>
    <t>Traslado Centro comercial El Tesoro - Hotel Inntú</t>
  </si>
  <si>
    <t>Targeta Jenny</t>
  </si>
  <si>
    <t>Tiempo para desayunar - Check out</t>
  </si>
  <si>
    <t xml:space="preserve">Traslado en UBER Punto de Encuentro -CC. El Tesoro </t>
  </si>
  <si>
    <t xml:space="preserve">10:30 am </t>
  </si>
  <si>
    <t>Traslado hotel - aeropuerto</t>
  </si>
  <si>
    <t>02:13 PM</t>
  </si>
  <si>
    <t>Vuelo Medellín - Curazao</t>
  </si>
  <si>
    <t>SERVICIO DECORACIÓN DE LA HABITACIÓN DE ANIVERSARIO</t>
  </si>
  <si>
    <t>$ 68,00</t>
  </si>
  <si>
    <t>INCLUIDO EN PAQUETE DE CHEQUEO MÉDICO ESPOSO</t>
  </si>
  <si>
    <t>COBRAR A CATIA</t>
  </si>
  <si>
    <t>DMS 415</t>
  </si>
  <si>
    <t>Consulta de control VIRTUAL con Medico Funcional Dr Marcos Yépes</t>
  </si>
  <si>
    <t xml:space="preserve">Dr. MARCOS </t>
  </si>
  <si>
    <t>$ 65,00</t>
  </si>
  <si>
    <t>DR MARCOS YEPES</t>
  </si>
  <si>
    <t>Tio Yimi Bancolombia</t>
  </si>
  <si>
    <t>DSM 408</t>
  </si>
  <si>
    <t>Acompañamiento presencial y Virtual en español x 8 horas</t>
  </si>
  <si>
    <t>2,25 Unidades</t>
  </si>
  <si>
    <t>DSM 409</t>
  </si>
  <si>
    <t>Traslados Hotel Laureles - centro médico</t>
  </si>
  <si>
    <t>4,00 Unidades</t>
  </si>
  <si>
    <t>Traslado Aeropuerto -Hotel- por trayecto conducto de habla español</t>
  </si>
  <si>
    <t>$ 51,00</t>
  </si>
  <si>
    <t>Total Pagado</t>
  </si>
  <si>
    <t>ACV documentos MÉDICOS</t>
  </si>
  <si>
    <t>PAGOS - FACTURAS</t>
  </si>
  <si>
    <t>CONFIRMACIÓN DE RESERVAS</t>
  </si>
  <si>
    <t>Total Cobrado</t>
  </si>
  <si>
    <t>PRECIO UNITARIO EN DOLARES</t>
  </si>
  <si>
    <t>ROBERT</t>
  </si>
  <si>
    <t>Utilidad Costeo CATIA 1</t>
  </si>
  <si>
    <t>Póliza de asistencia médica al viajero para 8 días</t>
  </si>
  <si>
    <t>Utilidad Costeo CATIA 2</t>
  </si>
  <si>
    <t>TRANSFERENCIA</t>
  </si>
  <si>
    <t>Total Pagado ROBERTO</t>
  </si>
  <si>
    <t>PAGO DE PASAJEROS ROBERTO-CATIA</t>
  </si>
  <si>
    <t>TOTAL</t>
  </si>
  <si>
    <t>Total Cobrado ROBERTO</t>
  </si>
  <si>
    <t>Utilidad Costeo ROBERTO</t>
  </si>
  <si>
    <t>UTILIDAD TOTAL</t>
  </si>
  <si>
    <t>NOTA: Liquide todo al precio que cambiamos los USD en Bancolombia</t>
  </si>
  <si>
    <t>CHEQUEO MÉDICO EJECUTIVO PREVENTIVO HOMBRE</t>
  </si>
  <si>
    <t>PSA - Antígeno específico de próstata</t>
  </si>
  <si>
    <t>ECHAVARRIA</t>
  </si>
  <si>
    <t>* Coprológico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</si>
  <si>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</si>
  <si>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</si>
  <si>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</si>
  <si>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</si>
  <si>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</si>
  <si>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</si>
  <si>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</si>
  <si>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</si>
  <si>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</si>
  <si>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</si>
  <si>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</si>
  <si>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</si>
  <si>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</si>
  <si>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</si>
  <si>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</si>
  <si>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</si>
  <si>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</si>
  <si>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</si>
  <si>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</si>
  <si>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</si>
  <si>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</si>
  <si>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</si>
  <si>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Hemoclasificación Grupo ABO y factor RH</t>
  </si>
  <si>
    <t>Enfermedades de transmisión sexual</t>
  </si>
  <si>
    <t>* VIH</t>
  </si>
  <si>
    <t>* Serología (sífilis)</t>
  </si>
  <si>
    <t>IMÁGENES DIAGNÓSTICAS</t>
  </si>
  <si>
    <t>Electro cardiograma</t>
  </si>
  <si>
    <t>ESPECIALISTAS</t>
  </si>
  <si>
    <t>Consulta con Médico Internista</t>
  </si>
  <si>
    <t xml:space="preserve"> Intermedy Dr. Demetrio Zuñiga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</si>
  <si>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</si>
  <si>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</si>
  <si>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</si>
  <si>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</si>
  <si>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Yenny</t>
  </si>
  <si>
    <t>565,00</t>
  </si>
  <si>
    <t>Valor por noche</t>
  </si>
  <si>
    <t>LIQUIDACIÓN HOTEL INNTU</t>
  </si>
  <si>
    <t>07 noches</t>
  </si>
  <si>
    <t>Menos retención 3.5%</t>
  </si>
  <si>
    <t>Menos depósito  - 09-06-2026</t>
  </si>
  <si>
    <t>Saldo pagado   16-06-2026</t>
  </si>
  <si>
    <t>saldo a favor cancele el 10</t>
  </si>
  <si>
    <t>LIQUIDACIÓN PAGO IVS</t>
  </si>
  <si>
    <t>Sedacción</t>
  </si>
  <si>
    <t>Resonancia Magnetica CONTRASTADA de CUELLO</t>
  </si>
  <si>
    <t>Resonancia Magnetica simple de CABEZA</t>
  </si>
  <si>
    <t>TOTAL  PRECIO</t>
  </si>
  <si>
    <t>MENOS RETENCIÓN EN LA FUENTE 2%</t>
  </si>
  <si>
    <t>MENOS DEPÓSITO</t>
  </si>
  <si>
    <t>Saldo a Favor</t>
  </si>
  <si>
    <t xml:space="preserve">MENOS </t>
  </si>
  <si>
    <t>TOTAL A PAGAR</t>
  </si>
  <si>
    <t>RESONANCIA DE CUELLO</t>
  </si>
  <si>
    <t xml:space="preserve">CONSULTA CON ESPECIALISTA EN CIRUGIA DE CABEZA Y CUELLO </t>
  </si>
  <si>
    <t xml:space="preserve">GINECOLOGIA </t>
  </si>
  <si>
    <t xml:space="preserve">M. INTERNA </t>
  </si>
  <si>
    <t>LLEGADA</t>
  </si>
  <si>
    <t>H2RFOT</t>
  </si>
  <si>
    <t>IDA</t>
  </si>
  <si>
    <t>HOTEL</t>
  </si>
  <si>
    <t>PAGOS   -   FACTURA</t>
  </si>
  <si>
    <t>PASAJERO 1  PRECIO EN DOLARES</t>
  </si>
  <si>
    <t>DSM 398</t>
  </si>
  <si>
    <t xml:space="preserve">Confirmado </t>
  </si>
  <si>
    <t>Consulta de CONTROL con Médico Funcional virtual</t>
  </si>
  <si>
    <t>Dra Marcos Yepes</t>
  </si>
  <si>
    <t>1 Unidades</t>
  </si>
  <si>
    <t>60,00</t>
  </si>
  <si>
    <t>$ 60,00</t>
  </si>
  <si>
    <t xml:space="preserve">JURIDICA BANCOLOMBIA </t>
  </si>
  <si>
    <t xml:space="preserve">TRANSFERENCIA BANCARIA </t>
  </si>
  <si>
    <t>PAGO PASAJERA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</si>
</sst>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$]#,##0.00"/>
    <numFmt numFmtId="165" formatCode="d/M/yyyy"/>
    <numFmt numFmtId="166" formatCode="[$cop]#,##0"/>
    <numFmt numFmtId="167" formatCode="d/MM/yyyy"/>
    <numFmt numFmtId="168" formatCode="[$ $]#,##0"/>
    <numFmt numFmtId="169" formatCode="&quot;$&quot;#,##0"/>
    <numFmt numFmtId="170" formatCode="d/m/yyyy"/>
    <numFmt numFmtId="171" formatCode="dddd d mmmm"/>
    <numFmt numFmtId="172" formatCode="dd/mm/yyyy"/>
    <numFmt numFmtId="173" formatCode="dd mmmm"/>
    <numFmt numFmtId="174" formatCode="&quot;$&quot;#,##0.00"/>
    <numFmt numFmtId="175" formatCode="dd-mm-yyyy"/>
    <numFmt numFmtId="176" formatCode="[$ $]#,##0.00"/>
    <numFmt numFmtId="177" formatCode="dd-mm-yy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2.0"/>
      <color rgb="FFFFFFFF"/>
      <name val="Lexend"/>
    </font>
    <font>
      <b/>
      <sz val="10.0"/>
      <color rgb="FFFFFFFF"/>
      <name val="Lexend"/>
    </font>
    <font/>
    <font>
      <color theme="1"/>
      <name val="Lexend"/>
    </font>
    <font>
      <b/>
      <sz val="11.0"/>
      <color theme="1"/>
      <name val="Lexend"/>
    </font>
    <font>
      <b/>
      <sz val="11.0"/>
      <color rgb="FFFFFFFF"/>
      <name val="Lexend"/>
    </font>
    <font>
      <sz val="10.0"/>
      <color rgb="FF212529"/>
      <name val="Lexend"/>
    </font>
    <font>
      <b/>
      <sz val="10.0"/>
      <color rgb="FF212529"/>
      <name val="Lexend"/>
    </font>
    <font>
      <color theme="1"/>
      <name val="Arial"/>
    </font>
    <font>
      <sz val="9.0"/>
      <color theme="1"/>
      <name val="Lexend"/>
    </font>
    <font>
      <sz val="11.0"/>
      <color rgb="FF212529"/>
      <name val="Lexend"/>
    </font>
    <font>
      <sz val="12.0"/>
      <color theme="1"/>
      <name val="Lexend"/>
    </font>
    <font>
      <b/>
      <color theme="1"/>
      <name val="Lexend"/>
    </font>
    <font>
      <sz val="8.0"/>
      <color theme="1"/>
      <name val="Lexend"/>
    </font>
    <font>
      <b/>
      <sz val="9.0"/>
      <color rgb="FFFFFFFF"/>
      <name val="Lexend"/>
    </font>
    <font>
      <sz val="8.0"/>
      <color rgb="FF212529"/>
      <name val="Lexend"/>
    </font>
    <font>
      <sz val="11.0"/>
      <color rgb="FF212529"/>
      <name val="-apple-system"/>
    </font>
    <font>
      <b/>
      <sz val="11.0"/>
      <color rgb="FF212529"/>
      <name val="-apple-system"/>
    </font>
    <font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3" fontId="4" numFmtId="0" xfId="0" applyAlignment="1" applyFont="1">
      <alignment horizontal="center" readingOrder="0" shrinkToFit="0" vertical="center" wrapText="1"/>
    </xf>
    <xf borderId="2" fillId="4" fontId="5" numFmtId="166" xfId="0" applyAlignment="1" applyBorder="1" applyFill="1" applyFont="1" applyNumberForma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4" fontId="2" numFmtId="167" xfId="0" applyAlignment="1" applyBorder="1" applyFont="1" applyNumberFormat="1">
      <alignment horizontal="center" vertical="center"/>
    </xf>
    <xf borderId="5" fillId="4" fontId="2" numFmtId="165" xfId="0" applyAlignment="1" applyBorder="1" applyFont="1" applyNumberFormat="1">
      <alignment horizontal="center" vertical="center"/>
    </xf>
    <xf borderId="6" fillId="4" fontId="2" numFmtId="167" xfId="0" applyAlignment="1" applyBorder="1" applyFont="1" applyNumberFormat="1">
      <alignment horizontal="center" vertical="center"/>
    </xf>
    <xf borderId="6" fillId="4" fontId="2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6" fillId="4" fontId="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vertical="center"/>
    </xf>
    <xf borderId="6" fillId="4" fontId="5" numFmtId="166" xfId="0" applyAlignment="1" applyBorder="1" applyFont="1" applyNumberFormat="1">
      <alignment horizontal="center" shrinkToFit="0" vertical="center" wrapText="1"/>
    </xf>
    <xf borderId="6" fillId="5" fontId="5" numFmtId="166" xfId="0" applyAlignment="1" applyBorder="1" applyFill="1" applyFont="1" applyNumberFormat="1">
      <alignment horizontal="center" shrinkToFit="0" vertical="center" wrapText="1"/>
    </xf>
    <xf borderId="6" fillId="5" fontId="5" numFmtId="167" xfId="0" applyAlignment="1" applyBorder="1" applyFont="1" applyNumberFormat="1">
      <alignment horizontal="center" shrinkToFit="0" vertical="center" wrapText="1"/>
    </xf>
    <xf borderId="7" fillId="5" fontId="5" numFmtId="167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1" numFmtId="0" xfId="0" applyAlignment="1" applyFont="1">
      <alignment horizontal="left"/>
    </xf>
    <xf borderId="8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horizontal="center" readingOrder="0" vertical="center"/>
    </xf>
    <xf borderId="8" fillId="4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6" fontId="2" numFmtId="0" xfId="0" applyAlignment="1" applyFill="1" applyFont="1">
      <alignment horizontal="center" readingOrder="0" vertical="center"/>
    </xf>
    <xf borderId="6" fillId="7" fontId="2" numFmtId="0" xfId="0" applyAlignment="1" applyBorder="1" applyFill="1" applyFont="1">
      <alignment horizontal="center" vertical="center"/>
    </xf>
    <xf borderId="8" fillId="8" fontId="8" numFmtId="0" xfId="0" applyAlignment="1" applyBorder="1" applyFill="1" applyFont="1">
      <alignment horizontal="center" shrinkToFit="0" vertical="center" wrapText="1"/>
    </xf>
    <xf borderId="6" fillId="9" fontId="2" numFmtId="0" xfId="0" applyAlignment="1" applyBorder="1" applyFill="1" applyFont="1">
      <alignment horizontal="center" readingOrder="0" shrinkToFit="0" vertical="center" wrapText="1"/>
    </xf>
    <xf borderId="8" fillId="8" fontId="7" numFmtId="0" xfId="0" applyAlignment="1" applyBorder="1" applyFont="1">
      <alignment shrinkToFit="0" vertical="center" wrapText="1"/>
    </xf>
    <xf borderId="6" fillId="10" fontId="2" numFmtId="0" xfId="0" applyAlignment="1" applyBorder="1" applyFill="1" applyFont="1">
      <alignment horizontal="center" readingOrder="0" vertical="center"/>
    </xf>
    <xf borderId="8" fillId="8" fontId="7" numFmtId="0" xfId="0" applyAlignment="1" applyBorder="1" applyFont="1">
      <alignment vertical="center"/>
    </xf>
    <xf borderId="6" fillId="0" fontId="10" numFmtId="0" xfId="0" applyAlignment="1" applyBorder="1" applyFont="1">
      <alignment horizontal="center" readingOrder="0" shrinkToFit="0" vertical="center" wrapText="1"/>
    </xf>
    <xf borderId="8" fillId="8" fontId="8" numFmtId="0" xfId="0" applyAlignment="1" applyBorder="1" applyFont="1">
      <alignment horizontal="center" readingOrder="0" shrinkToFit="0" vertical="center" wrapText="1"/>
    </xf>
    <xf borderId="6" fillId="10" fontId="2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6" fillId="10" fontId="2" numFmtId="0" xfId="0" applyAlignment="1" applyBorder="1" applyFont="1">
      <alignment horizontal="center" vertical="center"/>
    </xf>
    <xf borderId="9" fillId="8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0" fontId="10" numFmtId="168" xfId="0" applyAlignment="1" applyBorder="1" applyFont="1" applyNumberFormat="1">
      <alignment horizontal="center" readingOrder="0" shrinkToFit="0" vertical="center" wrapText="1"/>
    </xf>
    <xf borderId="6" fillId="11" fontId="2" numFmtId="169" xfId="0" applyAlignment="1" applyBorder="1" applyFill="1" applyFont="1" applyNumberFormat="1">
      <alignment horizontal="center" vertical="center"/>
    </xf>
    <xf borderId="8" fillId="8" fontId="7" numFmtId="170" xfId="0" applyAlignment="1" applyBorder="1" applyFont="1" applyNumberFormat="1">
      <alignment horizontal="center" vertical="center"/>
    </xf>
    <xf borderId="8" fillId="8" fontId="7" numFmtId="170" xfId="0" applyAlignment="1" applyBorder="1" applyFont="1" applyNumberFormat="1">
      <alignment vertical="center"/>
    </xf>
    <xf borderId="6" fillId="11" fontId="2" numFmtId="169" xfId="0" applyAlignment="1" applyBorder="1" applyFont="1" applyNumberFormat="1">
      <alignment horizontal="center" readingOrder="0" vertical="center"/>
    </xf>
    <xf borderId="8" fillId="8" fontId="8" numFmtId="0" xfId="0" applyAlignment="1" applyBorder="1" applyFont="1">
      <alignment horizontal="center" vertical="center"/>
    </xf>
    <xf borderId="8" fillId="8" fontId="8" numFmtId="171" xfId="0" applyAlignment="1" applyBorder="1" applyFont="1" applyNumberFormat="1">
      <alignment horizontal="center" readingOrder="0" vertical="center"/>
    </xf>
    <xf borderId="9" fillId="8" fontId="7" numFmtId="0" xfId="0" applyAlignment="1" applyBorder="1" applyFont="1">
      <alignment vertical="center"/>
    </xf>
    <xf borderId="6" fillId="7" fontId="2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6" fillId="9" fontId="2" numFmtId="0" xfId="0" applyAlignment="1" applyBorder="1" applyFont="1">
      <alignment vertical="center"/>
    </xf>
    <xf borderId="0" fillId="9" fontId="2" numFmtId="0" xfId="0" applyAlignment="1" applyFont="1">
      <alignment vertical="center"/>
    </xf>
    <xf borderId="8" fillId="1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center" readingOrder="0" vertical="center"/>
    </xf>
    <xf borderId="0" fillId="0" fontId="1" numFmtId="172" xfId="0" applyAlignment="1" applyFont="1" applyNumberFormat="1">
      <alignment horizontal="left"/>
    </xf>
    <xf borderId="8" fillId="0" fontId="7" numFmtId="173" xfId="0" applyAlignment="1" applyBorder="1" applyFont="1" applyNumberFormat="1">
      <alignment vertical="center"/>
    </xf>
    <xf borderId="10" fillId="0" fontId="7" numFmtId="173" xfId="0" applyAlignment="1" applyBorder="1" applyFont="1" applyNumberFormat="1">
      <alignment vertical="center"/>
    </xf>
    <xf borderId="0" fillId="0" fontId="1" numFmtId="172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8" fillId="0" fontId="7" numFmtId="0" xfId="0" applyAlignment="1" applyBorder="1" applyFont="1">
      <alignment horizontal="center" vertical="center"/>
    </xf>
    <xf borderId="8" fillId="12" fontId="7" numFmtId="0" xfId="0" applyAlignment="1" applyBorder="1" applyFill="1" applyFont="1">
      <alignment horizontal="center" readingOrder="0" vertical="center"/>
    </xf>
    <xf borderId="6" fillId="13" fontId="2" numFmtId="0" xfId="0" applyAlignment="1" applyBorder="1" applyFill="1" applyFont="1">
      <alignment horizontal="center" vertical="center"/>
    </xf>
    <xf borderId="6" fillId="10" fontId="1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13" fontId="2" numFmtId="174" xfId="0" applyAlignment="1" applyBorder="1" applyFont="1" applyNumberFormat="1">
      <alignment horizontal="center" vertical="center"/>
    </xf>
    <xf borderId="6" fillId="13" fontId="12" numFmtId="169" xfId="0" applyBorder="1" applyFont="1" applyNumberFormat="1"/>
    <xf borderId="0" fillId="0" fontId="12" numFmtId="0" xfId="0" applyFont="1"/>
    <xf borderId="6" fillId="0" fontId="7" numFmtId="0" xfId="0" applyAlignment="1" applyBorder="1" applyFont="1">
      <alignment horizontal="center"/>
    </xf>
    <xf borderId="6" fillId="0" fontId="7" numFmtId="175" xfId="0" applyAlignment="1" applyBorder="1" applyFont="1" applyNumberFormat="1">
      <alignment horizontal="center" readingOrder="0"/>
    </xf>
    <xf borderId="8" fillId="8" fontId="7" numFmtId="0" xfId="0" applyAlignment="1" applyBorder="1" applyFont="1">
      <alignment horizontal="center" vertical="center"/>
    </xf>
    <xf borderId="6" fillId="6" fontId="7" numFmtId="169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 vertical="center"/>
    </xf>
    <xf borderId="8" fillId="9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/>
    </xf>
    <xf borderId="6" fillId="0" fontId="13" numFmtId="0" xfId="0" applyAlignment="1" applyBorder="1" applyFont="1">
      <alignment horizontal="center"/>
    </xf>
    <xf borderId="8" fillId="6" fontId="1" numFmtId="0" xfId="0" applyAlignment="1" applyBorder="1" applyFont="1">
      <alignment horizontal="center" readingOrder="0" vertical="center"/>
    </xf>
    <xf borderId="6" fillId="0" fontId="12" numFmtId="0" xfId="0" applyBorder="1" applyFont="1"/>
    <xf borderId="0" fillId="0" fontId="7" numFmtId="172" xfId="0" applyAlignment="1" applyFont="1" applyNumberFormat="1">
      <alignment vertical="bottom"/>
    </xf>
    <xf borderId="0" fillId="0" fontId="12" numFmtId="0" xfId="0" applyAlignment="1" applyFont="1">
      <alignment vertical="bottom"/>
    </xf>
    <xf borderId="8" fillId="8" fontId="12" numFmtId="0" xfId="0" applyAlignment="1" applyBorder="1" applyFont="1">
      <alignment horizontal="center" vertical="center"/>
    </xf>
    <xf borderId="8" fillId="8" fontId="12" numFmtId="0" xfId="0" applyAlignment="1" applyBorder="1" applyFont="1">
      <alignment shrinkToFit="0" vertical="center" wrapText="1"/>
    </xf>
    <xf borderId="8" fillId="8" fontId="12" numFmtId="0" xfId="0" applyAlignment="1" applyBorder="1" applyFont="1">
      <alignment vertical="center"/>
    </xf>
    <xf borderId="8" fillId="8" fontId="8" numFmtId="0" xfId="0" applyAlignment="1" applyBorder="1" applyFont="1">
      <alignment horizontal="center" readingOrder="0" vertical="center"/>
    </xf>
    <xf borderId="9" fillId="8" fontId="12" numFmtId="0" xfId="0" applyAlignment="1" applyBorder="1" applyFont="1">
      <alignment vertical="center"/>
    </xf>
    <xf borderId="6" fillId="10" fontId="1" numFmtId="0" xfId="0" applyAlignment="1" applyBorder="1" applyFont="1">
      <alignment horizontal="center" readingOrder="0" vertical="center"/>
    </xf>
    <xf borderId="6" fillId="10" fontId="2" numFmtId="0" xfId="0" applyAlignment="1" applyBorder="1" applyFont="1">
      <alignment horizontal="center" readingOrder="0" shrinkToFit="0" vertical="center" wrapText="1"/>
    </xf>
    <xf borderId="6" fillId="0" fontId="2" numFmtId="175" xfId="0" applyAlignment="1" applyBorder="1" applyFont="1" applyNumberFormat="1">
      <alignment horizontal="center" readingOrder="0" vertical="center"/>
    </xf>
    <xf borderId="6" fillId="10" fontId="10" numFmtId="0" xfId="0" applyAlignment="1" applyBorder="1" applyFont="1">
      <alignment horizontal="center" readingOrder="0" shrinkToFit="0" vertical="center" wrapText="1"/>
    </xf>
    <xf borderId="0" fillId="6" fontId="7" numFmtId="0" xfId="0" applyAlignment="1" applyFont="1">
      <alignment horizontal="center" vertical="center"/>
    </xf>
    <xf borderId="6" fillId="0" fontId="2" numFmtId="169" xfId="0" applyAlignment="1" applyBorder="1" applyFont="1" applyNumberFormat="1">
      <alignment horizontal="center" readingOrder="0" vertical="center"/>
    </xf>
    <xf borderId="8" fillId="6" fontId="1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6" fillId="0" fontId="10" numFmtId="176" xfId="0" applyAlignment="1" applyBorder="1" applyFont="1" applyNumberFormat="1">
      <alignment horizontal="center" readingOrder="0" shrinkToFit="0" vertical="center" wrapText="1"/>
    </xf>
    <xf borderId="8" fillId="6" fontId="12" numFmtId="0" xfId="0" applyAlignment="1" applyBorder="1" applyFont="1">
      <alignment vertical="center"/>
    </xf>
    <xf borderId="6" fillId="11" fontId="1" numFmtId="169" xfId="0" applyAlignment="1" applyBorder="1" applyFont="1" applyNumberFormat="1">
      <alignment horizontal="center" readingOrder="0" vertical="center"/>
    </xf>
    <xf borderId="8" fillId="6" fontId="8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9" fillId="6" fontId="12" numFmtId="0" xfId="0" applyAlignment="1" applyBorder="1" applyFont="1">
      <alignment vertical="center"/>
    </xf>
    <xf borderId="6" fillId="6" fontId="2" numFmtId="169" xfId="0" applyAlignment="1" applyBorder="1" applyFont="1" applyNumberFormat="1">
      <alignment horizontal="center" vertical="center"/>
    </xf>
    <xf borderId="6" fillId="0" fontId="11" numFmtId="169" xfId="0" applyAlignment="1" applyBorder="1" applyFont="1" applyNumberFormat="1">
      <alignment horizontal="center" readingOrder="0" shrinkToFit="0" vertical="center" wrapText="1"/>
    </xf>
    <xf borderId="8" fillId="10" fontId="1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/>
    </xf>
    <xf borderId="6" fillId="6" fontId="2" numFmtId="169" xfId="0" applyAlignment="1" applyBorder="1" applyFont="1" applyNumberFormat="1">
      <alignment horizontal="center" readingOrder="0" vertical="center"/>
    </xf>
    <xf borderId="6" fillId="14" fontId="11" numFmtId="169" xfId="0" applyAlignment="1" applyBorder="1" applyFill="1" applyFont="1" applyNumberFormat="1">
      <alignment horizontal="center" readingOrder="0" shrinkToFit="0" vertical="center" wrapText="1"/>
    </xf>
    <xf borderId="8" fillId="15" fontId="7" numFmtId="0" xfId="0" applyAlignment="1" applyBorder="1" applyFill="1" applyFon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6" fontId="2" numFmtId="0" xfId="0" applyAlignment="1" applyFont="1">
      <alignment horizontal="center" vertical="center"/>
    </xf>
    <xf borderId="6" fillId="0" fontId="10" numFmtId="174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6" fontId="11" numFmtId="17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6" fillId="6" fontId="14" numFmtId="0" xfId="0" applyAlignment="1" applyBorder="1" applyFont="1">
      <alignment horizontal="center" readingOrder="0" shrinkToFit="0" vertical="center" wrapText="1"/>
    </xf>
    <xf borderId="6" fillId="0" fontId="1" numFmtId="177" xfId="0" applyAlignment="1" applyBorder="1" applyFont="1" applyNumberFormat="1">
      <alignment horizontal="center" readingOrder="0" shrinkToFit="0" vertical="center" wrapText="1"/>
    </xf>
    <xf borderId="6" fillId="0" fontId="1" numFmtId="169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2" numFmtId="169" xfId="0" applyAlignment="1" applyFont="1" applyNumberFormat="1">
      <alignment horizontal="center" vertical="center"/>
    </xf>
    <xf borderId="0" fillId="16" fontId="11" numFmtId="174" xfId="0" applyAlignment="1" applyFill="1" applyFont="1" applyNumberFormat="1">
      <alignment horizontal="center" readingOrder="0" vertical="center"/>
    </xf>
    <xf borderId="0" fillId="17" fontId="15" numFmtId="0" xfId="0" applyAlignment="1" applyFill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8" fillId="0" fontId="12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vertical="center"/>
    </xf>
    <xf borderId="8" fillId="0" fontId="12" numFmtId="0" xfId="0" applyAlignment="1" applyBorder="1" applyFont="1">
      <alignment horizontal="center" vertical="center"/>
    </xf>
    <xf borderId="8" fillId="0" fontId="12" numFmtId="173" xfId="0" applyAlignment="1" applyBorder="1" applyFont="1" applyNumberFormat="1">
      <alignment vertical="center"/>
    </xf>
    <xf borderId="9" fillId="0" fontId="12" numFmtId="173" xfId="0" applyAlignment="1" applyBorder="1" applyFont="1" applyNumberFormat="1">
      <alignment vertical="center"/>
    </xf>
    <xf borderId="8" fillId="7" fontId="7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readingOrder="0" vertical="center"/>
    </xf>
    <xf borderId="8" fillId="11" fontId="16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8" fillId="6" fontId="17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8" fillId="10" fontId="1" numFmtId="0" xfId="0" applyAlignment="1" applyBorder="1" applyFont="1">
      <alignment horizontal="center" readingOrder="0" vertical="center"/>
    </xf>
    <xf borderId="8" fillId="6" fontId="7" numFmtId="0" xfId="0" applyAlignment="1" applyBorder="1" applyFont="1">
      <alignment horizontal="center" readingOrder="0" vertical="center"/>
    </xf>
    <xf borderId="6" fillId="6" fontId="10" numFmtId="0" xfId="0" applyAlignment="1" applyBorder="1" applyFon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6" fillId="7" fontId="2" numFmtId="0" xfId="0" applyAlignment="1" applyBorder="1" applyFont="1">
      <alignment horizontal="center" readingOrder="0" vertical="center"/>
    </xf>
    <xf borderId="6" fillId="0" fontId="2" numFmtId="177" xfId="0" applyAlignment="1" applyBorder="1" applyFont="1" applyNumberFormat="1">
      <alignment horizontal="center" readingOrder="0" vertical="center"/>
    </xf>
    <xf borderId="8" fillId="0" fontId="7" numFmtId="0" xfId="0" applyAlignment="1" applyBorder="1" applyFont="1">
      <alignment readingOrder="0" shrinkToFit="0" vertical="center" wrapText="1"/>
    </xf>
    <xf borderId="9" fillId="0" fontId="7" numFmtId="173" xfId="0" applyAlignment="1" applyBorder="1" applyFont="1" applyNumberFormat="1">
      <alignment vertical="center"/>
    </xf>
    <xf borderId="8" fillId="12" fontId="7" numFmtId="0" xfId="0" applyAlignment="1" applyBorder="1" applyFont="1">
      <alignment horizontal="center" readingOrder="0" shrinkToFit="0" vertical="center" wrapText="1"/>
    </xf>
    <xf borderId="6" fillId="7" fontId="2" numFmtId="0" xfId="0" applyAlignment="1" applyBorder="1" applyFont="1">
      <alignment horizontal="center" readingOrder="0" shrinkToFit="0" vertical="center" wrapText="1"/>
    </xf>
    <xf borderId="6" fillId="7" fontId="10" numFmtId="0" xfId="0" applyAlignment="1" applyBorder="1" applyFont="1">
      <alignment horizontal="center" shrinkToFit="0" vertical="center" wrapText="1"/>
    </xf>
    <xf borderId="6" fillId="7" fontId="10" numFmtId="174" xfId="0" applyAlignment="1" applyBorder="1" applyFont="1" applyNumberFormat="1">
      <alignment horizontal="center" shrinkToFit="0" vertical="center" wrapText="1"/>
    </xf>
    <xf borderId="6" fillId="7" fontId="10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readingOrder="0" vertical="center"/>
    </xf>
    <xf borderId="6" fillId="18" fontId="10" numFmtId="0" xfId="0" applyAlignment="1" applyBorder="1" applyFill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0"/>
    </xf>
    <xf borderId="0" fillId="8" fontId="7" numFmtId="0" xfId="0" applyAlignment="1" applyFont="1">
      <alignment horizontal="center" readingOrder="0" vertical="center"/>
    </xf>
    <xf borderId="0" fillId="8" fontId="7" numFmtId="0" xfId="0" applyAlignment="1" applyFont="1">
      <alignment horizontal="center" vertical="center"/>
    </xf>
    <xf borderId="6" fillId="9" fontId="2" numFmtId="169" xfId="0" applyAlignment="1" applyBorder="1" applyFont="1" applyNumberFormat="1">
      <alignment horizontal="center" vertical="center"/>
    </xf>
    <xf borderId="6" fillId="9" fontId="2" numFmtId="0" xfId="0" applyAlignment="1" applyBorder="1" applyFont="1">
      <alignment horizontal="center" vertical="center"/>
    </xf>
    <xf borderId="0" fillId="19" fontId="1" numFmtId="169" xfId="0" applyAlignment="1" applyFill="1" applyFont="1" applyNumberFormat="1">
      <alignment horizontal="center" shrinkToFit="0" vertical="center" wrapText="1"/>
    </xf>
    <xf borderId="0" fillId="19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0" fillId="20" fontId="1" numFmtId="169" xfId="0" applyAlignment="1" applyFill="1" applyFont="1" applyNumberFormat="1">
      <alignment horizontal="center" shrinkToFit="0" vertical="center" wrapText="1"/>
    </xf>
    <xf borderId="0" fillId="20" fontId="1" numFmtId="0" xfId="0" applyAlignment="1" applyFon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8" fillId="4" fontId="5" numFmtId="166" xfId="0" applyAlignment="1" applyBorder="1" applyFont="1" applyNumberFormat="1">
      <alignment horizontal="center" shrinkToFit="0" vertical="center" wrapText="1"/>
    </xf>
    <xf borderId="5" fillId="4" fontId="5" numFmtId="166" xfId="0" applyAlignment="1" applyBorder="1" applyFont="1" applyNumberFormat="1">
      <alignment horizontal="center" shrinkToFit="0" vertical="center" wrapText="1"/>
    </xf>
    <xf borderId="5" fillId="0" fontId="6" numFmtId="0" xfId="0" applyBorder="1" applyFont="1"/>
    <xf borderId="5" fillId="4" fontId="2" numFmtId="167" xfId="0" applyAlignment="1" applyBorder="1" applyFont="1" applyNumberFormat="1">
      <alignment horizontal="center" shrinkToFit="0" vertical="center" wrapText="1"/>
    </xf>
    <xf borderId="5" fillId="4" fontId="2" numFmtId="165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8" fillId="8" fontId="13" numFmtId="0" xfId="0" applyAlignment="1" applyBorder="1" applyFont="1">
      <alignment horizontal="center" shrinkToFit="0" vertical="center" wrapText="1"/>
    </xf>
    <xf borderId="0" fillId="18" fontId="1" numFmtId="169" xfId="0" applyAlignment="1" applyFont="1" applyNumberFormat="1">
      <alignment horizontal="center" shrinkToFit="0" vertical="center" wrapText="1"/>
    </xf>
    <xf borderId="0" fillId="18" fontId="1" numFmtId="0" xfId="0" applyAlignment="1" applyFont="1">
      <alignment horizontal="center" readingOrder="0" shrinkToFit="0" vertical="center" wrapText="1"/>
    </xf>
    <xf borderId="8" fillId="8" fontId="13" numFmtId="166" xfId="0" applyAlignment="1" applyBorder="1" applyFont="1" applyNumberFormat="1">
      <alignment horizontal="center" shrinkToFit="0" vertical="center" wrapText="1"/>
    </xf>
    <xf borderId="0" fillId="0" fontId="13" numFmtId="166" xfId="0" applyAlignment="1" applyFont="1" applyNumberFormat="1">
      <alignment horizontal="center" shrinkToFit="0" vertical="center" wrapText="1"/>
    </xf>
    <xf borderId="12" fillId="5" fontId="18" numFmtId="166" xfId="0" applyAlignment="1" applyBorder="1" applyFont="1" applyNumberFormat="1">
      <alignment horizontal="center" shrinkToFit="0" vertical="center" wrapText="1"/>
    </xf>
    <xf borderId="12" fillId="5" fontId="18" numFmtId="167" xfId="0" applyAlignment="1" applyBorder="1" applyFont="1" applyNumberFormat="1">
      <alignment horizontal="center" shrinkToFit="0" vertical="center" wrapText="1"/>
    </xf>
    <xf borderId="0" fillId="19" fontId="1" numFmtId="169" xfId="0" applyAlignment="1" applyFont="1" applyNumberFormat="1">
      <alignment horizontal="center" readingOrder="0" shrinkToFit="0" vertical="center" wrapText="1"/>
    </xf>
    <xf borderId="8" fillId="10" fontId="7" numFmtId="0" xfId="0" applyAlignment="1" applyBorder="1" applyFont="1">
      <alignment horizontal="center" vertical="center"/>
    </xf>
    <xf borderId="8" fillId="10" fontId="7" numFmtId="0" xfId="0" applyAlignment="1" applyBorder="1" applyFont="1">
      <alignment horizontal="center" vertical="center"/>
    </xf>
    <xf borderId="8" fillId="19" fontId="14" numFmtId="0" xfId="0" applyAlignment="1" applyBorder="1" applyFont="1">
      <alignment horizontal="center" shrinkToFit="0" vertical="center" wrapText="1"/>
    </xf>
    <xf borderId="8" fillId="19" fontId="1" numFmtId="0" xfId="0" applyAlignment="1" applyBorder="1" applyFont="1">
      <alignment horizontal="center" shrinkToFit="0" vertical="center" wrapText="1"/>
    </xf>
    <xf borderId="0" fillId="11" fontId="1" numFmtId="169" xfId="0" applyAlignment="1" applyFont="1" applyNumberFormat="1">
      <alignment horizontal="center" vertical="center"/>
    </xf>
    <xf borderId="0" fillId="19" fontId="1" numFmtId="0" xfId="0" applyAlignment="1" applyFont="1">
      <alignment horizontal="center" readingOrder="0" shrinkToFit="0" vertical="center" wrapText="1"/>
    </xf>
    <xf borderId="0" fillId="11" fontId="1" numFmtId="169" xfId="0" applyAlignment="1" applyFont="1" applyNumberFormat="1">
      <alignment horizontal="center" readingOrder="0" vertical="center"/>
    </xf>
    <xf borderId="0" fillId="16" fontId="2" numFmtId="0" xfId="0" applyAlignment="1" applyFont="1">
      <alignment horizontal="center" readingOrder="0" vertical="center"/>
    </xf>
    <xf borderId="0" fillId="6" fontId="2" numFmtId="174" xfId="0" applyAlignment="1" applyFont="1" applyNumberFormat="1">
      <alignment horizontal="center" vertical="center"/>
    </xf>
    <xf borderId="0" fillId="2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10" fontId="15" numFmtId="0" xfId="0" applyAlignment="1" applyFont="1">
      <alignment horizontal="center" vertical="center"/>
    </xf>
    <xf borderId="0" fillId="10" fontId="15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9" fontId="1" numFmtId="0" xfId="0" applyAlignment="1" applyFont="1">
      <alignment horizontal="center" readingOrder="0" shrinkToFit="0" vertical="center" wrapText="1"/>
    </xf>
    <xf borderId="0" fillId="9" fontId="1" numFmtId="0" xfId="0" applyAlignment="1" applyFont="1">
      <alignment horizontal="center" shrinkToFit="0" vertical="center" wrapText="1"/>
    </xf>
    <xf borderId="8" fillId="7" fontId="1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0" fillId="9" fontId="1" numFmtId="169" xfId="0" applyAlignment="1" applyFont="1" applyNumberFormat="1">
      <alignment horizontal="center" vertical="center"/>
    </xf>
    <xf borderId="8" fillId="11" fontId="14" numFmtId="0" xfId="0" applyAlignment="1" applyBorder="1" applyFont="1">
      <alignment horizontal="center" shrinkToFit="0" vertical="center" wrapText="1"/>
    </xf>
    <xf borderId="8" fillId="6" fontId="10" numFmtId="0" xfId="0" applyAlignment="1" applyBorder="1" applyFont="1">
      <alignment horizontal="center" readingOrder="0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0" fontId="1" numFmtId="177" xfId="0" applyAlignment="1" applyFont="1" applyNumberFormat="1">
      <alignment horizontal="center" readingOrder="0" shrinkToFit="0" vertical="center" wrapText="1"/>
    </xf>
    <xf borderId="0" fillId="0" fontId="1" numFmtId="16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13" fontId="1" numFmtId="169" xfId="0" applyAlignment="1" applyFont="1" applyNumberFormat="1">
      <alignment horizontal="center" shrinkToFit="0" vertical="center" wrapText="1"/>
    </xf>
    <xf borderId="8" fillId="21" fontId="14" numFmtId="0" xfId="0" applyAlignment="1" applyBorder="1" applyFill="1" applyFont="1">
      <alignment horizontal="center" shrinkToFit="0" vertical="center" wrapText="1"/>
    </xf>
    <xf borderId="8" fillId="9" fontId="1" numFmtId="0" xfId="0" applyAlignment="1" applyBorder="1" applyFont="1">
      <alignment horizontal="center" shrinkToFit="0" vertical="center" wrapText="1"/>
    </xf>
    <xf borderId="0" fillId="0" fontId="2" numFmtId="175" xfId="0" applyAlignment="1" applyFont="1" applyNumberFormat="1">
      <alignment horizontal="center" readingOrder="0" vertical="center"/>
    </xf>
    <xf borderId="12" fillId="19" fontId="14" numFmtId="0" xfId="0" applyAlignment="1" applyBorder="1" applyFont="1">
      <alignment horizontal="center" shrinkToFit="0" vertical="center" wrapText="1"/>
    </xf>
    <xf borderId="12" fillId="19" fontId="14" numFmtId="0" xfId="0" applyAlignment="1" applyBorder="1" applyFont="1">
      <alignment horizontal="center" readingOrder="0" shrinkToFit="0" vertical="center" wrapText="1"/>
    </xf>
    <xf borderId="8" fillId="6" fontId="19" numFmtId="0" xfId="0" applyAlignment="1" applyBorder="1" applyFont="1">
      <alignment horizontal="center" readingOrder="0" shrinkToFit="0" vertical="center" wrapText="1"/>
    </xf>
    <xf borderId="0" fillId="11" fontId="15" numFmtId="169" xfId="0" applyAlignment="1" applyFont="1" applyNumberFormat="1">
      <alignment horizontal="center" readingOrder="0" shrinkToFit="0" vertical="center" wrapText="1"/>
    </xf>
    <xf borderId="0" fillId="11" fontId="1" numFmtId="169" xfId="0" applyAlignment="1" applyFont="1" applyNumberFormat="1">
      <alignment horizontal="center" shrinkToFit="0" vertical="center" wrapText="1"/>
    </xf>
    <xf borderId="8" fillId="7" fontId="2" numFmtId="0" xfId="0" applyAlignment="1" applyBorder="1" applyFont="1">
      <alignment horizontal="center" vertical="center"/>
    </xf>
    <xf borderId="8" fillId="7" fontId="2" numFmtId="0" xfId="0" applyAlignment="1" applyBorder="1" applyFont="1">
      <alignment horizontal="center" readingOrder="0" vertical="center"/>
    </xf>
    <xf borderId="8" fillId="22" fontId="14" numFmtId="0" xfId="0" applyAlignment="1" applyBorder="1" applyFill="1" applyFont="1">
      <alignment horizontal="center" readingOrder="0" shrinkToFit="0" vertical="center" wrapText="1"/>
    </xf>
    <xf borderId="8" fillId="22" fontId="1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readingOrder="0" shrinkToFit="0" vertical="top" wrapText="1"/>
    </xf>
    <xf borderId="0" fillId="0" fontId="20" numFmtId="0" xfId="0" applyAlignment="1" applyFont="1">
      <alignment readingOrder="0" shrinkToFit="0" vertical="top" wrapText="0"/>
    </xf>
    <xf borderId="0" fillId="11" fontId="14" numFmtId="0" xfId="0" applyAlignment="1" applyFont="1">
      <alignment horizontal="center" shrinkToFit="0" vertical="center" wrapText="1"/>
    </xf>
    <xf borderId="0" fillId="11" fontId="1" numFmtId="0" xfId="0" applyAlignment="1" applyFont="1">
      <alignment horizontal="center" readingOrder="0" shrinkToFit="0" vertical="center" wrapText="1"/>
    </xf>
    <xf borderId="0" fillId="23" fontId="1" numFmtId="169" xfId="0" applyAlignment="1" applyFill="1" applyFont="1" applyNumberFormat="1">
      <alignment horizontal="center" shrinkToFit="0" vertical="center" wrapText="1"/>
    </xf>
    <xf borderId="0" fillId="23" fontId="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readingOrder="0" shrinkToFit="0" vertical="top" wrapText="1"/>
    </xf>
    <xf borderId="0" fillId="6" fontId="2" numFmtId="169" xfId="0" applyAlignment="1" applyFont="1" applyNumberFormat="1">
      <alignment horizontal="center" vertical="center"/>
    </xf>
    <xf borderId="0" fillId="8" fontId="2" numFmtId="0" xfId="0" applyAlignment="1" applyFont="1">
      <alignment horizontal="center" readingOrder="0" vertical="center"/>
    </xf>
    <xf borderId="0" fillId="8" fontId="2" numFmtId="169" xfId="0" applyAlignment="1" applyFont="1" applyNumberFormat="1">
      <alignment horizontal="center" vertical="center"/>
    </xf>
    <xf borderId="0" fillId="0" fontId="22" numFmtId="169" xfId="0" applyAlignment="1" applyFont="1" applyNumberFormat="1">
      <alignment readingOrder="0"/>
    </xf>
    <xf borderId="0" fillId="0" fontId="22" numFmtId="0" xfId="0" applyAlignment="1" applyFont="1">
      <alignment readingOrder="0"/>
    </xf>
    <xf borderId="8" fillId="0" fontId="10" numFmtId="0" xfId="0" applyAlignment="1" applyBorder="1" applyFont="1">
      <alignment horizontal="center" readingOrder="0" shrinkToFit="0" vertical="center" wrapText="1"/>
    </xf>
    <xf borderId="8" fillId="0" fontId="2" numFmtId="169" xfId="0" applyAlignment="1" applyBorder="1" applyFont="1" applyNumberFormat="1">
      <alignment horizontal="center" readingOrder="0" vertical="center"/>
    </xf>
    <xf borderId="8" fillId="0" fontId="7" numFmtId="169" xfId="0" applyAlignment="1" applyBorder="1" applyFont="1" applyNumberFormat="1">
      <alignment horizontal="center" readingOrder="0" shrinkToFit="0" vertical="center" wrapText="1"/>
    </xf>
    <xf borderId="8" fillId="8" fontId="11" numFmtId="0" xfId="0" applyAlignment="1" applyBorder="1" applyFont="1">
      <alignment horizontal="center" readingOrder="0" shrinkToFit="0" vertical="center" wrapText="1"/>
    </xf>
    <xf borderId="8" fillId="8" fontId="3" numFmtId="169" xfId="0" applyAlignment="1" applyBorder="1" applyFont="1" applyNumberFormat="1">
      <alignment horizontal="center" readingOrder="0" vertical="center"/>
    </xf>
    <xf borderId="8" fillId="16" fontId="11" numFmtId="0" xfId="0" applyAlignment="1" applyBorder="1" applyFont="1">
      <alignment horizontal="center" readingOrder="0" shrinkToFit="0" vertical="center" wrapText="1"/>
    </xf>
    <xf borderId="8" fillId="16" fontId="3" numFmtId="169" xfId="0" applyAlignment="1" applyBorder="1" applyFont="1" applyNumberFormat="1">
      <alignment horizontal="center" readingOrder="0" vertical="center"/>
    </xf>
    <xf borderId="0" fillId="0" fontId="7" numFmtId="0" xfId="0" applyFont="1"/>
    <xf borderId="0" fillId="16" fontId="7" numFmtId="0" xfId="0" applyAlignment="1" applyFont="1">
      <alignment readingOrder="0"/>
    </xf>
    <xf borderId="0" fillId="16" fontId="7" numFmtId="0" xfId="0" applyFont="1"/>
    <xf borderId="0" fillId="6" fontId="7" numFmtId="0" xfId="0" applyAlignment="1" applyFont="1">
      <alignment readingOrder="0"/>
    </xf>
    <xf borderId="0" fillId="6" fontId="7" numFmtId="0" xfId="0" applyFont="1"/>
    <xf borderId="0" fillId="16" fontId="2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14" fontId="7" numFmtId="0" xfId="0" applyAlignment="1" applyFont="1">
      <alignment readingOrder="0"/>
    </xf>
    <xf borderId="0" fillId="6" fontId="7" numFmtId="0" xfId="0" applyFont="1"/>
    <xf borderId="0" fillId="0" fontId="1" numFmtId="164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11" fillId="4" fontId="9" numFmtId="0" xfId="0" applyAlignment="1" applyBorder="1" applyFont="1">
      <alignment horizontal="center" readingOrder="0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0" fillId="0" fontId="1" numFmtId="166" xfId="0" applyAlignment="1" applyFont="1" applyNumberFormat="1">
      <alignment horizontal="center" vertical="center"/>
    </xf>
    <xf borderId="8" fillId="4" fontId="9" numFmtId="166" xfId="0" applyAlignment="1" applyBorder="1" applyFont="1" applyNumberFormat="1">
      <alignment horizontal="center" shrinkToFit="0" vertical="center" wrapText="1"/>
    </xf>
    <xf borderId="5" fillId="4" fontId="9" numFmtId="166" xfId="0" applyAlignment="1" applyBorder="1" applyFont="1" applyNumberFormat="1">
      <alignment horizontal="center" shrinkToFit="0" vertical="center" wrapText="1"/>
    </xf>
    <xf borderId="5" fillId="4" fontId="1" numFmtId="167" xfId="0" applyAlignment="1" applyBorder="1" applyFont="1" applyNumberFormat="1">
      <alignment horizontal="center" vertical="center"/>
    </xf>
    <xf borderId="5" fillId="4" fontId="1" numFmtId="165" xfId="0" applyAlignment="1" applyBorder="1" applyFont="1" applyNumberFormat="1">
      <alignment horizontal="center" vertical="center"/>
    </xf>
    <xf borderId="8" fillId="8" fontId="1" numFmtId="0" xfId="0" applyAlignment="1" applyBorder="1" applyFont="1">
      <alignment horizontal="center" vertical="center"/>
    </xf>
    <xf borderId="8" fillId="8" fontId="1" numFmtId="166" xfId="0" applyAlignment="1" applyBorder="1" applyFont="1" applyNumberFormat="1">
      <alignment horizontal="center" vertical="center"/>
    </xf>
    <xf borderId="7" fillId="5" fontId="9" numFmtId="166" xfId="0" applyAlignment="1" applyBorder="1" applyFont="1" applyNumberFormat="1">
      <alignment horizontal="center" shrinkToFit="0" vertical="center" wrapText="1"/>
    </xf>
    <xf borderId="12" fillId="5" fontId="9" numFmtId="167" xfId="0" applyAlignment="1" applyBorder="1" applyFont="1" applyNumberFormat="1">
      <alignment horizontal="center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8" fillId="6" fontId="1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0" fontId="1" numFmtId="175" xfId="0" applyAlignment="1" applyFont="1" applyNumberFormat="1">
      <alignment horizontal="center" readingOrder="0" vertical="center"/>
    </xf>
    <xf borderId="0" fillId="0" fontId="1" numFmtId="16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16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2.png"/><Relationship Id="rId6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jpg"/><Relationship Id="rId3" Type="http://schemas.openxmlformats.org/officeDocument/2006/relationships/image" Target="../media/image18.jpg"/><Relationship Id="rId4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85725</xdr:rowOff>
    </xdr:from>
    <xdr:ext cx="4686300" cy="3086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0</xdr:row>
      <xdr:rowOff>133350</xdr:rowOff>
    </xdr:from>
    <xdr:ext cx="4248150" cy="30384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1323975</xdr:colOff>
      <xdr:row>3</xdr:row>
      <xdr:rowOff>104775</xdr:rowOff>
    </xdr:from>
    <xdr:ext cx="4029075" cy="462915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56</xdr:row>
      <xdr:rowOff>133350</xdr:rowOff>
    </xdr:from>
    <xdr:ext cx="5734050" cy="49149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57</xdr:row>
      <xdr:rowOff>9525</xdr:rowOff>
    </xdr:from>
    <xdr:ext cx="3733800" cy="27432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1257300</xdr:colOff>
      <xdr:row>14</xdr:row>
      <xdr:rowOff>66675</xdr:rowOff>
    </xdr:from>
    <xdr:ext cx="6619875" cy="42291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5</xdr:row>
      <xdr:rowOff>19050</xdr:rowOff>
    </xdr:from>
    <xdr:ext cx="9648825" cy="45243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3</xdr:row>
      <xdr:rowOff>171450</xdr:rowOff>
    </xdr:from>
    <xdr:ext cx="5105400" cy="46005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638175</xdr:colOff>
      <xdr:row>33</xdr:row>
      <xdr:rowOff>152400</xdr:rowOff>
    </xdr:from>
    <xdr:ext cx="6210300" cy="320040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838200</xdr:colOff>
      <xdr:row>32</xdr:row>
      <xdr:rowOff>180975</xdr:rowOff>
    </xdr:from>
    <xdr:ext cx="3657600" cy="128587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504825</xdr:colOff>
      <xdr:row>40</xdr:row>
      <xdr:rowOff>19050</xdr:rowOff>
    </xdr:from>
    <xdr:ext cx="6724650" cy="2038350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695325</xdr:colOff>
      <xdr:row>50</xdr:row>
      <xdr:rowOff>190500</xdr:rowOff>
    </xdr:from>
    <xdr:ext cx="5295900" cy="1714500"/>
    <xdr:pic>
      <xdr:nvPicPr>
        <xdr:cNvPr id="0" name="image1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5</xdr:row>
      <xdr:rowOff>104775</xdr:rowOff>
    </xdr:from>
    <xdr:ext cx="3876675" cy="482917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0</xdr:rowOff>
    </xdr:from>
    <xdr:ext cx="8782050" cy="806767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428625</xdr:colOff>
      <xdr:row>2</xdr:row>
      <xdr:rowOff>133350</xdr:rowOff>
    </xdr:from>
    <xdr:ext cx="4448175" cy="9563100"/>
    <xdr:pic>
      <xdr:nvPicPr>
        <xdr:cNvPr id="0" name="image17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114300</xdr:colOff>
      <xdr:row>2</xdr:row>
      <xdr:rowOff>76200</xdr:rowOff>
    </xdr:from>
    <xdr:ext cx="3752850" cy="8124825"/>
    <xdr:pic>
      <xdr:nvPicPr>
        <xdr:cNvPr id="0" name="image18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5</xdr:row>
      <xdr:rowOff>66675</xdr:rowOff>
    </xdr:from>
    <xdr:ext cx="2514600" cy="3762375"/>
    <xdr:pic>
      <xdr:nvPicPr>
        <xdr:cNvPr id="0" name="image1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857250</xdr:colOff>
      <xdr:row>11</xdr:row>
      <xdr:rowOff>57150</xdr:rowOff>
    </xdr:from>
    <xdr:ext cx="2971800" cy="435292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3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1" t="s">
        <v>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31" t="s">
        <v>24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2"/>
      <c r="B20" s="32"/>
      <c r="C20" s="1"/>
      <c r="D20" s="2"/>
      <c r="E20" s="32"/>
      <c r="F20" s="31"/>
      <c r="G20" s="3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2" t="s">
        <v>30</v>
      </c>
      <c r="B21" s="32" t="s">
        <v>32</v>
      </c>
      <c r="C21" s="1"/>
      <c r="D21" s="2"/>
      <c r="E21" s="32" t="s">
        <v>30</v>
      </c>
      <c r="F21" s="11" t="s">
        <v>33</v>
      </c>
      <c r="G21" s="3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2" t="s">
        <v>34</v>
      </c>
      <c r="B22" s="32" t="s">
        <v>35</v>
      </c>
      <c r="C22" s="1"/>
      <c r="D22" s="2"/>
      <c r="E22" s="32" t="s">
        <v>30</v>
      </c>
      <c r="F22" s="11" t="s">
        <v>37</v>
      </c>
      <c r="G22" s="3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2" t="s">
        <v>47</v>
      </c>
      <c r="B23" s="32" t="s">
        <v>49</v>
      </c>
      <c r="C23" s="1"/>
      <c r="D23" s="2"/>
      <c r="E23" s="32" t="s">
        <v>34</v>
      </c>
      <c r="F23" s="11" t="s">
        <v>53</v>
      </c>
      <c r="G23" s="3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2" t="s">
        <v>55</v>
      </c>
      <c r="B24" s="32" t="s">
        <v>56</v>
      </c>
      <c r="C24" s="1"/>
      <c r="D24" s="2"/>
      <c r="E24" s="32" t="s">
        <v>55</v>
      </c>
      <c r="F24" s="11" t="s">
        <v>57</v>
      </c>
      <c r="G24" s="3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2" t="s">
        <v>59</v>
      </c>
      <c r="B25" s="32" t="s">
        <v>60</v>
      </c>
      <c r="C25" s="1"/>
      <c r="D25" s="2"/>
      <c r="E25" s="32" t="s">
        <v>59</v>
      </c>
      <c r="F25" s="11" t="s">
        <v>62</v>
      </c>
      <c r="G25" s="3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2" t="s">
        <v>65</v>
      </c>
      <c r="B26" s="70">
        <v>31065.0</v>
      </c>
      <c r="C26" s="1"/>
      <c r="D26" s="2"/>
      <c r="E26" s="32" t="s">
        <v>65</v>
      </c>
      <c r="F26" s="73">
        <v>29528.0</v>
      </c>
      <c r="G26" s="32"/>
      <c r="H26" s="7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2" t="s">
        <v>68</v>
      </c>
      <c r="B27" s="32">
        <v>40.0</v>
      </c>
      <c r="C27" s="1"/>
      <c r="D27" s="2"/>
      <c r="E27" s="32" t="s">
        <v>68</v>
      </c>
      <c r="F27" s="1">
        <f>2026-1980</f>
        <v>46</v>
      </c>
      <c r="G27" s="3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2" t="s">
        <v>73</v>
      </c>
      <c r="B28" s="32" t="s">
        <v>75</v>
      </c>
      <c r="C28" s="1"/>
      <c r="D28" s="2"/>
      <c r="E28" s="32" t="s">
        <v>73</v>
      </c>
      <c r="F28" s="11" t="s">
        <v>77</v>
      </c>
      <c r="G28" s="3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2" t="s">
        <v>80</v>
      </c>
      <c r="B29" s="32" t="s">
        <v>82</v>
      </c>
      <c r="C29" s="1"/>
      <c r="D29" s="2"/>
      <c r="E29" s="32" t="s">
        <v>80</v>
      </c>
      <c r="F29" s="11" t="s">
        <v>83</v>
      </c>
      <c r="G29" s="3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2" t="s">
        <v>86</v>
      </c>
      <c r="B30" s="32" t="s">
        <v>87</v>
      </c>
      <c r="C30" s="1"/>
      <c r="D30" s="2"/>
      <c r="E30" s="32" t="s">
        <v>86</v>
      </c>
      <c r="F30" s="32" t="s">
        <v>87</v>
      </c>
      <c r="G30" s="3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2" t="s">
        <v>88</v>
      </c>
      <c r="B31" s="90" t="s">
        <v>89</v>
      </c>
      <c r="C31" s="1"/>
      <c r="D31" s="2"/>
      <c r="E31" s="32" t="s">
        <v>88</v>
      </c>
      <c r="F31" s="90" t="s">
        <v>89</v>
      </c>
      <c r="G31" s="32"/>
      <c r="H31" s="91"/>
      <c r="I31" s="93"/>
      <c r="J31" s="91"/>
      <c r="K31" s="91"/>
      <c r="L31" s="94"/>
      <c r="M31" s="91"/>
      <c r="N31" s="95"/>
      <c r="O31" s="91"/>
      <c r="P31" s="1"/>
      <c r="Q31" s="1"/>
      <c r="R31" s="1"/>
      <c r="S31" s="1"/>
      <c r="T31" s="1"/>
      <c r="U31" s="1"/>
      <c r="V31" s="1"/>
      <c r="W31" s="1"/>
      <c r="X31" s="1"/>
    </row>
    <row r="32">
      <c r="A32" s="32" t="s">
        <v>93</v>
      </c>
      <c r="B32" s="32">
        <v>5.9996705595E10</v>
      </c>
      <c r="C32" s="1"/>
      <c r="D32" s="2"/>
      <c r="E32" s="32" t="s">
        <v>93</v>
      </c>
      <c r="F32" s="32">
        <v>5.9996705595E10</v>
      </c>
      <c r="G32" s="3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2" t="s">
        <v>100</v>
      </c>
      <c r="B33" s="32" t="s">
        <v>101</v>
      </c>
      <c r="C33" s="1"/>
      <c r="D33" s="2"/>
      <c r="E33" s="32" t="s">
        <v>100</v>
      </c>
      <c r="F33" s="11" t="s">
        <v>102</v>
      </c>
      <c r="G33" s="3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2" t="s">
        <v>103</v>
      </c>
      <c r="B34" s="32" t="s">
        <v>104</v>
      </c>
      <c r="C34" s="1"/>
      <c r="D34" s="2"/>
      <c r="E34" s="32" t="s">
        <v>103</v>
      </c>
      <c r="F34" s="32" t="s">
        <v>104</v>
      </c>
      <c r="G34" s="3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2" t="s">
        <v>105</v>
      </c>
      <c r="B35" s="32" t="s">
        <v>106</v>
      </c>
      <c r="C35" s="1"/>
      <c r="D35" s="2"/>
      <c r="E35" s="32" t="s">
        <v>105</v>
      </c>
      <c r="F35" s="1"/>
      <c r="G35" s="3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2" t="s">
        <v>108</v>
      </c>
      <c r="B36" s="32" t="s">
        <v>109</v>
      </c>
      <c r="C36" s="1"/>
      <c r="D36" s="2"/>
      <c r="E36" s="32" t="s">
        <v>108</v>
      </c>
      <c r="F36" s="11" t="s">
        <v>110</v>
      </c>
      <c r="G36" s="3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2" t="s">
        <v>111</v>
      </c>
      <c r="B37" s="32" t="s">
        <v>112</v>
      </c>
      <c r="C37" s="1"/>
      <c r="D37" s="2"/>
      <c r="E37" s="32" t="s">
        <v>111</v>
      </c>
      <c r="F37" s="11" t="s">
        <v>113</v>
      </c>
      <c r="G37" s="3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2" t="s">
        <v>114</v>
      </c>
      <c r="B38" s="32" t="s">
        <v>115</v>
      </c>
      <c r="C38" s="1"/>
      <c r="D38" s="2"/>
      <c r="E38" s="32" t="s">
        <v>114</v>
      </c>
      <c r="F38" s="11" t="s">
        <v>117</v>
      </c>
      <c r="G38" s="3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2"/>
      <c r="E39" s="32"/>
      <c r="F39" s="1"/>
      <c r="G39" s="11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1" t="s">
        <v>122</v>
      </c>
      <c r="B40" s="11" t="s">
        <v>125</v>
      </c>
      <c r="C40" s="1"/>
      <c r="D40" s="2"/>
      <c r="E40" s="32"/>
      <c r="F40" s="1"/>
      <c r="G40" s="3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1" t="s">
        <v>128</v>
      </c>
      <c r="B41" s="1"/>
      <c r="C41" s="1"/>
      <c r="D41" s="2"/>
      <c r="E41" s="1"/>
      <c r="F41" s="119"/>
      <c r="G41" s="3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 t="s">
        <v>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32"/>
      <c r="F63" s="1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32"/>
      <c r="F64" s="1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32"/>
      <c r="F65" s="1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32"/>
      <c r="F66" s="1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32"/>
      <c r="F67" s="1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32"/>
      <c r="F68" s="1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32"/>
      <c r="F69" s="7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3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32"/>
      <c r="F71" s="1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3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32"/>
      <c r="F73" s="1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32"/>
      <c r="F74" s="1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32"/>
      <c r="F75" s="1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32"/>
      <c r="F76" s="1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3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32"/>
      <c r="F78" s="1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3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32"/>
      <c r="F80" s="1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32"/>
      <c r="F81" s="1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.0"/>
    <col customWidth="1" min="2" max="2" width="14.25"/>
    <col customWidth="1" min="3" max="3" width="16.38"/>
    <col customWidth="1" min="4" max="4" width="16.5"/>
    <col customWidth="1" min="5" max="5" width="42.88"/>
    <col customWidth="1" min="6" max="7" width="16.38"/>
    <col customWidth="1" min="8" max="8" width="18.5"/>
    <col customWidth="1" min="9" max="9" width="14.5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2.25"/>
    <col customWidth="1" min="16" max="16" width="28.25"/>
    <col customWidth="1" min="17" max="17" width="14.25"/>
    <col customWidth="1" min="18" max="18" width="32.0"/>
    <col customWidth="1" min="19" max="19" width="30.63"/>
    <col customWidth="1" min="20" max="103" width="14.63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5"/>
      <c r="L2" s="6"/>
      <c r="M2" s="4"/>
      <c r="N2" s="3"/>
      <c r="O2" s="7" t="s">
        <v>0</v>
      </c>
      <c r="P2" s="3"/>
      <c r="Q2" s="3"/>
      <c r="R2" s="3"/>
      <c r="S2" s="8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</row>
    <row r="3" ht="33.0" customHeight="1">
      <c r="A3" s="3"/>
      <c r="B3" s="3"/>
      <c r="C3" s="3"/>
      <c r="D3" s="3"/>
      <c r="E3" s="3"/>
      <c r="F3" s="3"/>
      <c r="G3" s="3"/>
      <c r="H3" s="3"/>
      <c r="I3" s="10" t="s">
        <v>2</v>
      </c>
      <c r="J3" s="3"/>
      <c r="K3" s="5" t="s">
        <v>5</v>
      </c>
      <c r="L3" s="6"/>
      <c r="M3" s="4"/>
      <c r="N3" s="3"/>
      <c r="O3" s="13" t="s">
        <v>6</v>
      </c>
      <c r="P3" s="14"/>
      <c r="Q3" s="15"/>
      <c r="R3" s="18"/>
      <c r="S3" s="19"/>
      <c r="T3" s="18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</row>
    <row r="4">
      <c r="A4" s="3"/>
      <c r="B4" s="22" t="s">
        <v>7</v>
      </c>
      <c r="C4" s="23" t="s">
        <v>8</v>
      </c>
      <c r="D4" s="23" t="s">
        <v>9</v>
      </c>
      <c r="E4" s="24" t="s">
        <v>10</v>
      </c>
      <c r="F4" s="24" t="s">
        <v>11</v>
      </c>
      <c r="G4" s="24"/>
      <c r="H4" s="24" t="s">
        <v>12</v>
      </c>
      <c r="I4" s="25" t="s">
        <v>14</v>
      </c>
      <c r="J4" s="26"/>
      <c r="K4" s="27" t="s">
        <v>15</v>
      </c>
      <c r="L4" s="23" t="s">
        <v>16</v>
      </c>
      <c r="M4" s="23" t="s">
        <v>17</v>
      </c>
      <c r="N4" s="3"/>
      <c r="O4" s="28" t="s">
        <v>18</v>
      </c>
      <c r="P4" s="29" t="s">
        <v>19</v>
      </c>
      <c r="Q4" s="29" t="s">
        <v>20</v>
      </c>
      <c r="R4" s="29" t="s">
        <v>21</v>
      </c>
      <c r="S4" s="29" t="s">
        <v>22</v>
      </c>
      <c r="T4" s="29" t="s">
        <v>23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</row>
    <row r="5" ht="27.75" customHeight="1">
      <c r="A5" s="38"/>
      <c r="B5" s="47" t="s">
        <v>41</v>
      </c>
      <c r="C5" s="49" t="s">
        <v>43</v>
      </c>
      <c r="D5" s="49" t="s">
        <v>44</v>
      </c>
      <c r="E5" s="45" t="s">
        <v>46</v>
      </c>
      <c r="F5" s="45" t="s">
        <v>48</v>
      </c>
      <c r="G5" s="52" t="s">
        <v>51</v>
      </c>
      <c r="H5" s="53" t="s">
        <v>54</v>
      </c>
      <c r="I5" s="54">
        <v>12.0</v>
      </c>
      <c r="J5" s="3"/>
      <c r="K5" s="55">
        <f>2750*8</f>
        <v>22000</v>
      </c>
      <c r="L5" s="58">
        <v>0.0</v>
      </c>
      <c r="M5" s="55">
        <f>2750*8</f>
        <v>22000</v>
      </c>
      <c r="N5" s="3"/>
      <c r="O5" s="39" t="s">
        <v>58</v>
      </c>
      <c r="P5" s="62"/>
      <c r="Q5" s="62"/>
      <c r="R5" s="62"/>
      <c r="S5" s="62"/>
      <c r="T5" s="62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</row>
    <row r="6">
      <c r="A6" s="38"/>
      <c r="B6" s="77"/>
      <c r="C6" s="77"/>
      <c r="D6" s="77"/>
      <c r="E6" s="77"/>
      <c r="F6" s="77"/>
      <c r="G6" s="77"/>
      <c r="H6" s="77"/>
      <c r="I6" s="81"/>
      <c r="J6" s="3"/>
      <c r="K6" s="82"/>
      <c r="L6" s="82"/>
      <c r="M6" s="82"/>
      <c r="N6" s="83"/>
      <c r="O6" s="84" t="s">
        <v>81</v>
      </c>
      <c r="P6" s="85">
        <v>46189.0</v>
      </c>
      <c r="Q6" s="87">
        <f>2259548-879555</f>
        <v>1379993</v>
      </c>
      <c r="R6" s="84" t="s">
        <v>84</v>
      </c>
      <c r="S6" s="84" t="s">
        <v>85</v>
      </c>
      <c r="T6" s="88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</row>
    <row r="7">
      <c r="A7" s="38"/>
      <c r="B7" s="77"/>
      <c r="C7" s="101" t="s">
        <v>72</v>
      </c>
      <c r="D7" s="102" t="s">
        <v>36</v>
      </c>
      <c r="E7" s="104" t="s">
        <v>94</v>
      </c>
      <c r="F7" s="45" t="s">
        <v>95</v>
      </c>
      <c r="G7" s="52" t="s">
        <v>97</v>
      </c>
      <c r="H7" s="52" t="s">
        <v>99</v>
      </c>
      <c r="I7" s="109">
        <v>659.61</v>
      </c>
      <c r="J7" s="3"/>
      <c r="K7" s="111">
        <f>334500*7</f>
        <v>2341500</v>
      </c>
      <c r="L7" s="111">
        <f>K7*3.5%</f>
        <v>81952.5</v>
      </c>
      <c r="M7" s="111">
        <f>K7-L7</f>
        <v>2259547.5</v>
      </c>
      <c r="N7" s="3"/>
      <c r="O7" s="113" t="s">
        <v>81</v>
      </c>
      <c r="P7" s="103">
        <v>46182.0</v>
      </c>
      <c r="Q7" s="115">
        <v>879555.0</v>
      </c>
      <c r="R7" s="113" t="s">
        <v>84</v>
      </c>
      <c r="S7" s="113" t="s">
        <v>85</v>
      </c>
      <c r="T7" s="88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</row>
    <row r="8">
      <c r="A8" s="38"/>
      <c r="B8" s="77"/>
      <c r="C8" s="77"/>
      <c r="D8" s="77"/>
      <c r="E8" s="77"/>
      <c r="F8" s="77"/>
      <c r="G8" s="77"/>
      <c r="H8" s="77"/>
      <c r="I8" s="81"/>
      <c r="J8" s="3"/>
      <c r="K8" s="77"/>
      <c r="L8" s="77"/>
      <c r="M8" s="77"/>
      <c r="N8" s="3"/>
      <c r="O8" s="113" t="s">
        <v>81</v>
      </c>
      <c r="P8" s="103">
        <v>46183.0</v>
      </c>
      <c r="Q8" s="120">
        <v>9210.0</v>
      </c>
      <c r="R8" s="113" t="s">
        <v>84</v>
      </c>
      <c r="S8" s="113" t="s">
        <v>85</v>
      </c>
      <c r="T8" s="88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</row>
    <row r="9" ht="23.25" customHeight="1">
      <c r="A9" s="125"/>
      <c r="B9" s="78" t="s">
        <v>71</v>
      </c>
      <c r="C9" s="101" t="s">
        <v>72</v>
      </c>
      <c r="D9" s="102" t="s">
        <v>36</v>
      </c>
      <c r="E9" s="45" t="s">
        <v>135</v>
      </c>
      <c r="F9" s="45" t="s">
        <v>129</v>
      </c>
      <c r="G9" s="52" t="s">
        <v>136</v>
      </c>
      <c r="H9" s="52" t="s">
        <v>137</v>
      </c>
      <c r="I9" s="126">
        <v>7.0</v>
      </c>
      <c r="J9" s="3"/>
      <c r="K9" s="111">
        <v>688769.0</v>
      </c>
      <c r="L9" s="111">
        <f>K9*2%</f>
        <v>13775.38</v>
      </c>
      <c r="M9" s="111">
        <f>K9-L9</f>
        <v>674993.62</v>
      </c>
      <c r="N9" s="129"/>
      <c r="O9" s="130" t="s">
        <v>129</v>
      </c>
      <c r="P9" s="131">
        <v>46190.0</v>
      </c>
      <c r="Q9" s="132">
        <v>674994.0</v>
      </c>
      <c r="R9" s="133" t="s">
        <v>96</v>
      </c>
      <c r="S9" s="133" t="s">
        <v>98</v>
      </c>
      <c r="T9" s="88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</row>
    <row r="10" ht="18.75" customHeight="1">
      <c r="A10" s="125"/>
      <c r="B10" s="78" t="s">
        <v>71</v>
      </c>
      <c r="C10" s="101" t="s">
        <v>72</v>
      </c>
      <c r="D10" s="102" t="s">
        <v>36</v>
      </c>
      <c r="E10" s="45" t="s">
        <v>140</v>
      </c>
      <c r="F10" s="45" t="s">
        <v>129</v>
      </c>
      <c r="G10" s="52" t="s">
        <v>136</v>
      </c>
      <c r="H10" s="52" t="s">
        <v>137</v>
      </c>
      <c r="I10" s="126">
        <v>7.0</v>
      </c>
      <c r="J10" s="3"/>
      <c r="K10" s="77"/>
      <c r="L10" s="77"/>
      <c r="M10" s="77"/>
      <c r="N10" s="3"/>
      <c r="O10" s="39"/>
      <c r="P10" s="39"/>
      <c r="Q10" s="39"/>
      <c r="R10" s="39"/>
      <c r="S10" s="39"/>
      <c r="T10" s="88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</row>
    <row r="11" ht="18.75" customHeight="1">
      <c r="A11" s="125"/>
      <c r="B11" s="78" t="s">
        <v>71</v>
      </c>
      <c r="C11" s="101" t="s">
        <v>72</v>
      </c>
      <c r="D11" s="102" t="s">
        <v>36</v>
      </c>
      <c r="E11" s="45" t="s">
        <v>143</v>
      </c>
      <c r="F11" s="45" t="s">
        <v>129</v>
      </c>
      <c r="G11" s="52" t="s">
        <v>136</v>
      </c>
      <c r="H11" s="52" t="s">
        <v>144</v>
      </c>
      <c r="I11" s="126">
        <v>12.0</v>
      </c>
      <c r="J11" s="3"/>
      <c r="K11" s="77"/>
      <c r="L11" s="77"/>
      <c r="M11" s="77"/>
      <c r="N11" s="3"/>
      <c r="O11" s="39"/>
      <c r="P11" s="39"/>
      <c r="Q11" s="39"/>
      <c r="R11" s="39"/>
      <c r="S11" s="39"/>
      <c r="T11" s="88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</row>
    <row r="12" ht="19.5" customHeight="1">
      <c r="A12" s="38"/>
      <c r="B12" s="78" t="s">
        <v>71</v>
      </c>
      <c r="C12" s="101" t="s">
        <v>72</v>
      </c>
      <c r="D12" s="102" t="s">
        <v>36</v>
      </c>
      <c r="E12" s="45" t="s">
        <v>145</v>
      </c>
      <c r="F12" s="45" t="s">
        <v>129</v>
      </c>
      <c r="G12" s="52" t="s">
        <v>136</v>
      </c>
      <c r="H12" s="52" t="s">
        <v>146</v>
      </c>
      <c r="I12" s="126">
        <v>15.0</v>
      </c>
      <c r="J12" s="3"/>
      <c r="K12" s="77"/>
      <c r="L12" s="77"/>
      <c r="M12" s="77"/>
      <c r="N12" s="3"/>
      <c r="O12" s="39"/>
      <c r="P12" s="39"/>
      <c r="Q12" s="39"/>
      <c r="R12" s="39"/>
      <c r="S12" s="39"/>
      <c r="T12" s="88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</row>
    <row r="13" ht="15.75" customHeight="1">
      <c r="A13" s="38"/>
      <c r="B13" s="78" t="s">
        <v>71</v>
      </c>
      <c r="C13" s="101" t="s">
        <v>72</v>
      </c>
      <c r="D13" s="102" t="s">
        <v>36</v>
      </c>
      <c r="E13" s="45" t="s">
        <v>147</v>
      </c>
      <c r="F13" s="45" t="s">
        <v>129</v>
      </c>
      <c r="G13" s="52" t="s">
        <v>136</v>
      </c>
      <c r="H13" s="52" t="s">
        <v>148</v>
      </c>
      <c r="I13" s="126">
        <v>11.0</v>
      </c>
      <c r="J13" s="3"/>
      <c r="K13" s="77"/>
      <c r="L13" s="77"/>
      <c r="M13" s="77"/>
      <c r="N13" s="3"/>
      <c r="O13" s="39"/>
      <c r="P13" s="39"/>
      <c r="Q13" s="39"/>
      <c r="R13" s="39"/>
      <c r="S13" s="39"/>
      <c r="T13" s="88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</row>
    <row r="14" ht="15.75" customHeight="1">
      <c r="A14" s="38"/>
      <c r="B14" s="78" t="s">
        <v>71</v>
      </c>
      <c r="C14" s="101" t="s">
        <v>72</v>
      </c>
      <c r="D14" s="102" t="s">
        <v>36</v>
      </c>
      <c r="E14" s="45" t="s">
        <v>150</v>
      </c>
      <c r="F14" s="45" t="s">
        <v>129</v>
      </c>
      <c r="G14" s="52" t="s">
        <v>136</v>
      </c>
      <c r="H14" s="52" t="s">
        <v>151</v>
      </c>
      <c r="I14" s="126">
        <v>31.0</v>
      </c>
      <c r="J14" s="3"/>
      <c r="K14" s="77"/>
      <c r="L14" s="77"/>
      <c r="M14" s="77"/>
      <c r="N14" s="3"/>
      <c r="O14" s="39"/>
      <c r="P14" s="39"/>
      <c r="Q14" s="39"/>
      <c r="R14" s="39"/>
      <c r="S14" s="39"/>
      <c r="T14" s="88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ht="15.75" customHeight="1">
      <c r="A15" s="38"/>
      <c r="B15" s="78" t="s">
        <v>71</v>
      </c>
      <c r="C15" s="101" t="s">
        <v>72</v>
      </c>
      <c r="D15" s="102" t="s">
        <v>36</v>
      </c>
      <c r="E15" s="45" t="s">
        <v>154</v>
      </c>
      <c r="F15" s="45" t="s">
        <v>129</v>
      </c>
      <c r="G15" s="52" t="s">
        <v>136</v>
      </c>
      <c r="H15" s="52" t="s">
        <v>155</v>
      </c>
      <c r="I15" s="126">
        <v>38.0</v>
      </c>
      <c r="J15" s="3"/>
      <c r="K15" s="77"/>
      <c r="L15" s="77"/>
      <c r="M15" s="77"/>
      <c r="N15" s="3"/>
      <c r="O15" s="39"/>
      <c r="P15" s="39"/>
      <c r="Q15" s="39"/>
      <c r="R15" s="39"/>
      <c r="S15" s="39"/>
      <c r="T15" s="88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</row>
    <row r="16" ht="15.75" customHeight="1">
      <c r="A16" s="38"/>
      <c r="B16" s="78" t="s">
        <v>71</v>
      </c>
      <c r="C16" s="101" t="s">
        <v>72</v>
      </c>
      <c r="D16" s="102" t="s">
        <v>36</v>
      </c>
      <c r="E16" s="45" t="s">
        <v>158</v>
      </c>
      <c r="F16" s="45" t="s">
        <v>129</v>
      </c>
      <c r="G16" s="52" t="s">
        <v>136</v>
      </c>
      <c r="H16" s="52" t="s">
        <v>159</v>
      </c>
      <c r="I16" s="126">
        <v>33.0</v>
      </c>
      <c r="J16" s="3"/>
      <c r="K16" s="77"/>
      <c r="L16" s="77"/>
      <c r="M16" s="77"/>
      <c r="N16" s="3"/>
      <c r="O16" s="39"/>
      <c r="P16" s="39"/>
      <c r="Q16" s="39"/>
      <c r="R16" s="39"/>
      <c r="S16" s="39"/>
      <c r="T16" s="88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</row>
    <row r="17" ht="15.75" customHeight="1">
      <c r="A17" s="38"/>
      <c r="B17" s="78" t="s">
        <v>71</v>
      </c>
      <c r="C17" s="101" t="s">
        <v>72</v>
      </c>
      <c r="D17" s="102" t="s">
        <v>36</v>
      </c>
      <c r="E17" s="45" t="s">
        <v>162</v>
      </c>
      <c r="F17" s="45" t="s">
        <v>129</v>
      </c>
      <c r="G17" s="52" t="s">
        <v>136</v>
      </c>
      <c r="H17" s="52" t="s">
        <v>137</v>
      </c>
      <c r="I17" s="126">
        <v>7.0</v>
      </c>
      <c r="J17" s="3"/>
      <c r="K17" s="77"/>
      <c r="L17" s="77"/>
      <c r="M17" s="77"/>
      <c r="N17" s="3"/>
      <c r="O17" s="39"/>
      <c r="P17" s="39"/>
      <c r="Q17" s="39"/>
      <c r="R17" s="39"/>
      <c r="S17" s="39"/>
      <c r="T17" s="88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ht="15.75" customHeight="1">
      <c r="A18" s="38"/>
      <c r="B18" s="78" t="s">
        <v>71</v>
      </c>
      <c r="C18" s="101" t="s">
        <v>72</v>
      </c>
      <c r="D18" s="102" t="s">
        <v>36</v>
      </c>
      <c r="E18" s="45" t="s">
        <v>166</v>
      </c>
      <c r="F18" s="45" t="s">
        <v>129</v>
      </c>
      <c r="G18" s="52" t="s">
        <v>136</v>
      </c>
      <c r="H18" s="52" t="s">
        <v>167</v>
      </c>
      <c r="I18" s="126">
        <v>17.0</v>
      </c>
      <c r="J18" s="3"/>
      <c r="K18" s="77"/>
      <c r="L18" s="77"/>
      <c r="M18" s="77"/>
      <c r="N18" s="3"/>
      <c r="O18" s="39"/>
      <c r="P18" s="39"/>
      <c r="Q18" s="39"/>
      <c r="R18" s="39"/>
      <c r="S18" s="39"/>
      <c r="T18" s="88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ht="15.75" customHeight="1">
      <c r="A19" s="38"/>
      <c r="B19" s="78" t="s">
        <v>71</v>
      </c>
      <c r="C19" s="101" t="s">
        <v>72</v>
      </c>
      <c r="D19" s="102" t="s">
        <v>36</v>
      </c>
      <c r="E19" s="45" t="s">
        <v>171</v>
      </c>
      <c r="F19" s="45" t="s">
        <v>129</v>
      </c>
      <c r="G19" s="52" t="s">
        <v>136</v>
      </c>
      <c r="H19" s="52" t="s">
        <v>167</v>
      </c>
      <c r="I19" s="126">
        <v>17.0</v>
      </c>
      <c r="J19" s="3"/>
      <c r="K19" s="77"/>
      <c r="L19" s="77"/>
      <c r="M19" s="77"/>
      <c r="N19" s="3"/>
      <c r="O19" s="39"/>
      <c r="P19" s="39"/>
      <c r="Q19" s="39"/>
      <c r="R19" s="39"/>
      <c r="S19" s="39"/>
      <c r="T19" s="88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</row>
    <row r="20" ht="15.75" customHeight="1">
      <c r="A20" s="38"/>
      <c r="B20" s="78" t="s">
        <v>71</v>
      </c>
      <c r="C20" s="101" t="s">
        <v>72</v>
      </c>
      <c r="D20" s="102" t="s">
        <v>36</v>
      </c>
      <c r="E20" s="45" t="s">
        <v>172</v>
      </c>
      <c r="F20" s="45" t="s">
        <v>129</v>
      </c>
      <c r="G20" s="52" t="s">
        <v>136</v>
      </c>
      <c r="H20" s="52" t="s">
        <v>173</v>
      </c>
      <c r="I20" s="126">
        <v>13.0</v>
      </c>
      <c r="J20" s="3"/>
      <c r="K20" s="77"/>
      <c r="L20" s="77"/>
      <c r="M20" s="77"/>
      <c r="N20" s="3"/>
      <c r="O20" s="39"/>
      <c r="P20" s="39"/>
      <c r="Q20" s="39"/>
      <c r="R20" s="39"/>
      <c r="S20" s="39"/>
      <c r="T20" s="88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ht="15.75" customHeight="1">
      <c r="A21" s="38"/>
      <c r="B21" s="78" t="s">
        <v>71</v>
      </c>
      <c r="C21" s="101" t="s">
        <v>72</v>
      </c>
      <c r="D21" s="102" t="s">
        <v>36</v>
      </c>
      <c r="E21" s="45" t="s">
        <v>174</v>
      </c>
      <c r="F21" s="45" t="s">
        <v>129</v>
      </c>
      <c r="G21" s="52" t="s">
        <v>136</v>
      </c>
      <c r="H21" s="52" t="s">
        <v>175</v>
      </c>
      <c r="I21" s="126">
        <v>10.0</v>
      </c>
      <c r="J21" s="3"/>
      <c r="K21" s="77"/>
      <c r="L21" s="77"/>
      <c r="M21" s="77"/>
      <c r="N21" s="3"/>
      <c r="O21" s="39"/>
      <c r="P21" s="39"/>
      <c r="Q21" s="39"/>
      <c r="R21" s="39"/>
      <c r="S21" s="39"/>
      <c r="T21" s="88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ht="15.75" customHeight="1">
      <c r="A22" s="38"/>
      <c r="B22" s="78" t="s">
        <v>71</v>
      </c>
      <c r="C22" s="101" t="s">
        <v>72</v>
      </c>
      <c r="D22" s="102" t="s">
        <v>36</v>
      </c>
      <c r="E22" s="45" t="s">
        <v>177</v>
      </c>
      <c r="F22" s="45" t="s">
        <v>129</v>
      </c>
      <c r="G22" s="52" t="s">
        <v>136</v>
      </c>
      <c r="H22" s="52" t="s">
        <v>178</v>
      </c>
      <c r="I22" s="126">
        <v>29.0</v>
      </c>
      <c r="J22" s="3"/>
      <c r="K22" s="77"/>
      <c r="L22" s="77"/>
      <c r="M22" s="77"/>
      <c r="N22" s="3"/>
      <c r="O22" s="39"/>
      <c r="P22" s="39"/>
      <c r="Q22" s="39"/>
      <c r="R22" s="39"/>
      <c r="S22" s="39"/>
      <c r="T22" s="88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</row>
    <row r="23" ht="30.75" customHeight="1">
      <c r="A23" s="38"/>
      <c r="B23" s="78" t="s">
        <v>71</v>
      </c>
      <c r="C23" s="101" t="s">
        <v>72</v>
      </c>
      <c r="D23" s="102" t="s">
        <v>36</v>
      </c>
      <c r="E23" s="45" t="s">
        <v>179</v>
      </c>
      <c r="F23" s="45" t="s">
        <v>129</v>
      </c>
      <c r="G23" s="52" t="s">
        <v>136</v>
      </c>
      <c r="H23" s="52" t="s">
        <v>180</v>
      </c>
      <c r="I23" s="126">
        <v>27.0</v>
      </c>
      <c r="J23" s="3"/>
      <c r="K23" s="77"/>
      <c r="L23" s="77"/>
      <c r="M23" s="77"/>
      <c r="N23" s="3"/>
      <c r="O23" s="39"/>
      <c r="P23" s="39"/>
      <c r="Q23" s="39"/>
      <c r="R23" s="39"/>
      <c r="S23" s="39"/>
      <c r="T23" s="8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</row>
    <row r="24" ht="30.0" customHeight="1">
      <c r="A24" s="38"/>
      <c r="B24" s="78" t="s">
        <v>71</v>
      </c>
      <c r="C24" s="101" t="s">
        <v>72</v>
      </c>
      <c r="D24" s="102" t="s">
        <v>36</v>
      </c>
      <c r="E24" s="45" t="s">
        <v>184</v>
      </c>
      <c r="F24" s="45" t="s">
        <v>129</v>
      </c>
      <c r="G24" s="52" t="s">
        <v>136</v>
      </c>
      <c r="H24" s="53" t="s">
        <v>137</v>
      </c>
      <c r="I24" s="126">
        <v>7.0</v>
      </c>
      <c r="J24" s="3"/>
      <c r="K24" s="77"/>
      <c r="L24" s="77"/>
      <c r="M24" s="77"/>
      <c r="N24" s="3"/>
      <c r="O24" s="39"/>
      <c r="P24" s="39"/>
      <c r="Q24" s="39"/>
      <c r="R24" s="39"/>
      <c r="S24" s="39"/>
      <c r="T24" s="88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ht="31.5" customHeight="1">
      <c r="A25" s="38"/>
      <c r="B25" s="78" t="s">
        <v>71</v>
      </c>
      <c r="C25" s="101" t="s">
        <v>72</v>
      </c>
      <c r="D25" s="102" t="s">
        <v>36</v>
      </c>
      <c r="E25" s="45" t="s">
        <v>186</v>
      </c>
      <c r="F25" s="45" t="s">
        <v>129</v>
      </c>
      <c r="G25" s="52" t="s">
        <v>136</v>
      </c>
      <c r="H25" s="52" t="s">
        <v>137</v>
      </c>
      <c r="I25" s="126">
        <v>7.0</v>
      </c>
      <c r="J25" s="3"/>
      <c r="K25" s="77"/>
      <c r="L25" s="77"/>
      <c r="M25" s="77"/>
      <c r="N25" s="3"/>
      <c r="O25" s="39"/>
      <c r="P25" s="39"/>
      <c r="Q25" s="39"/>
      <c r="R25" s="39"/>
      <c r="S25" s="39"/>
      <c r="T25" s="88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</row>
    <row r="26" ht="15.75" customHeight="1">
      <c r="A26" s="38"/>
      <c r="B26" s="78" t="s">
        <v>71</v>
      </c>
      <c r="C26" s="101" t="s">
        <v>72</v>
      </c>
      <c r="D26" s="102" t="s">
        <v>36</v>
      </c>
      <c r="E26" s="45" t="s">
        <v>187</v>
      </c>
      <c r="F26" s="45" t="s">
        <v>129</v>
      </c>
      <c r="G26" s="52" t="s">
        <v>136</v>
      </c>
      <c r="H26" s="52" t="s">
        <v>137</v>
      </c>
      <c r="I26" s="126">
        <v>7.0</v>
      </c>
      <c r="J26" s="3"/>
      <c r="K26" s="77"/>
      <c r="L26" s="77"/>
      <c r="M26" s="77"/>
      <c r="N26" s="3"/>
      <c r="O26" s="39"/>
      <c r="P26" s="39"/>
      <c r="Q26" s="39"/>
      <c r="R26" s="39"/>
      <c r="S26" s="39"/>
      <c r="T26" s="88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</row>
    <row r="27" ht="15.75" customHeight="1">
      <c r="A27" s="38"/>
      <c r="B27" s="78" t="s">
        <v>71</v>
      </c>
      <c r="C27" s="101" t="s">
        <v>72</v>
      </c>
      <c r="D27" s="102" t="s">
        <v>36</v>
      </c>
      <c r="E27" s="45" t="s">
        <v>188</v>
      </c>
      <c r="F27" s="45" t="s">
        <v>129</v>
      </c>
      <c r="G27" s="52" t="s">
        <v>136</v>
      </c>
      <c r="H27" s="52" t="s">
        <v>144</v>
      </c>
      <c r="I27" s="126">
        <v>12.0</v>
      </c>
      <c r="J27" s="3"/>
      <c r="K27" s="77"/>
      <c r="L27" s="77"/>
      <c r="M27" s="77"/>
      <c r="N27" s="3"/>
      <c r="O27" s="39"/>
      <c r="P27" s="39"/>
      <c r="Q27" s="39"/>
      <c r="R27" s="39"/>
      <c r="S27" s="39"/>
      <c r="T27" s="88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ht="15.75" customHeight="1">
      <c r="A28" s="38"/>
      <c r="B28" s="78" t="s">
        <v>71</v>
      </c>
      <c r="C28" s="101" t="s">
        <v>72</v>
      </c>
      <c r="D28" s="102" t="s">
        <v>36</v>
      </c>
      <c r="E28" s="45" t="s">
        <v>191</v>
      </c>
      <c r="F28" s="45" t="s">
        <v>129</v>
      </c>
      <c r="G28" s="52" t="s">
        <v>136</v>
      </c>
      <c r="H28" s="52" t="s">
        <v>137</v>
      </c>
      <c r="I28" s="126">
        <v>7.0</v>
      </c>
      <c r="J28" s="3"/>
      <c r="K28" s="77"/>
      <c r="L28" s="77"/>
      <c r="M28" s="77"/>
      <c r="N28" s="3"/>
      <c r="O28" s="39"/>
      <c r="P28" s="39"/>
      <c r="Q28" s="39"/>
      <c r="R28" s="39"/>
      <c r="S28" s="39"/>
      <c r="T28" s="88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</row>
    <row r="29" ht="16.5" customHeight="1">
      <c r="A29" s="125"/>
      <c r="B29" s="78" t="s">
        <v>71</v>
      </c>
      <c r="C29" s="101" t="s">
        <v>72</v>
      </c>
      <c r="D29" s="102" t="s">
        <v>36</v>
      </c>
      <c r="E29" s="45" t="s">
        <v>197</v>
      </c>
      <c r="F29" s="45" t="s">
        <v>129</v>
      </c>
      <c r="G29" s="52" t="s">
        <v>136</v>
      </c>
      <c r="H29" s="52" t="s">
        <v>198</v>
      </c>
      <c r="I29" s="126">
        <v>25.0</v>
      </c>
      <c r="J29" s="3"/>
      <c r="K29" s="77"/>
      <c r="L29" s="77"/>
      <c r="M29" s="77"/>
      <c r="N29" s="3"/>
      <c r="O29" s="39"/>
      <c r="P29" s="39"/>
      <c r="Q29" s="39"/>
      <c r="R29" s="39"/>
      <c r="S29" s="39"/>
      <c r="T29" s="88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</row>
    <row r="30" ht="18.0" customHeight="1">
      <c r="A30" s="125"/>
      <c r="B30" s="78" t="s">
        <v>71</v>
      </c>
      <c r="C30" s="101" t="s">
        <v>72</v>
      </c>
      <c r="D30" s="102" t="s">
        <v>36</v>
      </c>
      <c r="E30" s="45" t="s">
        <v>199</v>
      </c>
      <c r="F30" s="45" t="s">
        <v>129</v>
      </c>
      <c r="G30" s="52" t="s">
        <v>136</v>
      </c>
      <c r="H30" s="53" t="s">
        <v>178</v>
      </c>
      <c r="I30" s="126">
        <v>29.0</v>
      </c>
      <c r="J30" s="3"/>
      <c r="K30" s="77"/>
      <c r="L30" s="77"/>
      <c r="M30" s="77"/>
      <c r="N30" s="3"/>
      <c r="O30" s="39"/>
      <c r="P30" s="39"/>
      <c r="Q30" s="39"/>
      <c r="R30" s="39"/>
      <c r="S30" s="39"/>
      <c r="T30" s="88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</row>
    <row r="31" ht="15.75" customHeight="1">
      <c r="A31" s="38"/>
      <c r="B31" s="78" t="s">
        <v>71</v>
      </c>
      <c r="C31" s="101" t="s">
        <v>72</v>
      </c>
      <c r="D31" s="102" t="s">
        <v>36</v>
      </c>
      <c r="E31" s="45" t="s">
        <v>200</v>
      </c>
      <c r="F31" s="45" t="s">
        <v>129</v>
      </c>
      <c r="G31" s="52" t="s">
        <v>136</v>
      </c>
      <c r="H31" s="52" t="s">
        <v>201</v>
      </c>
      <c r="I31" s="126">
        <v>22.0</v>
      </c>
      <c r="J31" s="3"/>
      <c r="K31" s="77"/>
      <c r="L31" s="77"/>
      <c r="M31" s="77"/>
      <c r="N31" s="3"/>
      <c r="O31" s="39"/>
      <c r="P31" s="39"/>
      <c r="Q31" s="39"/>
      <c r="R31" s="39"/>
      <c r="S31" s="39"/>
      <c r="T31" s="88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</row>
    <row r="32" ht="15.75" customHeight="1">
      <c r="A32" s="38"/>
      <c r="B32" s="78" t="s">
        <v>71</v>
      </c>
      <c r="C32" s="101" t="s">
        <v>72</v>
      </c>
      <c r="D32" s="102" t="s">
        <v>36</v>
      </c>
      <c r="E32" s="152" t="s">
        <v>203</v>
      </c>
      <c r="F32" s="45" t="s">
        <v>129</v>
      </c>
      <c r="G32" s="52" t="s">
        <v>136</v>
      </c>
      <c r="H32" s="52" t="s">
        <v>175</v>
      </c>
      <c r="I32" s="126">
        <v>10.0</v>
      </c>
      <c r="J32" s="3"/>
      <c r="K32" s="77"/>
      <c r="L32" s="77"/>
      <c r="M32" s="77"/>
      <c r="N32" s="3"/>
      <c r="O32" s="39"/>
      <c r="P32" s="156"/>
      <c r="Q32" s="39"/>
      <c r="R32" s="39"/>
      <c r="S32" s="39"/>
      <c r="T32" s="88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</row>
    <row r="33" ht="24.0" customHeight="1">
      <c r="A33" s="38"/>
      <c r="B33" s="78" t="s">
        <v>71</v>
      </c>
      <c r="C33" s="101" t="s">
        <v>72</v>
      </c>
      <c r="D33" s="102" t="s">
        <v>36</v>
      </c>
      <c r="E33" s="152" t="s">
        <v>208</v>
      </c>
      <c r="F33" s="45" t="s">
        <v>129</v>
      </c>
      <c r="G33" s="52" t="s">
        <v>136</v>
      </c>
      <c r="H33" s="45" t="s">
        <v>209</v>
      </c>
      <c r="I33" s="126">
        <v>48.0</v>
      </c>
      <c r="J33" s="3"/>
      <c r="K33" s="77"/>
      <c r="L33" s="77"/>
      <c r="M33" s="77"/>
      <c r="N33" s="3"/>
      <c r="O33" s="156">
        <v>925088.0</v>
      </c>
      <c r="P33" s="39"/>
      <c r="Q33" s="39"/>
      <c r="R33" s="156"/>
      <c r="S33" s="39"/>
      <c r="T33" s="88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</row>
    <row r="34" ht="26.25" customHeight="1">
      <c r="A34" s="125"/>
      <c r="B34" s="78" t="s">
        <v>71</v>
      </c>
      <c r="C34" s="101" t="s">
        <v>72</v>
      </c>
      <c r="D34" s="43" t="s">
        <v>36</v>
      </c>
      <c r="E34" s="45" t="s">
        <v>211</v>
      </c>
      <c r="F34" s="45" t="s">
        <v>39</v>
      </c>
      <c r="G34" s="52" t="s">
        <v>136</v>
      </c>
      <c r="H34" s="52" t="s">
        <v>212</v>
      </c>
      <c r="I34" s="126">
        <v>261.0</v>
      </c>
      <c r="J34" s="3"/>
      <c r="K34" s="58">
        <v>666424.0</v>
      </c>
      <c r="L34" s="55">
        <f t="shared" ref="L34:L38" si="1">K34*2%</f>
        <v>13328.48</v>
      </c>
      <c r="M34" s="55">
        <f t="shared" ref="M34:M38" si="2">K34-L34</f>
        <v>653095.52</v>
      </c>
      <c r="N34" s="3"/>
      <c r="O34" s="45" t="s">
        <v>39</v>
      </c>
      <c r="P34" s="157">
        <v>46184.0</v>
      </c>
      <c r="Q34" s="106">
        <v>400035.0</v>
      </c>
      <c r="R34" s="113" t="s">
        <v>96</v>
      </c>
      <c r="S34" s="113" t="s">
        <v>98</v>
      </c>
      <c r="T34" s="88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ht="40.5" customHeight="1">
      <c r="A35" s="125"/>
      <c r="B35" s="39"/>
      <c r="C35" s="101" t="s">
        <v>72</v>
      </c>
      <c r="D35" s="43" t="s">
        <v>36</v>
      </c>
      <c r="E35" s="45" t="s">
        <v>213</v>
      </c>
      <c r="F35" s="45" t="s">
        <v>39</v>
      </c>
      <c r="G35" s="52" t="s">
        <v>136</v>
      </c>
      <c r="H35" s="52" t="s">
        <v>214</v>
      </c>
      <c r="I35" s="126">
        <v>172.0</v>
      </c>
      <c r="J35" s="3"/>
      <c r="K35" s="58">
        <v>380000.0</v>
      </c>
      <c r="L35" s="55">
        <f t="shared" si="1"/>
        <v>7600</v>
      </c>
      <c r="M35" s="55">
        <f t="shared" si="2"/>
        <v>372400</v>
      </c>
      <c r="N35" s="3"/>
      <c r="O35" s="45" t="s">
        <v>39</v>
      </c>
      <c r="P35" s="157">
        <v>46190.0</v>
      </c>
      <c r="Q35" s="106">
        <v>1313467.0</v>
      </c>
      <c r="R35" s="113" t="s">
        <v>96</v>
      </c>
      <c r="S35" s="113" t="s">
        <v>98</v>
      </c>
      <c r="T35" s="88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</row>
    <row r="36" ht="33.0" customHeight="1">
      <c r="A36" s="125"/>
      <c r="B36" s="78" t="s">
        <v>71</v>
      </c>
      <c r="C36" s="43" t="s">
        <v>72</v>
      </c>
      <c r="D36" s="43" t="s">
        <v>36</v>
      </c>
      <c r="E36" s="45" t="s">
        <v>91</v>
      </c>
      <c r="F36" s="45" t="s">
        <v>92</v>
      </c>
      <c r="G36" s="52" t="s">
        <v>136</v>
      </c>
      <c r="H36" s="53" t="s">
        <v>221</v>
      </c>
      <c r="I36" s="126">
        <v>112.0</v>
      </c>
      <c r="J36" s="3"/>
      <c r="K36" s="58">
        <v>180000.0</v>
      </c>
      <c r="L36" s="55">
        <f t="shared" si="1"/>
        <v>3600</v>
      </c>
      <c r="M36" s="55">
        <f t="shared" si="2"/>
        <v>176400</v>
      </c>
      <c r="N36" s="3"/>
      <c r="O36" s="113" t="s">
        <v>226</v>
      </c>
      <c r="P36" s="157">
        <v>46178.0</v>
      </c>
      <c r="Q36" s="106">
        <v>176400.0</v>
      </c>
      <c r="R36" s="113" t="s">
        <v>96</v>
      </c>
      <c r="S36" s="113" t="s">
        <v>98</v>
      </c>
      <c r="T36" s="88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ht="28.5" customHeight="1">
      <c r="A37" s="125"/>
      <c r="B37" s="78" t="s">
        <v>71</v>
      </c>
      <c r="C37" s="43" t="s">
        <v>72</v>
      </c>
      <c r="D37" s="43" t="s">
        <v>36</v>
      </c>
      <c r="E37" s="45" t="s">
        <v>227</v>
      </c>
      <c r="F37" s="152" t="s">
        <v>228</v>
      </c>
      <c r="G37" s="52" t="s">
        <v>136</v>
      </c>
      <c r="H37" s="53" t="s">
        <v>229</v>
      </c>
      <c r="I37" s="126">
        <v>102.0</v>
      </c>
      <c r="J37" s="3"/>
      <c r="K37" s="58">
        <v>340000.0</v>
      </c>
      <c r="L37" s="55">
        <f t="shared" si="1"/>
        <v>6800</v>
      </c>
      <c r="M37" s="55">
        <f t="shared" si="2"/>
        <v>333200</v>
      </c>
      <c r="N37" s="3"/>
      <c r="O37" s="152" t="s">
        <v>228</v>
      </c>
      <c r="P37" s="157">
        <v>46184.0</v>
      </c>
      <c r="Q37" s="106">
        <v>333200.0</v>
      </c>
      <c r="R37" s="113" t="s">
        <v>96</v>
      </c>
      <c r="S37" s="113" t="s">
        <v>98</v>
      </c>
      <c r="T37" s="88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</row>
    <row r="38" ht="30.75" customHeight="1">
      <c r="A38" s="125"/>
      <c r="B38" s="78" t="s">
        <v>71</v>
      </c>
      <c r="C38" s="43" t="s">
        <v>72</v>
      </c>
      <c r="D38" s="43" t="s">
        <v>36</v>
      </c>
      <c r="E38" s="45" t="s">
        <v>238</v>
      </c>
      <c r="F38" s="45" t="s">
        <v>239</v>
      </c>
      <c r="G38" s="52" t="s">
        <v>136</v>
      </c>
      <c r="H38" s="52" t="s">
        <v>240</v>
      </c>
      <c r="I38" s="126">
        <v>85.0</v>
      </c>
      <c r="J38" s="3"/>
      <c r="K38" s="58">
        <v>280000.0</v>
      </c>
      <c r="L38" s="55">
        <f t="shared" si="1"/>
        <v>5600</v>
      </c>
      <c r="M38" s="55">
        <f t="shared" si="2"/>
        <v>274400</v>
      </c>
      <c r="N38" s="3"/>
      <c r="O38" s="45" t="s">
        <v>239</v>
      </c>
      <c r="P38" s="157">
        <v>46184.0</v>
      </c>
      <c r="Q38" s="106">
        <v>274400.0</v>
      </c>
      <c r="R38" s="113" t="s">
        <v>96</v>
      </c>
      <c r="S38" s="113" t="s">
        <v>98</v>
      </c>
      <c r="T38" s="88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ht="55.5" customHeight="1">
      <c r="A39" s="125"/>
      <c r="B39" s="78" t="s">
        <v>71</v>
      </c>
      <c r="C39" s="161" t="s">
        <v>241</v>
      </c>
      <c r="D39" s="43" t="s">
        <v>36</v>
      </c>
      <c r="E39" s="45" t="s">
        <v>242</v>
      </c>
      <c r="F39" s="45" t="s">
        <v>239</v>
      </c>
      <c r="G39" s="162"/>
      <c r="H39" s="162"/>
      <c r="I39" s="163"/>
      <c r="J39" s="3"/>
      <c r="K39" s="164"/>
      <c r="L39" s="164"/>
      <c r="M39" s="164"/>
      <c r="N39" s="3"/>
      <c r="O39" s="164"/>
      <c r="P39" s="164"/>
      <c r="Q39" s="164"/>
      <c r="R39" s="164"/>
      <c r="S39" s="164"/>
      <c r="T39" s="88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>
      <c r="A40" s="125"/>
      <c r="B40" s="39"/>
      <c r="C40" s="102" t="s">
        <v>243</v>
      </c>
      <c r="D40" s="165" t="s">
        <v>36</v>
      </c>
      <c r="E40" s="166" t="s">
        <v>244</v>
      </c>
      <c r="F40" s="167" t="s">
        <v>69</v>
      </c>
      <c r="G40" s="45" t="s">
        <v>245</v>
      </c>
      <c r="H40" s="45" t="s">
        <v>151</v>
      </c>
      <c r="I40" s="126">
        <v>62.0</v>
      </c>
      <c r="J40" s="3"/>
      <c r="K40" s="55">
        <f>87000*2</f>
        <v>174000</v>
      </c>
      <c r="L40" s="58">
        <v>0.0</v>
      </c>
      <c r="M40" s="58">
        <f>K40-L40</f>
        <v>174000</v>
      </c>
      <c r="N40" s="125"/>
      <c r="O40" s="164"/>
      <c r="P40" s="164"/>
      <c r="Q40" s="164"/>
      <c r="R40" s="164"/>
      <c r="S40" s="164"/>
      <c r="T40" s="88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ht="27.0" customHeight="1">
      <c r="A41" s="125"/>
      <c r="B41" s="39"/>
      <c r="C41" s="39"/>
      <c r="D41" s="165" t="s">
        <v>36</v>
      </c>
      <c r="E41" s="45" t="s">
        <v>246</v>
      </c>
      <c r="F41" s="167" t="s">
        <v>124</v>
      </c>
      <c r="G41" s="45" t="s">
        <v>245</v>
      </c>
      <c r="H41" s="45" t="s">
        <v>247</v>
      </c>
      <c r="I41" s="126">
        <v>12.0</v>
      </c>
      <c r="J41" s="125"/>
      <c r="K41" s="58">
        <v>17935.0</v>
      </c>
      <c r="L41" s="58">
        <v>0.0</v>
      </c>
      <c r="M41" s="58">
        <v>17935.0</v>
      </c>
      <c r="N41" s="3"/>
      <c r="O41" s="113" t="s">
        <v>124</v>
      </c>
      <c r="P41" s="157">
        <v>46191.0</v>
      </c>
      <c r="Q41" s="120">
        <v>17935.0</v>
      </c>
      <c r="R41" s="113" t="s">
        <v>249</v>
      </c>
      <c r="S41" s="113" t="s">
        <v>98</v>
      </c>
      <c r="T41" s="88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ht="27.0" customHeight="1">
      <c r="A42" s="125"/>
      <c r="B42" s="39"/>
      <c r="C42" s="39"/>
      <c r="D42" s="165" t="s">
        <v>36</v>
      </c>
      <c r="E42" s="45" t="s">
        <v>251</v>
      </c>
      <c r="F42" s="167" t="s">
        <v>124</v>
      </c>
      <c r="G42" s="45"/>
      <c r="H42" s="45"/>
      <c r="I42" s="126"/>
      <c r="J42" s="125"/>
      <c r="K42" s="58">
        <v>17071.0</v>
      </c>
      <c r="L42" s="58">
        <v>0.0</v>
      </c>
      <c r="M42" s="58">
        <v>17071.0</v>
      </c>
      <c r="N42" s="3"/>
      <c r="O42" s="113" t="s">
        <v>124</v>
      </c>
      <c r="P42" s="157">
        <v>46191.0</v>
      </c>
      <c r="Q42" s="120">
        <v>17071.0</v>
      </c>
      <c r="R42" s="113" t="s">
        <v>249</v>
      </c>
      <c r="S42" s="113" t="s">
        <v>98</v>
      </c>
      <c r="T42" s="88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</row>
    <row r="43" ht="27.0" customHeight="1">
      <c r="A43" s="125"/>
      <c r="B43" s="39"/>
      <c r="C43" s="101" t="s">
        <v>72</v>
      </c>
      <c r="D43" s="43" t="s">
        <v>36</v>
      </c>
      <c r="E43" s="166" t="s">
        <v>256</v>
      </c>
      <c r="F43" s="167" t="s">
        <v>95</v>
      </c>
      <c r="G43" s="45" t="s">
        <v>136</v>
      </c>
      <c r="H43" s="45" t="s">
        <v>257</v>
      </c>
      <c r="I43" s="126">
        <v>68.0</v>
      </c>
      <c r="J43" s="125"/>
      <c r="K43" s="58">
        <v>231200.0</v>
      </c>
      <c r="L43" s="58">
        <f t="shared" ref="L43:L44" si="3">K43*4%</f>
        <v>9248</v>
      </c>
      <c r="M43" s="58">
        <f t="shared" ref="M43:M45" si="4">K43-L43</f>
        <v>221952</v>
      </c>
      <c r="N43" s="3"/>
      <c r="O43" s="167" t="s">
        <v>81</v>
      </c>
      <c r="P43" s="157">
        <v>46184.0</v>
      </c>
      <c r="Q43" s="106">
        <v>221952.0</v>
      </c>
      <c r="R43" s="113" t="s">
        <v>96</v>
      </c>
      <c r="S43" s="113" t="s">
        <v>98</v>
      </c>
      <c r="T43" s="88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ht="60.0" customHeight="1">
      <c r="A44" s="125"/>
      <c r="B44" s="78" t="s">
        <v>71</v>
      </c>
      <c r="C44" s="101" t="s">
        <v>260</v>
      </c>
      <c r="D44" s="43" t="s">
        <v>36</v>
      </c>
      <c r="E44" s="45" t="s">
        <v>261</v>
      </c>
      <c r="F44" s="45" t="s">
        <v>262</v>
      </c>
      <c r="G44" s="52" t="s">
        <v>136</v>
      </c>
      <c r="H44" s="53" t="s">
        <v>263</v>
      </c>
      <c r="I44" s="126">
        <v>65.0</v>
      </c>
      <c r="J44" s="3"/>
      <c r="K44" s="58">
        <v>180000.0</v>
      </c>
      <c r="L44" s="55">
        <f t="shared" si="3"/>
        <v>7200</v>
      </c>
      <c r="M44" s="55">
        <f t="shared" si="4"/>
        <v>172800</v>
      </c>
      <c r="N44" s="3"/>
      <c r="O44" s="113" t="s">
        <v>264</v>
      </c>
      <c r="P44" s="157">
        <v>46206.0</v>
      </c>
      <c r="Q44" s="106">
        <v>172800.0</v>
      </c>
      <c r="R44" s="113" t="s">
        <v>265</v>
      </c>
      <c r="S44" s="113" t="s">
        <v>98</v>
      </c>
      <c r="T44" s="88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ht="29.25" customHeight="1">
      <c r="A45" s="125"/>
      <c r="B45" s="39"/>
      <c r="C45" s="43" t="s">
        <v>266</v>
      </c>
      <c r="D45" s="43" t="s">
        <v>36</v>
      </c>
      <c r="E45" s="45" t="s">
        <v>267</v>
      </c>
      <c r="F45" s="45" t="s">
        <v>189</v>
      </c>
      <c r="G45" s="52" t="s">
        <v>268</v>
      </c>
      <c r="H45" s="52" t="s">
        <v>263</v>
      </c>
      <c r="I45" s="126">
        <v>146.25</v>
      </c>
      <c r="J45" s="3"/>
      <c r="K45" s="58">
        <v>846800.0</v>
      </c>
      <c r="L45" s="58">
        <v>0.0</v>
      </c>
      <c r="M45" s="58">
        <f t="shared" si="4"/>
        <v>846800</v>
      </c>
      <c r="N45" s="3"/>
      <c r="O45" s="113" t="s">
        <v>189</v>
      </c>
      <c r="P45" s="157">
        <v>46197.0</v>
      </c>
      <c r="Q45" s="106">
        <v>423400.0</v>
      </c>
      <c r="R45" s="113" t="s">
        <v>96</v>
      </c>
      <c r="S45" s="113" t="s">
        <v>98</v>
      </c>
      <c r="T45" s="88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</row>
    <row r="46" ht="27.75" customHeight="1">
      <c r="A46" s="125"/>
      <c r="B46" s="39"/>
      <c r="C46" s="43" t="s">
        <v>269</v>
      </c>
      <c r="D46" s="43" t="s">
        <v>36</v>
      </c>
      <c r="E46" s="45" t="s">
        <v>270</v>
      </c>
      <c r="F46" s="45" t="s">
        <v>189</v>
      </c>
      <c r="G46" s="52" t="s">
        <v>271</v>
      </c>
      <c r="H46" s="52" t="s">
        <v>146</v>
      </c>
      <c r="I46" s="126">
        <v>60.0</v>
      </c>
      <c r="J46" s="3"/>
      <c r="K46" s="170"/>
      <c r="L46" s="171"/>
      <c r="M46" s="171"/>
      <c r="N46" s="3"/>
      <c r="O46" s="113" t="s">
        <v>189</v>
      </c>
      <c r="P46" s="157">
        <v>46198.0</v>
      </c>
      <c r="Q46" s="106">
        <v>423400.0</v>
      </c>
      <c r="R46" s="113" t="s">
        <v>96</v>
      </c>
      <c r="S46" s="113" t="s">
        <v>98</v>
      </c>
      <c r="T46" s="88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</row>
    <row r="47" ht="35.25" customHeight="1">
      <c r="A47" s="125"/>
      <c r="B47" s="39"/>
      <c r="C47" s="101" t="s">
        <v>72</v>
      </c>
      <c r="D47" s="43" t="s">
        <v>36</v>
      </c>
      <c r="E47" s="45" t="s">
        <v>272</v>
      </c>
      <c r="F47" s="45" t="s">
        <v>69</v>
      </c>
      <c r="G47" s="52" t="s">
        <v>245</v>
      </c>
      <c r="H47" s="52" t="s">
        <v>273</v>
      </c>
      <c r="I47" s="126">
        <v>102.0</v>
      </c>
      <c r="J47" s="3"/>
      <c r="K47" s="55">
        <f>165000*2</f>
        <v>330000</v>
      </c>
      <c r="L47" s="58">
        <v>0.0</v>
      </c>
      <c r="M47" s="58">
        <f>K47-L47</f>
        <v>330000</v>
      </c>
      <c r="N47" s="3"/>
      <c r="O47" s="45" t="s">
        <v>69</v>
      </c>
      <c r="P47" s="157">
        <v>46184.0</v>
      </c>
      <c r="Q47" s="106">
        <v>165000.0</v>
      </c>
      <c r="R47" s="113" t="s">
        <v>96</v>
      </c>
      <c r="S47" s="113" t="s">
        <v>98</v>
      </c>
      <c r="T47" s="88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</row>
    <row r="48">
      <c r="A48" s="125"/>
      <c r="J48" s="125"/>
      <c r="K48" s="172">
        <f>SUM(K5:K47)</f>
        <v>6695699</v>
      </c>
      <c r="L48" s="173" t="s">
        <v>274</v>
      </c>
      <c r="M48" s="3"/>
      <c r="N48" s="3"/>
      <c r="O48" s="45" t="s">
        <v>69</v>
      </c>
      <c r="P48" s="157">
        <v>46197.0</v>
      </c>
      <c r="Q48" s="106">
        <v>321600.0</v>
      </c>
      <c r="R48" s="113" t="s">
        <v>96</v>
      </c>
      <c r="S48" s="113" t="s">
        <v>98</v>
      </c>
      <c r="T48" s="88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</row>
    <row r="49">
      <c r="A49" s="125"/>
      <c r="B49" s="125"/>
      <c r="C49" s="125"/>
      <c r="D49" s="125"/>
      <c r="E49" s="127" t="s">
        <v>138</v>
      </c>
      <c r="F49" s="127"/>
      <c r="G49" s="3"/>
      <c r="H49" s="38" t="s">
        <v>2</v>
      </c>
      <c r="I49" s="128">
        <v>2366.86</v>
      </c>
      <c r="J49" s="125"/>
      <c r="K49" s="182">
        <f>I49*3398</f>
        <v>8042590.28</v>
      </c>
      <c r="L49" s="183" t="s">
        <v>278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</row>
    <row r="50">
      <c r="A50" s="125"/>
      <c r="B50" s="125"/>
      <c r="C50" s="125"/>
      <c r="D50" s="125"/>
      <c r="E50" s="125"/>
      <c r="F50" s="125"/>
      <c r="G50" s="125"/>
      <c r="H50" s="38" t="s">
        <v>280</v>
      </c>
      <c r="I50" s="128">
        <v>565.0</v>
      </c>
      <c r="J50" s="3"/>
      <c r="K50" s="193">
        <f>K49-K48</f>
        <v>1346891.28</v>
      </c>
      <c r="L50" s="194" t="s">
        <v>281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</row>
    <row r="51">
      <c r="A51" s="125"/>
      <c r="B51" s="125"/>
      <c r="C51" s="125"/>
      <c r="D51" s="125"/>
      <c r="E51" s="125"/>
      <c r="F51" s="125"/>
      <c r="G51" s="125"/>
      <c r="H51" s="38" t="s">
        <v>2</v>
      </c>
      <c r="I51" s="128">
        <v>634.0</v>
      </c>
      <c r="J51" s="3"/>
      <c r="K51" s="199">
        <v>1584069.0</v>
      </c>
      <c r="L51" s="173" t="s">
        <v>274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</row>
    <row r="52">
      <c r="A52" s="125"/>
      <c r="B52" s="125"/>
      <c r="C52" s="125"/>
      <c r="D52" s="125"/>
      <c r="E52" s="125"/>
      <c r="F52" s="125"/>
      <c r="G52" s="125"/>
      <c r="H52" s="38"/>
      <c r="I52" s="128"/>
      <c r="J52" s="3"/>
      <c r="K52" s="182">
        <f>I51*3323</f>
        <v>2106782</v>
      </c>
      <c r="L52" s="183" t="s">
        <v>278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</row>
    <row r="53">
      <c r="A53" s="125"/>
      <c r="B53" s="125"/>
      <c r="C53" s="125"/>
      <c r="D53" s="125"/>
      <c r="E53" s="125"/>
      <c r="F53" s="125"/>
      <c r="G53" s="125"/>
      <c r="H53" s="38"/>
      <c r="I53" s="128"/>
      <c r="J53" s="3"/>
      <c r="K53" s="193">
        <f>K52-K51</f>
        <v>522713</v>
      </c>
      <c r="L53" s="194" t="s">
        <v>283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</row>
    <row r="54">
      <c r="A54" s="125"/>
      <c r="B54" s="125"/>
      <c r="C54" s="125"/>
      <c r="D54" s="125"/>
      <c r="E54" s="125"/>
      <c r="F54" s="125"/>
      <c r="G54" s="125"/>
      <c r="H54" s="38" t="s">
        <v>284</v>
      </c>
      <c r="I54" s="128">
        <v>40.0</v>
      </c>
      <c r="J54" s="3"/>
      <c r="K54" s="172">
        <f>'RVA171-2- ROBERTO COSTEO '!J48</f>
        <v>785430</v>
      </c>
      <c r="L54" s="205" t="s">
        <v>285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</row>
    <row r="55">
      <c r="A55" s="125"/>
      <c r="B55" s="125"/>
      <c r="C55" s="125"/>
      <c r="D55" s="125"/>
      <c r="E55" s="207" t="s">
        <v>286</v>
      </c>
      <c r="F55" s="125"/>
      <c r="G55" s="125"/>
      <c r="H55" s="38" t="s">
        <v>287</v>
      </c>
      <c r="I55" s="208">
        <f>SUM(I49:I54)</f>
        <v>3605.86</v>
      </c>
      <c r="J55" s="3"/>
      <c r="K55" s="182">
        <f>I50*3398</f>
        <v>1919870</v>
      </c>
      <c r="L55" s="209" t="s">
        <v>288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</row>
    <row r="56">
      <c r="A56" s="125"/>
      <c r="B56" s="125"/>
      <c r="C56" s="125"/>
      <c r="D56" s="125"/>
      <c r="E56" s="125"/>
      <c r="F56" s="125"/>
      <c r="G56" s="125"/>
      <c r="H56" s="125"/>
      <c r="I56" s="125"/>
      <c r="J56" s="3"/>
      <c r="K56" s="193">
        <f>K55-K54</f>
        <v>1134440</v>
      </c>
      <c r="L56" s="194" t="s">
        <v>289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</row>
    <row r="57" ht="15.0" customHeight="1">
      <c r="A57" s="125"/>
      <c r="B57" s="125"/>
      <c r="D57" s="125"/>
      <c r="E57" s="125"/>
      <c r="F57" s="125"/>
      <c r="G57" s="125"/>
      <c r="H57" s="125"/>
      <c r="I57" s="125"/>
      <c r="J57" s="3"/>
      <c r="K57" s="210"/>
      <c r="L57" s="210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</row>
    <row r="58">
      <c r="A58" s="125"/>
      <c r="B58" s="125"/>
      <c r="C58" s="125"/>
      <c r="D58" s="125"/>
      <c r="E58" s="125"/>
      <c r="F58" s="125"/>
      <c r="G58" s="125"/>
      <c r="H58" s="125"/>
      <c r="I58" s="125"/>
      <c r="J58" s="3"/>
      <c r="K58" s="182">
        <f>K50+K53+K56</f>
        <v>3004044.28</v>
      </c>
      <c r="L58" s="209" t="s">
        <v>290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</row>
    <row r="60" ht="37.5" customHeight="1">
      <c r="A60" s="3"/>
      <c r="B60" s="3"/>
      <c r="C60" s="125"/>
      <c r="D60" s="3"/>
      <c r="E60" s="3"/>
      <c r="F60" s="3"/>
      <c r="G60" s="3"/>
      <c r="H60" s="211"/>
      <c r="I60" s="211"/>
      <c r="J60" s="211"/>
      <c r="K60" s="212" t="s">
        <v>291</v>
      </c>
      <c r="L60" s="211"/>
      <c r="M60" s="211"/>
      <c r="N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</row>
    <row r="61" ht="38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</row>
    <row r="62" ht="15.75" customHeight="1">
      <c r="A62" s="3"/>
      <c r="B62" s="3"/>
      <c r="C62" s="3"/>
      <c r="D62" s="9"/>
      <c r="E62" s="146"/>
      <c r="F62" s="146"/>
      <c r="G62" s="146"/>
      <c r="H62" s="146"/>
      <c r="I62" s="3"/>
      <c r="J62" s="3"/>
      <c r="K62" s="3"/>
      <c r="L62" s="3"/>
      <c r="M62" s="3"/>
      <c r="N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</row>
    <row r="63" ht="28.5" customHeight="1">
      <c r="A63" s="3"/>
      <c r="B63" s="3"/>
      <c r="C63" s="3"/>
      <c r="D63" s="3"/>
      <c r="E63" s="146"/>
      <c r="F63" s="146"/>
      <c r="G63" s="146"/>
      <c r="H63" s="146"/>
      <c r="I63" s="3"/>
      <c r="J63" s="3"/>
      <c r="K63" s="3"/>
      <c r="L63" s="3"/>
      <c r="M63" s="3"/>
      <c r="N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</row>
    <row r="64" ht="15.75" customHeight="1">
      <c r="A64" s="3"/>
      <c r="B64" s="3"/>
      <c r="C64" s="3"/>
      <c r="D64" s="3"/>
      <c r="E64" s="127"/>
      <c r="F64" s="127"/>
      <c r="G64" s="146"/>
      <c r="H64" s="147"/>
      <c r="I64" s="3"/>
      <c r="J64" s="3"/>
      <c r="K64" s="3"/>
      <c r="L64" s="3"/>
      <c r="M64" s="3"/>
      <c r="N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</row>
    <row r="65" ht="15.75" customHeight="1">
      <c r="A65" s="3"/>
      <c r="B65" s="3"/>
      <c r="C65" s="3"/>
      <c r="D65" s="3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46"/>
      <c r="BK65" s="146"/>
      <c r="BL65" s="146"/>
      <c r="BM65" s="146"/>
      <c r="BN65" s="146"/>
      <c r="BO65" s="146"/>
      <c r="BP65" s="146"/>
      <c r="BQ65" s="146"/>
      <c r="BR65" s="146"/>
      <c r="BS65" s="146"/>
      <c r="BT65" s="146"/>
      <c r="BU65" s="146"/>
      <c r="BV65" s="146"/>
      <c r="BW65" s="146"/>
      <c r="BX65" s="146"/>
      <c r="BY65" s="146"/>
      <c r="BZ65" s="146"/>
      <c r="CA65" s="146"/>
      <c r="CB65" s="146"/>
      <c r="CC65" s="146"/>
      <c r="CD65" s="146"/>
      <c r="CE65" s="146"/>
      <c r="CF65" s="146"/>
      <c r="CG65" s="146"/>
      <c r="CH65" s="146"/>
      <c r="CI65" s="146"/>
      <c r="CJ65" s="146"/>
      <c r="CK65" s="146"/>
      <c r="CL65" s="146"/>
      <c r="CM65" s="146"/>
      <c r="CN65" s="146"/>
      <c r="CO65" s="146"/>
      <c r="CP65" s="146"/>
      <c r="CQ65" s="146"/>
      <c r="CR65" s="146"/>
      <c r="CS65" s="146"/>
      <c r="CT65" s="146"/>
      <c r="CU65" s="146"/>
      <c r="CV65" s="146"/>
      <c r="CW65" s="146"/>
      <c r="CX65" s="146"/>
      <c r="CY65" s="146"/>
    </row>
    <row r="66" ht="15.75" customHeight="1">
      <c r="A66" s="3"/>
      <c r="B66" s="3"/>
      <c r="C66" s="3"/>
      <c r="D66" s="3"/>
      <c r="E66" s="146"/>
      <c r="F66" s="14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</row>
    <row r="67" ht="15.75" customHeight="1">
      <c r="A67" s="3"/>
      <c r="B67" s="3"/>
      <c r="C67" s="3"/>
      <c r="D67" s="3"/>
      <c r="E67" s="146"/>
      <c r="F67" s="14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</row>
    <row r="68" ht="15.75" customHeight="1">
      <c r="A68" s="3"/>
      <c r="B68" s="3"/>
      <c r="C68" s="3"/>
      <c r="D68" s="3"/>
      <c r="E68" s="127"/>
      <c r="F68" s="127"/>
      <c r="G68" s="3"/>
      <c r="H68" s="3"/>
      <c r="I68" s="3"/>
      <c r="J68" s="3"/>
      <c r="K68" s="3"/>
      <c r="L68" s="3"/>
      <c r="M68" s="3"/>
      <c r="N68" s="3"/>
      <c r="O68" s="3"/>
      <c r="P68" s="230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</row>
    <row r="946" ht="15.75" customHeight="1">
      <c r="A946" s="9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</row>
  </sheetData>
  <mergeCells count="1">
    <mergeCell ref="O3:Q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.0"/>
    <col customWidth="1" min="2" max="2" width="14.25"/>
    <col customWidth="1" min="3" max="3" width="11.88"/>
    <col customWidth="1" min="4" max="4" width="16.5"/>
    <col customWidth="1" min="5" max="5" width="42.88"/>
    <col customWidth="1" min="6" max="6" width="16.38"/>
    <col customWidth="1" min="7" max="7" width="11.0"/>
    <col customWidth="1" min="8" max="10" width="14.5"/>
    <col customWidth="1" min="11" max="11" width="2.13"/>
    <col customWidth="1" min="12" max="12" width="12.5"/>
    <col customWidth="1" min="13" max="13" width="14.25"/>
    <col customWidth="1" min="15" max="15" width="2.0"/>
    <col customWidth="1" min="16" max="16" width="22.25"/>
    <col customWidth="1" min="17" max="17" width="28.25"/>
    <col customWidth="1" min="18" max="18" width="14.25"/>
    <col customWidth="1" min="19" max="19" width="32.0"/>
    <col customWidth="1" min="20" max="20" width="30.63"/>
    <col customWidth="1" min="21" max="104" width="14.63"/>
  </cols>
  <sheetData>
    <row r="1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5"/>
      <c r="M2" s="6"/>
      <c r="N2" s="4"/>
      <c r="O2" s="3"/>
      <c r="P2" s="7" t="s">
        <v>0</v>
      </c>
      <c r="Q2" s="3"/>
      <c r="R2" s="3"/>
      <c r="S2" s="3"/>
      <c r="T2" s="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</row>
    <row r="3" ht="33.0" customHeight="1">
      <c r="A3" s="3"/>
      <c r="B3" s="3"/>
      <c r="C3" s="9" t="s">
        <v>1</v>
      </c>
      <c r="D3" s="3"/>
      <c r="E3" s="3"/>
      <c r="F3" s="3"/>
      <c r="G3" s="3"/>
      <c r="H3" s="3"/>
      <c r="I3" s="10" t="s">
        <v>2</v>
      </c>
      <c r="J3" s="12" t="s">
        <v>4</v>
      </c>
      <c r="K3" s="3"/>
      <c r="L3" s="5" t="s">
        <v>5</v>
      </c>
      <c r="M3" s="6"/>
      <c r="N3" s="4"/>
      <c r="O3" s="3"/>
      <c r="P3" s="13" t="s">
        <v>6</v>
      </c>
      <c r="Q3" s="14"/>
      <c r="R3" s="15"/>
      <c r="S3" s="16"/>
      <c r="T3" s="17"/>
      <c r="U3" s="16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</row>
    <row r="4">
      <c r="A4" s="3"/>
      <c r="B4" s="22" t="s">
        <v>7</v>
      </c>
      <c r="C4" s="23" t="s">
        <v>8</v>
      </c>
      <c r="D4" s="23" t="s">
        <v>9</v>
      </c>
      <c r="E4" s="24" t="s">
        <v>10</v>
      </c>
      <c r="F4" s="24" t="s">
        <v>11</v>
      </c>
      <c r="G4" s="24" t="s">
        <v>12</v>
      </c>
      <c r="H4" s="25" t="s">
        <v>13</v>
      </c>
      <c r="I4" s="25" t="s">
        <v>14</v>
      </c>
      <c r="J4" s="25"/>
      <c r="K4" s="26"/>
      <c r="L4" s="27" t="s">
        <v>15</v>
      </c>
      <c r="M4" s="23" t="s">
        <v>16</v>
      </c>
      <c r="N4" s="23" t="s">
        <v>17</v>
      </c>
      <c r="O4" s="3"/>
      <c r="P4" s="28" t="s">
        <v>18</v>
      </c>
      <c r="Q4" s="29" t="s">
        <v>19</v>
      </c>
      <c r="R4" s="29" t="s">
        <v>20</v>
      </c>
      <c r="S4" s="30" t="s">
        <v>21</v>
      </c>
      <c r="T4" s="30" t="s">
        <v>22</v>
      </c>
      <c r="U4" s="30" t="s">
        <v>23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</row>
    <row r="5">
      <c r="A5" s="38"/>
      <c r="B5" s="39"/>
      <c r="C5" s="41"/>
      <c r="D5" s="43" t="s">
        <v>36</v>
      </c>
      <c r="E5" s="45" t="s">
        <v>38</v>
      </c>
      <c r="F5" s="45" t="s">
        <v>39</v>
      </c>
      <c r="G5" s="45">
        <v>1.0</v>
      </c>
      <c r="H5" s="48"/>
      <c r="I5" s="48">
        <f>367-261</f>
        <v>106</v>
      </c>
      <c r="J5" s="48"/>
      <c r="K5" s="3"/>
      <c r="L5" s="55">
        <f>935088-666424</f>
        <v>268664</v>
      </c>
      <c r="M5" s="58">
        <f t="shared" ref="M5:M8" si="1">L5*2%</f>
        <v>5373.28</v>
      </c>
      <c r="N5" s="55">
        <f t="shared" ref="N5:N8" si="2">L5-M5</f>
        <v>263290.72</v>
      </c>
      <c r="O5" s="3"/>
      <c r="P5" s="41" t="s">
        <v>61</v>
      </c>
      <c r="Q5" s="64"/>
      <c r="R5" s="64"/>
      <c r="S5" s="65"/>
      <c r="T5" s="65"/>
      <c r="U5" s="65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</row>
    <row r="6">
      <c r="A6" s="38"/>
      <c r="B6" s="78" t="s">
        <v>71</v>
      </c>
      <c r="C6" s="43" t="s">
        <v>72</v>
      </c>
      <c r="D6" s="43" t="s">
        <v>36</v>
      </c>
      <c r="E6" s="45" t="s">
        <v>74</v>
      </c>
      <c r="F6" s="45" t="s">
        <v>39</v>
      </c>
      <c r="G6" s="45">
        <v>1.0</v>
      </c>
      <c r="H6" s="80"/>
      <c r="I6" s="80">
        <v>261.0</v>
      </c>
      <c r="J6" s="80"/>
      <c r="K6" s="3"/>
      <c r="L6" s="58">
        <v>666424.0</v>
      </c>
      <c r="M6" s="55">
        <f t="shared" si="1"/>
        <v>13328.48</v>
      </c>
      <c r="N6" s="55">
        <f t="shared" si="2"/>
        <v>653095.52</v>
      </c>
      <c r="O6" s="3"/>
      <c r="P6" s="41" t="s">
        <v>61</v>
      </c>
      <c r="Q6" s="64"/>
      <c r="R6" s="64"/>
      <c r="S6" s="65"/>
      <c r="T6" s="65"/>
      <c r="U6" s="65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</row>
    <row r="7" ht="27.75" customHeight="1">
      <c r="A7" s="38"/>
      <c r="B7" s="78" t="s">
        <v>71</v>
      </c>
      <c r="C7" s="43" t="s">
        <v>72</v>
      </c>
      <c r="D7" s="43" t="s">
        <v>36</v>
      </c>
      <c r="E7" s="45" t="s">
        <v>91</v>
      </c>
      <c r="F7" s="45" t="s">
        <v>92</v>
      </c>
      <c r="G7" s="45">
        <v>1.0</v>
      </c>
      <c r="H7" s="80"/>
      <c r="I7" s="80"/>
      <c r="J7" s="80">
        <v>112.0</v>
      </c>
      <c r="K7" s="3"/>
      <c r="L7" s="58">
        <v>180000.0</v>
      </c>
      <c r="M7" s="55">
        <f t="shared" si="1"/>
        <v>3600</v>
      </c>
      <c r="N7" s="55">
        <f t="shared" si="2"/>
        <v>176400</v>
      </c>
      <c r="O7" s="3"/>
      <c r="P7" s="45" t="s">
        <v>92</v>
      </c>
      <c r="Q7" s="103">
        <v>46190.0</v>
      </c>
      <c r="R7" s="106">
        <v>176400.0</v>
      </c>
      <c r="S7" s="9" t="s">
        <v>96</v>
      </c>
      <c r="T7" s="9" t="s">
        <v>98</v>
      </c>
      <c r="U7" s="108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</row>
    <row r="8" ht="27.75" customHeight="1">
      <c r="A8" s="38"/>
      <c r="B8" s="78" t="s">
        <v>71</v>
      </c>
      <c r="C8" s="43" t="s">
        <v>72</v>
      </c>
      <c r="D8" s="43" t="s">
        <v>36</v>
      </c>
      <c r="E8" s="45" t="s">
        <v>107</v>
      </c>
      <c r="F8" s="45" t="s">
        <v>92</v>
      </c>
      <c r="G8" s="45">
        <v>1.0</v>
      </c>
      <c r="H8" s="116">
        <v>500000.0</v>
      </c>
      <c r="I8" s="80">
        <v>147.0</v>
      </c>
      <c r="J8" s="80"/>
      <c r="K8" s="3"/>
      <c r="L8" s="58">
        <v>440000.0</v>
      </c>
      <c r="M8" s="55">
        <f t="shared" si="1"/>
        <v>8800</v>
      </c>
      <c r="N8" s="55">
        <f t="shared" si="2"/>
        <v>431200</v>
      </c>
      <c r="O8" s="3"/>
      <c r="P8" s="45" t="s">
        <v>92</v>
      </c>
      <c r="Q8" s="103">
        <v>46190.0</v>
      </c>
      <c r="R8" s="106">
        <v>431200.0</v>
      </c>
      <c r="S8" s="9" t="s">
        <v>96</v>
      </c>
      <c r="T8" s="9" t="s">
        <v>98</v>
      </c>
      <c r="U8" s="108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</row>
    <row r="9" ht="27.75" customHeight="1">
      <c r="A9" s="38"/>
      <c r="B9" s="39"/>
      <c r="C9" s="39"/>
      <c r="D9" s="43" t="s">
        <v>36</v>
      </c>
      <c r="E9" s="45" t="s">
        <v>121</v>
      </c>
      <c r="F9" s="45" t="s">
        <v>124</v>
      </c>
      <c r="G9" s="45"/>
      <c r="H9" s="121"/>
      <c r="I9" s="80">
        <v>8.0</v>
      </c>
      <c r="J9" s="80"/>
      <c r="K9" s="3"/>
      <c r="L9" s="58">
        <v>28981.0</v>
      </c>
      <c r="M9" s="58">
        <v>0.0</v>
      </c>
      <c r="N9" s="58">
        <v>28981.0</v>
      </c>
      <c r="O9" s="3"/>
      <c r="P9" s="45" t="s">
        <v>124</v>
      </c>
      <c r="Q9" s="103">
        <v>46191.0</v>
      </c>
      <c r="R9" s="120">
        <v>28981.0</v>
      </c>
      <c r="S9" s="9" t="s">
        <v>127</v>
      </c>
      <c r="T9" s="9" t="s">
        <v>98</v>
      </c>
      <c r="U9" s="108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</row>
    <row r="10">
      <c r="A10" s="125"/>
      <c r="B10" s="125"/>
      <c r="C10" s="125"/>
      <c r="D10" s="125"/>
      <c r="E10" s="127" t="s">
        <v>138</v>
      </c>
      <c r="F10" s="127"/>
      <c r="G10" s="125"/>
      <c r="H10" s="128"/>
      <c r="I10" s="128">
        <f>SUM(I5:I9)</f>
        <v>522</v>
      </c>
      <c r="J10" s="128">
        <f>SUM(J7:J9)</f>
        <v>112</v>
      </c>
      <c r="K10" s="125"/>
      <c r="L10" s="134">
        <f>SUM(L5:L9)</f>
        <v>1584069</v>
      </c>
      <c r="M10" s="9" t="s">
        <v>139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</row>
    <row r="11">
      <c r="A11" s="125"/>
      <c r="B11" s="125"/>
      <c r="C11" s="125"/>
      <c r="D11" s="125"/>
      <c r="E11" s="125"/>
      <c r="F11" s="125"/>
      <c r="G11" s="125"/>
      <c r="H11" s="128" t="s">
        <v>141</v>
      </c>
      <c r="I11" s="135">
        <f>I10+J10</f>
        <v>634</v>
      </c>
      <c r="J11" s="128"/>
      <c r="K11" s="12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</row>
    <row r="12">
      <c r="A12" s="125"/>
      <c r="B12" s="125"/>
      <c r="C12" s="125"/>
      <c r="D12" s="125"/>
      <c r="E12" s="136" t="s">
        <v>142</v>
      </c>
      <c r="F12" s="125"/>
      <c r="G12" s="125"/>
      <c r="H12" s="128"/>
      <c r="I12" s="128"/>
      <c r="J12" s="12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</row>
    <row r="13" ht="15.75" customHeight="1">
      <c r="A13" s="125"/>
      <c r="B13" s="125"/>
      <c r="C13" s="125"/>
      <c r="D13" s="125"/>
      <c r="E13" s="38"/>
      <c r="F13" s="125"/>
      <c r="G13" s="125"/>
      <c r="H13" s="125"/>
      <c r="I13" s="125"/>
      <c r="J13" s="12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</row>
    <row r="14">
      <c r="A14" s="125"/>
      <c r="B14" s="137"/>
      <c r="C14" s="125"/>
      <c r="D14" s="125"/>
      <c r="E14" s="125"/>
      <c r="F14" s="125"/>
      <c r="G14" s="125"/>
      <c r="H14" s="125"/>
      <c r="I14" s="125"/>
      <c r="J14" s="125"/>
      <c r="K14" s="3"/>
      <c r="L14" s="3"/>
      <c r="M14" s="9">
        <v>1046424.0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</row>
    <row r="15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</row>
    <row r="16" ht="15.0" customHeight="1">
      <c r="A16" s="125"/>
      <c r="B16" s="125"/>
      <c r="D16" s="125"/>
      <c r="E16" s="125"/>
      <c r="F16" s="125"/>
      <c r="G16" s="125"/>
      <c r="H16" s="125"/>
      <c r="I16" s="125"/>
      <c r="J16" s="12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</row>
    <row r="17" ht="15.0" customHeight="1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</row>
    <row r="19" ht="37.5" customHeight="1">
      <c r="A19" s="3"/>
      <c r="B19" s="3"/>
      <c r="C19" s="12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</row>
    <row r="20" ht="38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ht="15.75" customHeight="1">
      <c r="A21" s="3"/>
      <c r="B21" s="3"/>
      <c r="C21" s="3"/>
      <c r="D21" s="9"/>
      <c r="E21" s="146"/>
      <c r="F21" s="146"/>
      <c r="G21" s="14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</row>
    <row r="22" ht="28.5" customHeight="1">
      <c r="A22" s="3"/>
      <c r="B22" s="3"/>
      <c r="C22" s="3"/>
      <c r="D22" s="3"/>
      <c r="E22" s="146"/>
      <c r="F22" s="146"/>
      <c r="G22" s="14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</row>
    <row r="23" ht="15.75" customHeight="1">
      <c r="A23" s="3"/>
      <c r="B23" s="3"/>
      <c r="C23" s="3"/>
      <c r="D23" s="3"/>
      <c r="E23" s="127"/>
      <c r="F23" s="127"/>
      <c r="G23" s="14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</row>
    <row r="24" ht="15.75" customHeight="1">
      <c r="A24" s="3"/>
      <c r="B24" s="3"/>
      <c r="C24" s="3"/>
      <c r="D24" s="3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3"/>
      <c r="Q24" s="3"/>
      <c r="R24" s="3"/>
      <c r="S24" s="3"/>
      <c r="T24" s="3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146"/>
      <c r="BO24" s="146"/>
      <c r="BP24" s="146"/>
      <c r="BQ24" s="146"/>
      <c r="BR24" s="146"/>
      <c r="BS24" s="146"/>
      <c r="BT24" s="146"/>
      <c r="BU24" s="146"/>
      <c r="BV24" s="146"/>
      <c r="BW24" s="146"/>
      <c r="BX24" s="146"/>
      <c r="BY24" s="146"/>
      <c r="BZ24" s="146"/>
      <c r="CA24" s="146"/>
      <c r="CB24" s="146"/>
      <c r="CC24" s="146"/>
      <c r="CD24" s="146"/>
      <c r="CE24" s="146"/>
      <c r="CF24" s="146"/>
      <c r="CG24" s="146"/>
      <c r="CH24" s="146"/>
      <c r="CI24" s="146"/>
      <c r="CJ24" s="146"/>
      <c r="CK24" s="146"/>
      <c r="CL24" s="146"/>
      <c r="CM24" s="146"/>
      <c r="CN24" s="146"/>
      <c r="CO24" s="146"/>
      <c r="CP24" s="146"/>
      <c r="CQ24" s="146"/>
      <c r="CR24" s="146"/>
      <c r="CS24" s="146"/>
      <c r="CT24" s="146"/>
      <c r="CU24" s="146"/>
      <c r="CV24" s="146"/>
      <c r="CW24" s="146"/>
      <c r="CX24" s="146"/>
      <c r="CY24" s="146"/>
      <c r="CZ24" s="146"/>
    </row>
    <row r="25" ht="15.75" customHeight="1">
      <c r="A25" s="3"/>
      <c r="B25" s="3"/>
      <c r="C25" s="3"/>
      <c r="D25" s="3"/>
      <c r="E25" s="146"/>
      <c r="F25" s="149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</row>
    <row r="26" ht="15.75" customHeight="1">
      <c r="A26" s="3"/>
      <c r="B26" s="3"/>
      <c r="C26" s="3"/>
      <c r="D26" s="3"/>
      <c r="E26" s="146"/>
      <c r="F26" s="14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</row>
    <row r="27" ht="15.75" customHeight="1">
      <c r="A27" s="3"/>
      <c r="B27" s="3"/>
      <c r="C27" s="3"/>
      <c r="D27" s="3"/>
      <c r="E27" s="127"/>
      <c r="F27" s="12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</row>
    <row r="905" ht="15.75" customHeight="1">
      <c r="A905" s="9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</row>
  </sheetData>
  <mergeCells count="1">
    <mergeCell ref="P3:R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7.63"/>
    <col customWidth="1" min="3" max="3" width="21.0"/>
    <col customWidth="1" min="4" max="4" width="23.88"/>
    <col customWidth="1" min="5" max="5" width="19.88"/>
    <col customWidth="1" min="6" max="6" width="14.38"/>
    <col customWidth="1" min="7" max="7" width="18.75"/>
    <col customWidth="1" min="8" max="8" width="47.75"/>
  </cols>
  <sheetData>
    <row r="1">
      <c r="A1" s="20"/>
      <c r="B1" s="20"/>
      <c r="C1" s="21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20"/>
      <c r="B2" s="20"/>
      <c r="C2" s="21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22.5" customHeight="1">
      <c r="A3" s="20"/>
      <c r="B3" s="33" t="s">
        <v>25</v>
      </c>
      <c r="C3" s="34" t="s">
        <v>26</v>
      </c>
      <c r="D3" s="33" t="s">
        <v>27</v>
      </c>
      <c r="E3" s="33" t="s">
        <v>11</v>
      </c>
      <c r="F3" s="33" t="s">
        <v>28</v>
      </c>
      <c r="G3" s="33" t="s">
        <v>29</v>
      </c>
      <c r="H3" s="35" t="s">
        <v>31</v>
      </c>
      <c r="I3" s="36"/>
      <c r="J3" s="36"/>
      <c r="K3" s="36"/>
      <c r="L3" s="37"/>
      <c r="M3" s="37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22.5" customHeight="1">
      <c r="A4" s="20"/>
      <c r="B4" s="40"/>
      <c r="C4" s="42"/>
      <c r="D4" s="44"/>
      <c r="E4" s="44"/>
      <c r="F4" s="44"/>
      <c r="G4" s="46" t="s">
        <v>40</v>
      </c>
      <c r="H4" s="50" t="s">
        <v>42</v>
      </c>
      <c r="I4" s="51" t="s">
        <v>45</v>
      </c>
      <c r="J4" s="51" t="s">
        <v>50</v>
      </c>
      <c r="K4" s="51" t="s">
        <v>52</v>
      </c>
      <c r="L4" s="37"/>
      <c r="M4" s="37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0"/>
      <c r="B5" s="56"/>
      <c r="C5" s="42"/>
      <c r="D5" s="57"/>
      <c r="E5" s="57"/>
      <c r="F5" s="44"/>
      <c r="G5" s="59">
        <v>1.0</v>
      </c>
      <c r="H5" s="60">
        <v>46186.0</v>
      </c>
      <c r="I5" s="44"/>
      <c r="J5" s="61"/>
      <c r="K5" s="61"/>
      <c r="L5" s="63"/>
      <c r="M5" s="37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0"/>
      <c r="B6" s="66" t="s">
        <v>63</v>
      </c>
      <c r="C6" s="67"/>
      <c r="D6" s="68"/>
      <c r="E6" s="69" t="s">
        <v>64</v>
      </c>
      <c r="F6" s="68"/>
      <c r="G6" s="69" t="s">
        <v>66</v>
      </c>
      <c r="H6" s="69" t="s">
        <v>67</v>
      </c>
      <c r="I6" s="71"/>
      <c r="J6" s="72"/>
      <c r="K6" s="72"/>
      <c r="L6" s="37"/>
      <c r="M6" s="37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20"/>
      <c r="B7" s="66" t="s">
        <v>36</v>
      </c>
      <c r="C7" s="67"/>
      <c r="D7" s="68"/>
      <c r="E7" s="69" t="s">
        <v>69</v>
      </c>
      <c r="F7" s="68"/>
      <c r="G7" s="75"/>
      <c r="H7" s="76" t="s">
        <v>70</v>
      </c>
      <c r="I7" s="71"/>
      <c r="J7" s="72"/>
      <c r="K7" s="72"/>
      <c r="L7" s="37"/>
      <c r="M7" s="37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32.25" customHeight="1">
      <c r="A8" s="20"/>
      <c r="B8" s="66" t="s">
        <v>36</v>
      </c>
      <c r="C8" s="79" t="s">
        <v>76</v>
      </c>
      <c r="D8" s="68"/>
      <c r="E8" s="69" t="s">
        <v>78</v>
      </c>
      <c r="F8" s="68"/>
      <c r="G8" s="75"/>
      <c r="H8" s="66" t="s">
        <v>79</v>
      </c>
      <c r="I8" s="71"/>
      <c r="J8" s="72"/>
      <c r="K8" s="72"/>
      <c r="L8" s="37"/>
      <c r="M8" s="37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0"/>
      <c r="B9" s="86"/>
      <c r="C9" s="42"/>
      <c r="D9" s="44"/>
      <c r="E9" s="44"/>
      <c r="F9" s="44"/>
      <c r="G9" s="59">
        <v>2.0</v>
      </c>
      <c r="H9" s="60">
        <v>46187.0</v>
      </c>
      <c r="I9" s="44"/>
      <c r="J9" s="61"/>
      <c r="K9" s="61"/>
      <c r="L9" s="37"/>
      <c r="M9" s="37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8.75" customHeight="1">
      <c r="A10" s="20"/>
      <c r="B10" s="89"/>
      <c r="C10" s="71"/>
      <c r="D10" s="71"/>
      <c r="E10" s="71"/>
      <c r="F10" s="71"/>
      <c r="G10" s="71"/>
      <c r="H10" s="92" t="s">
        <v>90</v>
      </c>
      <c r="I10" s="71"/>
      <c r="J10" s="71"/>
      <c r="K10" s="71"/>
      <c r="L10" s="37"/>
      <c r="M10" s="37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20"/>
      <c r="B11" s="96"/>
      <c r="C11" s="97"/>
      <c r="D11" s="98"/>
      <c r="E11" s="98"/>
      <c r="F11" s="98"/>
      <c r="G11" s="99">
        <v>3.0</v>
      </c>
      <c r="H11" s="60">
        <v>46188.0</v>
      </c>
      <c r="I11" s="98"/>
      <c r="J11" s="100"/>
      <c r="K11" s="10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105"/>
      <c r="B12" s="89"/>
      <c r="C12" s="107"/>
      <c r="D12" s="110"/>
      <c r="E12" s="110"/>
      <c r="F12" s="110"/>
      <c r="G12" s="112"/>
      <c r="H12" s="92" t="s">
        <v>90</v>
      </c>
      <c r="I12" s="110"/>
      <c r="J12" s="114"/>
      <c r="K12" s="114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</row>
    <row r="13">
      <c r="A13" s="20"/>
      <c r="B13" s="96"/>
      <c r="C13" s="97"/>
      <c r="D13" s="98"/>
      <c r="E13" s="98"/>
      <c r="F13" s="98"/>
      <c r="G13" s="99">
        <v>4.0</v>
      </c>
      <c r="H13" s="60">
        <v>46189.0</v>
      </c>
      <c r="I13" s="98"/>
      <c r="J13" s="100"/>
      <c r="K13" s="10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33.75" customHeight="1">
      <c r="A14" s="20"/>
      <c r="B14" s="117" t="s">
        <v>116</v>
      </c>
      <c r="C14" s="118"/>
      <c r="D14" s="75"/>
      <c r="E14" s="75"/>
      <c r="F14" s="69" t="s">
        <v>33</v>
      </c>
      <c r="G14" s="75"/>
      <c r="H14" s="69" t="s">
        <v>118</v>
      </c>
      <c r="I14" s="75"/>
      <c r="J14" s="75"/>
      <c r="K14" s="75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20"/>
      <c r="B15" s="66" t="s">
        <v>36</v>
      </c>
      <c r="C15" s="118"/>
      <c r="D15" s="75"/>
      <c r="E15" s="69" t="s">
        <v>119</v>
      </c>
      <c r="F15" s="69" t="s">
        <v>120</v>
      </c>
      <c r="G15" s="69" t="s">
        <v>123</v>
      </c>
      <c r="H15" s="76" t="s">
        <v>126</v>
      </c>
      <c r="I15" s="69">
        <v>0.5</v>
      </c>
      <c r="J15" s="69">
        <v>1.0</v>
      </c>
      <c r="K15" s="75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20"/>
      <c r="B16" s="66" t="s">
        <v>36</v>
      </c>
      <c r="C16" s="75"/>
      <c r="D16" s="75"/>
      <c r="E16" s="69" t="s">
        <v>129</v>
      </c>
      <c r="F16" s="69" t="s">
        <v>130</v>
      </c>
      <c r="G16" s="69" t="s">
        <v>131</v>
      </c>
      <c r="H16" s="122" t="s">
        <v>132</v>
      </c>
      <c r="I16" s="75"/>
      <c r="J16" s="123"/>
      <c r="K16" s="123"/>
      <c r="L16" s="124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0"/>
      <c r="B17" s="66" t="s">
        <v>36</v>
      </c>
      <c r="C17" s="75"/>
      <c r="D17" s="75"/>
      <c r="E17" s="69" t="s">
        <v>129</v>
      </c>
      <c r="F17" s="69" t="s">
        <v>130</v>
      </c>
      <c r="G17" s="69" t="s">
        <v>133</v>
      </c>
      <c r="H17" s="122" t="s">
        <v>134</v>
      </c>
      <c r="I17" s="75"/>
      <c r="J17" s="123"/>
      <c r="K17" s="123"/>
      <c r="L17" s="124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0"/>
      <c r="B18" s="66" t="s">
        <v>36</v>
      </c>
      <c r="C18" s="138"/>
      <c r="D18" s="139"/>
      <c r="E18" s="69" t="s">
        <v>129</v>
      </c>
      <c r="F18" s="69" t="s">
        <v>33</v>
      </c>
      <c r="G18" s="140"/>
      <c r="H18" s="122" t="s">
        <v>149</v>
      </c>
      <c r="I18" s="141"/>
      <c r="J18" s="142"/>
      <c r="K18" s="142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0"/>
      <c r="B19" s="66" t="s">
        <v>36</v>
      </c>
      <c r="C19" s="118"/>
      <c r="D19" s="75"/>
      <c r="E19" s="69" t="s">
        <v>129</v>
      </c>
      <c r="F19" s="69" t="s">
        <v>33</v>
      </c>
      <c r="G19" s="75"/>
      <c r="H19" s="122" t="s">
        <v>134</v>
      </c>
      <c r="I19" s="75"/>
      <c r="J19" s="123"/>
      <c r="K19" s="123"/>
      <c r="L19" s="124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0"/>
      <c r="B20" s="66" t="s">
        <v>36</v>
      </c>
      <c r="C20" s="118"/>
      <c r="D20" s="75"/>
      <c r="E20" s="69"/>
      <c r="F20" s="69" t="s">
        <v>33</v>
      </c>
      <c r="G20" s="69" t="s">
        <v>152</v>
      </c>
      <c r="H20" s="122" t="s">
        <v>153</v>
      </c>
      <c r="I20" s="75"/>
      <c r="J20" s="123"/>
      <c r="K20" s="123"/>
      <c r="L20" s="124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20.25" customHeight="1">
      <c r="A21" s="20"/>
      <c r="B21" s="89"/>
      <c r="C21" s="118"/>
      <c r="D21" s="75"/>
      <c r="E21" s="69"/>
      <c r="F21" s="69"/>
      <c r="G21" s="75"/>
      <c r="H21" s="69" t="s">
        <v>156</v>
      </c>
      <c r="I21" s="75"/>
      <c r="J21" s="123"/>
      <c r="K21" s="123"/>
      <c r="L21" s="124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0"/>
      <c r="B22" s="66" t="s">
        <v>36</v>
      </c>
      <c r="C22" s="118"/>
      <c r="D22" s="75"/>
      <c r="E22" s="69" t="s">
        <v>129</v>
      </c>
      <c r="F22" s="69" t="s">
        <v>33</v>
      </c>
      <c r="G22" s="75"/>
      <c r="H22" s="122" t="s">
        <v>157</v>
      </c>
      <c r="I22" s="75"/>
      <c r="J22" s="123"/>
      <c r="K22" s="123"/>
      <c r="L22" s="124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0"/>
      <c r="B23" s="66" t="s">
        <v>36</v>
      </c>
      <c r="C23" s="118"/>
      <c r="D23" s="75"/>
      <c r="E23" s="69" t="s">
        <v>129</v>
      </c>
      <c r="F23" s="69" t="s">
        <v>33</v>
      </c>
      <c r="G23" s="75"/>
      <c r="H23" s="122" t="s">
        <v>160</v>
      </c>
      <c r="I23" s="75"/>
      <c r="J23" s="123"/>
      <c r="K23" s="123"/>
      <c r="L23" s="124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0"/>
      <c r="B24" s="66" t="s">
        <v>36</v>
      </c>
      <c r="C24" s="118"/>
      <c r="D24" s="75"/>
      <c r="E24" s="69" t="s">
        <v>129</v>
      </c>
      <c r="F24" s="69" t="s">
        <v>33</v>
      </c>
      <c r="G24" s="75"/>
      <c r="H24" s="122" t="s">
        <v>161</v>
      </c>
      <c r="I24" s="75"/>
      <c r="J24" s="123"/>
      <c r="K24" s="123"/>
      <c r="L24" s="124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0"/>
      <c r="B25" s="66" t="s">
        <v>36</v>
      </c>
      <c r="C25" s="118"/>
      <c r="D25" s="75"/>
      <c r="E25" s="69" t="s">
        <v>119</v>
      </c>
      <c r="F25" s="69"/>
      <c r="G25" s="69" t="s">
        <v>163</v>
      </c>
      <c r="H25" s="76" t="s">
        <v>164</v>
      </c>
      <c r="I25" s="75"/>
      <c r="J25" s="69">
        <v>1.0</v>
      </c>
      <c r="K25" s="123"/>
      <c r="L25" s="124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21.75" customHeight="1">
      <c r="A26" s="20"/>
      <c r="B26" s="143"/>
      <c r="C26" s="118"/>
      <c r="D26" s="75"/>
      <c r="E26" s="69"/>
      <c r="F26" s="69" t="s">
        <v>2</v>
      </c>
      <c r="G26" s="144"/>
      <c r="H26" s="69" t="s">
        <v>165</v>
      </c>
      <c r="I26" s="75"/>
      <c r="J26" s="123"/>
      <c r="K26" s="123"/>
      <c r="L26" s="124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70.5" customHeight="1">
      <c r="A27" s="20"/>
      <c r="B27" s="143"/>
      <c r="C27" s="118"/>
      <c r="D27" s="75"/>
      <c r="E27" s="69"/>
      <c r="F27" s="69"/>
      <c r="G27" s="69" t="s">
        <v>168</v>
      </c>
      <c r="H27" s="145" t="s">
        <v>169</v>
      </c>
      <c r="I27" s="75"/>
      <c r="J27" s="123"/>
      <c r="K27" s="123"/>
      <c r="L27" s="124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0"/>
      <c r="B28" s="66" t="s">
        <v>36</v>
      </c>
      <c r="C28" s="118"/>
      <c r="D28" s="75"/>
      <c r="E28" s="69" t="s">
        <v>119</v>
      </c>
      <c r="F28" s="69"/>
      <c r="G28" s="69" t="s">
        <v>170</v>
      </c>
      <c r="H28" s="76" t="s">
        <v>126</v>
      </c>
      <c r="I28" s="69">
        <v>0.5</v>
      </c>
      <c r="J28" s="69">
        <v>1.0</v>
      </c>
      <c r="K28" s="123"/>
      <c r="L28" s="124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33.75" customHeight="1">
      <c r="A29" s="20"/>
      <c r="B29" s="66" t="s">
        <v>36</v>
      </c>
      <c r="C29" s="118"/>
      <c r="D29" s="75"/>
      <c r="E29" s="148"/>
      <c r="F29" s="69" t="s">
        <v>130</v>
      </c>
      <c r="G29" s="75"/>
      <c r="H29" s="122" t="s">
        <v>176</v>
      </c>
      <c r="I29" s="75"/>
      <c r="J29" s="75"/>
      <c r="K29" s="75"/>
      <c r="L29" s="124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24.0" customHeight="1">
      <c r="A30" s="20"/>
      <c r="B30" s="150" t="s">
        <v>36</v>
      </c>
      <c r="C30" s="118"/>
      <c r="D30" s="75"/>
      <c r="E30" s="69" t="s">
        <v>39</v>
      </c>
      <c r="F30" s="69" t="s">
        <v>130</v>
      </c>
      <c r="G30" s="69" t="s">
        <v>181</v>
      </c>
      <c r="H30" s="122" t="s">
        <v>182</v>
      </c>
      <c r="I30" s="75"/>
      <c r="J30" s="75"/>
      <c r="K30" s="75"/>
      <c r="L30" s="124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0"/>
      <c r="B31" s="66" t="s">
        <v>36</v>
      </c>
      <c r="C31" s="118"/>
      <c r="D31" s="69"/>
      <c r="E31" s="69" t="s">
        <v>119</v>
      </c>
      <c r="F31" s="69"/>
      <c r="G31" s="69" t="s">
        <v>183</v>
      </c>
      <c r="H31" s="76" t="s">
        <v>164</v>
      </c>
      <c r="I31" s="75"/>
      <c r="J31" s="75"/>
      <c r="K31" s="75"/>
      <c r="L31" s="124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9.5" customHeight="1">
      <c r="A32" s="20"/>
      <c r="B32" s="143"/>
      <c r="C32" s="118"/>
      <c r="D32" s="75"/>
      <c r="E32" s="75"/>
      <c r="F32" s="75"/>
      <c r="G32" s="75"/>
      <c r="H32" s="69" t="s">
        <v>185</v>
      </c>
      <c r="I32" s="75"/>
      <c r="J32" s="75"/>
      <c r="K32" s="75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0"/>
      <c r="B33" s="96"/>
      <c r="C33" s="97"/>
      <c r="D33" s="98"/>
      <c r="E33" s="98"/>
      <c r="F33" s="98"/>
      <c r="G33" s="99">
        <v>5.0</v>
      </c>
      <c r="H33" s="60">
        <v>46190.0</v>
      </c>
      <c r="I33" s="98"/>
      <c r="J33" s="100"/>
      <c r="K33" s="10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0"/>
      <c r="B34" s="143"/>
      <c r="C34" s="138"/>
      <c r="D34" s="139"/>
      <c r="E34" s="139"/>
      <c r="F34" s="69"/>
      <c r="G34" s="140"/>
      <c r="H34" s="69" t="s">
        <v>156</v>
      </c>
      <c r="I34" s="141"/>
      <c r="J34" s="141"/>
      <c r="K34" s="141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0"/>
      <c r="B35" s="150" t="s">
        <v>36</v>
      </c>
      <c r="C35" s="118"/>
      <c r="D35" s="75"/>
      <c r="E35" s="69" t="s">
        <v>189</v>
      </c>
      <c r="F35" s="75"/>
      <c r="G35" s="151" t="s">
        <v>190</v>
      </c>
      <c r="H35" s="76" t="s">
        <v>126</v>
      </c>
      <c r="I35" s="69">
        <v>0.25</v>
      </c>
      <c r="J35" s="69">
        <v>1.0</v>
      </c>
      <c r="K35" s="75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21.0" customHeight="1">
      <c r="A36" s="20"/>
      <c r="B36" s="150" t="s">
        <v>36</v>
      </c>
      <c r="C36" s="118"/>
      <c r="D36" s="69" t="s">
        <v>192</v>
      </c>
      <c r="E36" s="69" t="s">
        <v>193</v>
      </c>
      <c r="F36" s="69" t="s">
        <v>130</v>
      </c>
      <c r="G36" s="69" t="s">
        <v>194</v>
      </c>
      <c r="H36" s="122" t="s">
        <v>195</v>
      </c>
      <c r="I36" s="75"/>
      <c r="J36" s="75"/>
      <c r="K36" s="75"/>
      <c r="L36" s="124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21.75" customHeight="1">
      <c r="A37" s="20"/>
      <c r="B37" s="150" t="s">
        <v>36</v>
      </c>
      <c r="C37" s="118"/>
      <c r="D37" s="69" t="s">
        <v>192</v>
      </c>
      <c r="E37" s="69" t="s">
        <v>193</v>
      </c>
      <c r="F37" s="69" t="s">
        <v>130</v>
      </c>
      <c r="G37" s="69"/>
      <c r="H37" s="122" t="s">
        <v>196</v>
      </c>
      <c r="I37" s="75"/>
      <c r="J37" s="75"/>
      <c r="K37" s="75"/>
      <c r="L37" s="124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0"/>
      <c r="B38" s="150" t="s">
        <v>36</v>
      </c>
      <c r="C38" s="118"/>
      <c r="D38" s="75"/>
      <c r="E38" s="69" t="s">
        <v>189</v>
      </c>
      <c r="F38" s="75"/>
      <c r="G38" s="75"/>
      <c r="H38" s="76" t="s">
        <v>164</v>
      </c>
      <c r="I38" s="75"/>
      <c r="J38" s="69">
        <v>1.0</v>
      </c>
      <c r="K38" s="75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0"/>
      <c r="B39" s="143"/>
      <c r="C39" s="75"/>
      <c r="D39" s="75"/>
      <c r="E39" s="75"/>
      <c r="F39" s="75"/>
      <c r="G39" s="75"/>
      <c r="H39" s="69" t="s">
        <v>202</v>
      </c>
      <c r="I39" s="75"/>
      <c r="J39" s="75"/>
      <c r="K39" s="75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0"/>
      <c r="B40" s="96"/>
      <c r="C40" s="97"/>
      <c r="D40" s="98"/>
      <c r="E40" s="98"/>
      <c r="F40" s="98"/>
      <c r="G40" s="99">
        <v>6.0</v>
      </c>
      <c r="H40" s="60">
        <v>46191.0</v>
      </c>
      <c r="I40" s="98"/>
      <c r="J40" s="98"/>
      <c r="K40" s="98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0"/>
      <c r="B41" s="143"/>
      <c r="C41" s="118"/>
      <c r="D41" s="75"/>
      <c r="E41" s="69"/>
      <c r="F41" s="69"/>
      <c r="G41" s="75"/>
      <c r="H41" s="69" t="s">
        <v>156</v>
      </c>
      <c r="I41" s="75"/>
      <c r="J41" s="75"/>
      <c r="K41" s="75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0"/>
      <c r="B42" s="143"/>
      <c r="C42" s="118"/>
      <c r="D42" s="75"/>
      <c r="E42" s="69"/>
      <c r="F42" s="69"/>
      <c r="G42" s="151" t="s">
        <v>190</v>
      </c>
      <c r="H42" s="76" t="s">
        <v>126</v>
      </c>
      <c r="I42" s="69">
        <v>1.0</v>
      </c>
      <c r="J42" s="69">
        <v>1.0</v>
      </c>
      <c r="K42" s="75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153"/>
      <c r="B43" s="66" t="s">
        <v>36</v>
      </c>
      <c r="C43" s="154" t="s">
        <v>204</v>
      </c>
      <c r="D43" s="155" t="s">
        <v>205</v>
      </c>
      <c r="E43" s="155" t="s">
        <v>206</v>
      </c>
      <c r="F43" s="69" t="s">
        <v>130</v>
      </c>
      <c r="G43" s="69" t="s">
        <v>207</v>
      </c>
      <c r="H43" s="122" t="s">
        <v>210</v>
      </c>
      <c r="I43" s="75"/>
      <c r="J43" s="75"/>
      <c r="K43" s="75"/>
      <c r="L43" s="124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48.75" customHeight="1">
      <c r="A44" s="20"/>
      <c r="B44" s="66" t="s">
        <v>36</v>
      </c>
      <c r="C44" s="154" t="s">
        <v>215</v>
      </c>
      <c r="D44" s="155" t="s">
        <v>216</v>
      </c>
      <c r="E44" s="69" t="s">
        <v>217</v>
      </c>
      <c r="F44" s="69" t="s">
        <v>33</v>
      </c>
      <c r="G44" s="69" t="s">
        <v>218</v>
      </c>
      <c r="H44" s="122" t="s">
        <v>219</v>
      </c>
      <c r="I44" s="75"/>
      <c r="J44" s="75"/>
      <c r="K44" s="75"/>
      <c r="L44" s="124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7.25" customHeight="1">
      <c r="A45" s="20"/>
      <c r="B45" s="143"/>
      <c r="C45" s="118"/>
      <c r="D45" s="69"/>
      <c r="E45" s="154"/>
      <c r="F45" s="69"/>
      <c r="G45" s="69"/>
      <c r="H45" s="69" t="s">
        <v>220</v>
      </c>
      <c r="I45" s="75"/>
      <c r="J45" s="75"/>
      <c r="K45" s="75"/>
      <c r="L45" s="124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38.25" customHeight="1">
      <c r="A46" s="20"/>
      <c r="B46" s="66" t="s">
        <v>36</v>
      </c>
      <c r="C46" s="118"/>
      <c r="D46" s="154" t="s">
        <v>222</v>
      </c>
      <c r="E46" s="154" t="s">
        <v>223</v>
      </c>
      <c r="F46" s="69" t="s">
        <v>130</v>
      </c>
      <c r="G46" s="69" t="s">
        <v>224</v>
      </c>
      <c r="H46" s="122" t="s">
        <v>225</v>
      </c>
      <c r="I46" s="75"/>
      <c r="J46" s="75"/>
      <c r="K46" s="75"/>
      <c r="L46" s="124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0"/>
      <c r="B47" s="143"/>
      <c r="C47" s="118"/>
      <c r="D47" s="75"/>
      <c r="E47" s="75"/>
      <c r="F47" s="75"/>
      <c r="G47" s="75"/>
      <c r="H47" s="76" t="s">
        <v>164</v>
      </c>
      <c r="I47" s="75"/>
      <c r="J47" s="69">
        <v>1.0</v>
      </c>
      <c r="K47" s="75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0"/>
      <c r="B48" s="96"/>
      <c r="C48" s="97"/>
      <c r="D48" s="98"/>
      <c r="E48" s="98"/>
      <c r="F48" s="98"/>
      <c r="G48" s="99">
        <v>7.0</v>
      </c>
      <c r="H48" s="60">
        <v>46192.0</v>
      </c>
      <c r="I48" s="98"/>
      <c r="J48" s="98"/>
      <c r="K48" s="98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25.5" customHeight="1">
      <c r="A49" s="20"/>
      <c r="B49" s="143"/>
      <c r="C49" s="68"/>
      <c r="D49" s="68"/>
      <c r="E49" s="68"/>
      <c r="F49" s="68"/>
      <c r="G49" s="68"/>
      <c r="H49" s="69" t="s">
        <v>156</v>
      </c>
      <c r="I49" s="68"/>
      <c r="J49" s="68"/>
      <c r="K49" s="68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23.25" customHeight="1">
      <c r="A50" s="20"/>
      <c r="B50" s="66" t="s">
        <v>36</v>
      </c>
      <c r="C50" s="158" t="s">
        <v>230</v>
      </c>
      <c r="D50" s="68"/>
      <c r="E50" s="69" t="s">
        <v>124</v>
      </c>
      <c r="F50" s="69" t="s">
        <v>124</v>
      </c>
      <c r="G50" s="151" t="s">
        <v>231</v>
      </c>
      <c r="H50" s="76" t="s">
        <v>232</v>
      </c>
      <c r="I50" s="71"/>
      <c r="J50" s="159"/>
      <c r="K50" s="159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27.0" customHeight="1">
      <c r="A51" s="20"/>
      <c r="B51" s="66" t="s">
        <v>36</v>
      </c>
      <c r="C51" s="67"/>
      <c r="D51" s="68"/>
      <c r="E51" s="69" t="s">
        <v>69</v>
      </c>
      <c r="F51" s="68"/>
      <c r="G51" s="69" t="s">
        <v>233</v>
      </c>
      <c r="H51" s="66" t="s">
        <v>234</v>
      </c>
      <c r="I51" s="71"/>
      <c r="J51" s="72"/>
      <c r="K51" s="72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38.25" customHeight="1">
      <c r="A52" s="20"/>
      <c r="B52" s="66" t="s">
        <v>36</v>
      </c>
      <c r="C52" s="154" t="s">
        <v>235</v>
      </c>
      <c r="D52" s="68"/>
      <c r="E52" s="69" t="s">
        <v>124</v>
      </c>
      <c r="F52" s="69" t="s">
        <v>124</v>
      </c>
      <c r="G52" s="151" t="s">
        <v>236</v>
      </c>
      <c r="H52" s="160" t="s">
        <v>237</v>
      </c>
      <c r="I52" s="71"/>
      <c r="J52" s="159"/>
      <c r="K52" s="159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0"/>
      <c r="B53" s="66" t="s">
        <v>36</v>
      </c>
      <c r="C53" s="97"/>
      <c r="D53" s="98"/>
      <c r="E53" s="98"/>
      <c r="F53" s="98"/>
      <c r="G53" s="99"/>
      <c r="H53" s="76" t="s">
        <v>248</v>
      </c>
      <c r="I53" s="98"/>
      <c r="J53" s="100"/>
      <c r="K53" s="10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0"/>
      <c r="B54" s="96"/>
      <c r="C54" s="97"/>
      <c r="D54" s="98"/>
      <c r="E54" s="98"/>
      <c r="F54" s="98"/>
      <c r="G54" s="99">
        <v>8.0</v>
      </c>
      <c r="H54" s="60">
        <v>46193.0</v>
      </c>
      <c r="I54" s="98"/>
      <c r="J54" s="98"/>
      <c r="K54" s="98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0"/>
      <c r="B55" s="143"/>
      <c r="C55" s="118"/>
      <c r="D55" s="75"/>
      <c r="E55" s="69"/>
      <c r="F55" s="69"/>
      <c r="G55" s="75"/>
      <c r="H55" s="69" t="s">
        <v>250</v>
      </c>
      <c r="I55" s="75"/>
      <c r="J55" s="75"/>
      <c r="K55" s="75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0"/>
      <c r="B56" s="66" t="s">
        <v>36</v>
      </c>
      <c r="C56" s="118"/>
      <c r="D56" s="75"/>
      <c r="E56" s="69" t="s">
        <v>69</v>
      </c>
      <c r="F56" s="75"/>
      <c r="G56" s="69" t="s">
        <v>252</v>
      </c>
      <c r="H56" s="76" t="s">
        <v>253</v>
      </c>
      <c r="I56" s="75"/>
      <c r="J56" s="75"/>
      <c r="K56" s="75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0"/>
      <c r="B57" s="143"/>
      <c r="C57" s="118"/>
      <c r="D57" s="75"/>
      <c r="E57" s="75"/>
      <c r="F57" s="75"/>
      <c r="G57" s="69" t="s">
        <v>254</v>
      </c>
      <c r="H57" s="69" t="s">
        <v>255</v>
      </c>
      <c r="I57" s="75"/>
      <c r="J57" s="75"/>
      <c r="K57" s="75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0"/>
      <c r="B58" s="20"/>
      <c r="C58" s="21"/>
      <c r="D58" s="20"/>
      <c r="E58" s="20"/>
      <c r="F58" s="20"/>
      <c r="G58" s="20"/>
      <c r="H58" s="20"/>
      <c r="I58" s="20">
        <f t="shared" ref="I58:K58" si="1">SUM(I5:I57)</f>
        <v>2.25</v>
      </c>
      <c r="J58" s="20">
        <f t="shared" si="1"/>
        <v>7</v>
      </c>
      <c r="K58" s="20">
        <f t="shared" si="1"/>
        <v>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0"/>
      <c r="B59" s="20"/>
      <c r="C59" s="21"/>
      <c r="D59" s="20"/>
      <c r="E59" s="20"/>
      <c r="F59" s="20"/>
      <c r="G59" s="20"/>
      <c r="H59" s="124" t="s">
        <v>258</v>
      </c>
      <c r="I59" s="124">
        <v>0.75</v>
      </c>
      <c r="J59" s="124">
        <v>4.0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0"/>
      <c r="B60" s="20"/>
      <c r="C60" s="21"/>
      <c r="D60" s="20"/>
      <c r="E60" s="20"/>
      <c r="F60" s="20"/>
      <c r="G60" s="20"/>
      <c r="H60" s="168" t="s">
        <v>259</v>
      </c>
      <c r="I60" s="169">
        <f t="shared" ref="I60:J60" si="2">I58-I59</f>
        <v>1.5</v>
      </c>
      <c r="J60" s="169">
        <f t="shared" si="2"/>
        <v>3</v>
      </c>
      <c r="K60" s="169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4" max="4" width="18.13"/>
    <col customWidth="1" min="5" max="5" width="56.13"/>
    <col customWidth="1" min="6" max="6" width="15.13"/>
    <col customWidth="1" min="7" max="7" width="11.0"/>
    <col customWidth="1" min="9" max="9" width="1.38"/>
    <col customWidth="1" min="13" max="13" width="1.75"/>
    <col customWidth="1" min="14" max="14" width="18.88"/>
    <col customWidth="1" min="16" max="16" width="13.75"/>
    <col customWidth="1" min="17" max="17" width="22.0"/>
    <col customWidth="1" min="18" max="18" width="19.75"/>
  </cols>
  <sheetData>
    <row r="1">
      <c r="A1" s="174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75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</row>
    <row r="2">
      <c r="A2" s="129"/>
      <c r="B2" s="129"/>
      <c r="C2" s="129"/>
      <c r="D2" s="129"/>
      <c r="E2" s="129"/>
      <c r="F2" s="129"/>
      <c r="G2" s="129"/>
      <c r="H2" s="129"/>
      <c r="I2" s="129"/>
      <c r="J2" s="176" t="s">
        <v>5</v>
      </c>
      <c r="K2" s="177"/>
      <c r="L2" s="175"/>
      <c r="M2" s="129"/>
      <c r="N2" s="178" t="s">
        <v>0</v>
      </c>
      <c r="O2" s="129"/>
      <c r="P2" s="129"/>
      <c r="Q2" s="129"/>
      <c r="R2" s="17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</row>
    <row r="3">
      <c r="A3" s="180"/>
      <c r="B3" s="181" t="s">
        <v>275</v>
      </c>
      <c r="C3" s="181" t="s">
        <v>276</v>
      </c>
      <c r="D3" s="181" t="s">
        <v>277</v>
      </c>
      <c r="E3" s="181" t="s">
        <v>10</v>
      </c>
      <c r="F3" s="181" t="s">
        <v>11</v>
      </c>
      <c r="G3" s="181" t="s">
        <v>12</v>
      </c>
      <c r="H3" s="184" t="s">
        <v>279</v>
      </c>
      <c r="I3" s="185"/>
      <c r="J3" s="186" t="s">
        <v>15</v>
      </c>
      <c r="K3" s="181" t="s">
        <v>16</v>
      </c>
      <c r="L3" s="181" t="s">
        <v>17</v>
      </c>
      <c r="M3" s="180"/>
      <c r="N3" s="187" t="s">
        <v>6</v>
      </c>
      <c r="O3" s="188"/>
      <c r="P3" s="188"/>
      <c r="Q3" s="189"/>
      <c r="R3" s="190"/>
      <c r="S3" s="189"/>
      <c r="T3" s="180"/>
      <c r="U3" s="180"/>
      <c r="V3" s="180"/>
      <c r="W3" s="180"/>
      <c r="X3" s="180"/>
      <c r="Y3" s="180"/>
      <c r="Z3" s="180"/>
      <c r="AA3" s="180"/>
      <c r="AB3" s="180"/>
      <c r="AC3" s="180"/>
    </row>
    <row r="4">
      <c r="A4" s="191"/>
      <c r="B4" s="192"/>
      <c r="C4" s="192"/>
      <c r="D4" s="192"/>
      <c r="E4" s="192"/>
      <c r="F4" s="192"/>
      <c r="G4" s="192"/>
      <c r="H4" s="192"/>
      <c r="I4" s="191"/>
      <c r="J4" s="195"/>
      <c r="K4" s="195"/>
      <c r="L4" s="195"/>
      <c r="M4" s="196"/>
      <c r="N4" s="197" t="s">
        <v>18</v>
      </c>
      <c r="O4" s="198" t="s">
        <v>19</v>
      </c>
      <c r="P4" s="198" t="s">
        <v>20</v>
      </c>
      <c r="Q4" s="198" t="s">
        <v>21</v>
      </c>
      <c r="R4" s="198" t="s">
        <v>22</v>
      </c>
      <c r="S4" s="198" t="s">
        <v>23</v>
      </c>
      <c r="T4" s="191"/>
      <c r="U4" s="191"/>
      <c r="V4" s="191"/>
      <c r="W4" s="191"/>
      <c r="X4" s="191"/>
      <c r="Y4" s="191"/>
      <c r="Z4" s="191"/>
      <c r="AA4" s="191"/>
      <c r="AB4" s="191"/>
      <c r="AC4" s="191"/>
    </row>
    <row r="5" ht="27.75" customHeight="1">
      <c r="A5" s="129"/>
      <c r="B5" s="200" t="s">
        <v>41</v>
      </c>
      <c r="C5" s="201" t="s">
        <v>43</v>
      </c>
      <c r="D5" s="201" t="s">
        <v>44</v>
      </c>
      <c r="E5" s="202" t="s">
        <v>282</v>
      </c>
      <c r="F5" s="202"/>
      <c r="G5" s="203"/>
      <c r="H5" s="203"/>
      <c r="I5" s="129"/>
      <c r="J5" s="204">
        <f>2750*8</f>
        <v>22000</v>
      </c>
      <c r="K5" s="206">
        <v>0.0</v>
      </c>
      <c r="L5" s="204">
        <f>2750*8</f>
        <v>22000</v>
      </c>
      <c r="M5" s="213"/>
      <c r="N5" s="214" t="s">
        <v>58</v>
      </c>
      <c r="O5" s="215"/>
      <c r="P5" s="215"/>
      <c r="Q5" s="215"/>
      <c r="R5" s="215"/>
      <c r="S5" s="215"/>
      <c r="T5" s="129"/>
      <c r="U5" s="129"/>
      <c r="V5" s="129"/>
      <c r="W5" s="129"/>
      <c r="X5" s="129"/>
      <c r="Y5" s="129"/>
      <c r="Z5" s="129"/>
      <c r="AA5" s="129"/>
      <c r="AB5" s="129"/>
      <c r="AC5" s="129"/>
    </row>
    <row r="6" ht="32.25" customHeight="1">
      <c r="A6" s="129"/>
      <c r="B6" s="216"/>
      <c r="C6" s="216"/>
      <c r="D6" s="150" t="s">
        <v>36</v>
      </c>
      <c r="E6" s="217" t="s">
        <v>292</v>
      </c>
      <c r="F6" s="218" t="s">
        <v>129</v>
      </c>
      <c r="G6" s="219"/>
      <c r="H6" s="219"/>
      <c r="I6" s="129"/>
      <c r="J6" s="220"/>
      <c r="K6" s="220"/>
      <c r="L6" s="220"/>
      <c r="M6" s="129"/>
      <c r="N6" s="215"/>
      <c r="O6" s="215"/>
      <c r="P6" s="215"/>
      <c r="Q6" s="215"/>
      <c r="R6" s="215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</row>
    <row r="7">
      <c r="A7" s="129"/>
      <c r="B7" s="117" t="s">
        <v>71</v>
      </c>
      <c r="C7" s="150" t="s">
        <v>72</v>
      </c>
      <c r="D7" s="150" t="s">
        <v>36</v>
      </c>
      <c r="E7" s="221" t="s">
        <v>293</v>
      </c>
      <c r="F7" s="222" t="s">
        <v>294</v>
      </c>
      <c r="G7" s="203"/>
      <c r="H7" s="203"/>
      <c r="I7" s="129"/>
      <c r="J7" s="206">
        <v>31500.0</v>
      </c>
      <c r="K7" s="206">
        <v>0.0</v>
      </c>
      <c r="L7" s="206">
        <v>31500.0</v>
      </c>
      <c r="M7" s="129"/>
      <c r="N7" s="223" t="s">
        <v>294</v>
      </c>
      <c r="O7" s="224">
        <v>46190.0</v>
      </c>
      <c r="P7" s="225">
        <v>31500.0</v>
      </c>
      <c r="Q7" s="226" t="s">
        <v>96</v>
      </c>
      <c r="R7" s="226" t="s">
        <v>98</v>
      </c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</row>
    <row r="8">
      <c r="A8" s="129"/>
      <c r="B8" s="117" t="s">
        <v>71</v>
      </c>
      <c r="C8" s="150" t="s">
        <v>72</v>
      </c>
      <c r="D8" s="150" t="s">
        <v>36</v>
      </c>
      <c r="E8" s="202" t="s">
        <v>295</v>
      </c>
      <c r="F8" s="218" t="s">
        <v>129</v>
      </c>
      <c r="G8" s="203"/>
      <c r="H8" s="203"/>
      <c r="I8" s="129"/>
      <c r="J8" s="206">
        <v>531930.0</v>
      </c>
      <c r="K8" s="206">
        <f>J8*2%</f>
        <v>10638.6</v>
      </c>
      <c r="L8" s="206">
        <f>J8-K8</f>
        <v>521291.4</v>
      </c>
      <c r="M8" s="129"/>
      <c r="N8" s="223" t="s">
        <v>129</v>
      </c>
      <c r="O8" s="224">
        <v>46190.0</v>
      </c>
      <c r="P8" s="225">
        <v>521291.0</v>
      </c>
      <c r="Q8" s="226" t="s">
        <v>96</v>
      </c>
      <c r="R8" s="226" t="s">
        <v>98</v>
      </c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</row>
    <row r="9">
      <c r="A9" s="129"/>
      <c r="B9" s="117" t="s">
        <v>71</v>
      </c>
      <c r="C9" s="150" t="s">
        <v>72</v>
      </c>
      <c r="D9" s="150" t="s">
        <v>36</v>
      </c>
      <c r="E9" s="202" t="s">
        <v>296</v>
      </c>
      <c r="F9" s="218" t="s">
        <v>129</v>
      </c>
      <c r="G9" s="203"/>
      <c r="H9" s="203"/>
      <c r="I9" s="129"/>
      <c r="J9" s="227"/>
      <c r="K9" s="227"/>
      <c r="L9" s="227"/>
      <c r="M9" s="129"/>
      <c r="N9" s="227"/>
      <c r="O9" s="227"/>
      <c r="P9" s="227"/>
      <c r="Q9" s="227"/>
      <c r="R9" s="227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</row>
    <row r="10">
      <c r="A10" s="129"/>
      <c r="B10" s="216"/>
      <c r="C10" s="216"/>
      <c r="D10" s="216"/>
      <c r="E10" s="228" t="s">
        <v>297</v>
      </c>
      <c r="F10" s="229"/>
      <c r="G10" s="229"/>
      <c r="H10" s="229"/>
      <c r="I10" s="129"/>
      <c r="J10" s="227"/>
      <c r="K10" s="227"/>
      <c r="L10" s="227"/>
      <c r="M10" s="129"/>
      <c r="N10" s="227"/>
      <c r="O10" s="227"/>
      <c r="P10" s="227"/>
      <c r="Q10" s="227"/>
      <c r="R10" s="227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</row>
    <row r="11">
      <c r="A11" s="129"/>
      <c r="B11" s="117" t="s">
        <v>71</v>
      </c>
      <c r="C11" s="150" t="s">
        <v>72</v>
      </c>
      <c r="D11" s="150" t="s">
        <v>36</v>
      </c>
      <c r="E11" s="202" t="s">
        <v>298</v>
      </c>
      <c r="F11" s="218" t="s">
        <v>129</v>
      </c>
      <c r="G11" s="203"/>
      <c r="H11" s="203"/>
      <c r="I11" s="129"/>
      <c r="J11" s="227"/>
      <c r="K11" s="227"/>
      <c r="L11" s="227"/>
      <c r="M11" s="129"/>
      <c r="N11" s="227"/>
      <c r="O11" s="227"/>
      <c r="P11" s="227"/>
      <c r="Q11" s="227"/>
      <c r="R11" s="227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</row>
    <row r="12">
      <c r="A12" s="129"/>
      <c r="B12" s="117" t="s">
        <v>71</v>
      </c>
      <c r="C12" s="150" t="s">
        <v>72</v>
      </c>
      <c r="D12" s="150" t="s">
        <v>36</v>
      </c>
      <c r="E12" s="202" t="s">
        <v>299</v>
      </c>
      <c r="F12" s="218" t="s">
        <v>129</v>
      </c>
      <c r="G12" s="203"/>
      <c r="H12" s="203"/>
      <c r="I12" s="129"/>
      <c r="J12" s="227"/>
      <c r="K12" s="227"/>
      <c r="L12" s="227"/>
      <c r="M12" s="129"/>
      <c r="N12" s="227"/>
      <c r="O12" s="227"/>
      <c r="P12" s="227"/>
      <c r="Q12" s="227"/>
      <c r="R12" s="227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</row>
    <row r="13">
      <c r="A13" s="129"/>
      <c r="B13" s="117" t="s">
        <v>71</v>
      </c>
      <c r="C13" s="150" t="s">
        <v>72</v>
      </c>
      <c r="D13" s="150" t="s">
        <v>36</v>
      </c>
      <c r="E13" s="202" t="s">
        <v>300</v>
      </c>
      <c r="F13" s="218" t="s">
        <v>129</v>
      </c>
      <c r="G13" s="203"/>
      <c r="H13" s="203"/>
      <c r="I13" s="129"/>
      <c r="J13" s="227"/>
      <c r="K13" s="227"/>
      <c r="L13" s="227"/>
      <c r="M13" s="129"/>
      <c r="N13" s="227"/>
      <c r="O13" s="227"/>
      <c r="P13" s="227"/>
      <c r="Q13" s="227"/>
      <c r="R13" s="227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</row>
    <row r="14">
      <c r="A14" s="129"/>
      <c r="B14" s="117" t="s">
        <v>71</v>
      </c>
      <c r="C14" s="150" t="s">
        <v>72</v>
      </c>
      <c r="D14" s="150" t="s">
        <v>36</v>
      </c>
      <c r="E14" s="202" t="s">
        <v>301</v>
      </c>
      <c r="F14" s="218" t="s">
        <v>129</v>
      </c>
      <c r="G14" s="203"/>
      <c r="H14" s="203"/>
      <c r="I14" s="129"/>
      <c r="J14" s="227"/>
      <c r="K14" s="227"/>
      <c r="L14" s="227"/>
      <c r="M14" s="129"/>
      <c r="N14" s="227"/>
      <c r="O14" s="227"/>
      <c r="P14" s="227"/>
      <c r="Q14" s="227"/>
      <c r="R14" s="227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</row>
    <row r="15">
      <c r="A15" s="129"/>
      <c r="B15" s="117" t="s">
        <v>71</v>
      </c>
      <c r="C15" s="150" t="s">
        <v>72</v>
      </c>
      <c r="D15" s="150" t="s">
        <v>36</v>
      </c>
      <c r="E15" s="202" t="s">
        <v>302</v>
      </c>
      <c r="F15" s="218" t="s">
        <v>129</v>
      </c>
      <c r="G15" s="203"/>
      <c r="H15" s="203"/>
      <c r="I15" s="129"/>
      <c r="J15" s="227"/>
      <c r="K15" s="227"/>
      <c r="L15" s="227"/>
      <c r="M15" s="129"/>
      <c r="N15" s="227"/>
      <c r="O15" s="227"/>
      <c r="P15" s="227"/>
      <c r="Q15" s="227"/>
      <c r="R15" s="227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</row>
    <row r="16">
      <c r="A16" s="129"/>
      <c r="B16" s="216"/>
      <c r="C16" s="216"/>
      <c r="D16" s="216"/>
      <c r="E16" s="228" t="s">
        <v>303</v>
      </c>
      <c r="F16" s="229"/>
      <c r="G16" s="229"/>
      <c r="H16" s="229"/>
      <c r="I16" s="129"/>
      <c r="J16" s="227"/>
      <c r="K16" s="227"/>
      <c r="L16" s="227"/>
      <c r="M16" s="129"/>
      <c r="N16" s="227"/>
      <c r="O16" s="227"/>
      <c r="P16" s="227"/>
      <c r="Q16" s="227"/>
      <c r="R16" s="227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</row>
    <row r="17">
      <c r="A17" s="129"/>
      <c r="B17" s="117" t="s">
        <v>71</v>
      </c>
      <c r="C17" s="150" t="s">
        <v>72</v>
      </c>
      <c r="D17" s="150" t="s">
        <v>36</v>
      </c>
      <c r="E17" s="202" t="s">
        <v>304</v>
      </c>
      <c r="F17" s="218" t="s">
        <v>129</v>
      </c>
      <c r="G17" s="203"/>
      <c r="H17" s="203"/>
      <c r="I17" s="129" t="s">
        <v>305</v>
      </c>
      <c r="J17" s="227"/>
      <c r="K17" s="227"/>
      <c r="L17" s="227"/>
      <c r="M17" s="129"/>
      <c r="N17" s="227"/>
      <c r="O17" s="227"/>
      <c r="P17" s="227"/>
      <c r="Q17" s="227"/>
      <c r="R17" s="227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</row>
    <row r="18">
      <c r="A18" s="129"/>
      <c r="B18" s="117" t="s">
        <v>71</v>
      </c>
      <c r="C18" s="150" t="s">
        <v>72</v>
      </c>
      <c r="D18" s="150" t="s">
        <v>36</v>
      </c>
      <c r="E18" s="202" t="s">
        <v>306</v>
      </c>
      <c r="F18" s="218" t="s">
        <v>129</v>
      </c>
      <c r="G18" s="203"/>
      <c r="H18" s="203"/>
      <c r="I18" s="129"/>
      <c r="J18" s="227"/>
      <c r="K18" s="227"/>
      <c r="L18" s="227"/>
      <c r="M18" s="129"/>
      <c r="N18" s="227"/>
      <c r="O18" s="227"/>
      <c r="P18" s="227"/>
      <c r="Q18" s="227"/>
      <c r="R18" s="227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</row>
    <row r="19">
      <c r="A19" s="129"/>
      <c r="B19" s="216"/>
      <c r="C19" s="216"/>
      <c r="D19" s="216"/>
      <c r="E19" s="228" t="s">
        <v>307</v>
      </c>
      <c r="F19" s="229"/>
      <c r="G19" s="229"/>
      <c r="H19" s="229"/>
      <c r="I19" s="129"/>
      <c r="J19" s="227"/>
      <c r="K19" s="227"/>
      <c r="L19" s="227"/>
      <c r="M19" s="129"/>
      <c r="N19" s="227"/>
      <c r="O19" s="227"/>
      <c r="P19" s="227"/>
      <c r="Q19" s="227"/>
      <c r="R19" s="227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</row>
    <row r="20">
      <c r="A20" s="129"/>
      <c r="B20" s="117" t="s">
        <v>71</v>
      </c>
      <c r="C20" s="150" t="s">
        <v>72</v>
      </c>
      <c r="D20" s="150" t="s">
        <v>36</v>
      </c>
      <c r="E20" s="202" t="s">
        <v>308</v>
      </c>
      <c r="F20" s="218" t="s">
        <v>129</v>
      </c>
      <c r="G20" s="203"/>
      <c r="H20" s="203"/>
      <c r="I20" s="129"/>
      <c r="J20" s="227"/>
      <c r="K20" s="227"/>
      <c r="L20" s="227"/>
      <c r="M20" s="129"/>
      <c r="N20" s="227"/>
      <c r="O20" s="227"/>
      <c r="P20" s="227"/>
      <c r="Q20" s="227"/>
      <c r="R20" s="227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</row>
    <row r="21">
      <c r="A21" s="129"/>
      <c r="B21" s="117" t="s">
        <v>71</v>
      </c>
      <c r="C21" s="150" t="s">
        <v>72</v>
      </c>
      <c r="D21" s="150" t="s">
        <v>36</v>
      </c>
      <c r="E21" s="202" t="s">
        <v>309</v>
      </c>
      <c r="F21" s="218" t="s">
        <v>129</v>
      </c>
      <c r="G21" s="203"/>
      <c r="H21" s="203"/>
      <c r="I21" s="129"/>
      <c r="J21" s="227"/>
      <c r="K21" s="227"/>
      <c r="L21" s="227"/>
      <c r="M21" s="129"/>
      <c r="N21" s="227"/>
      <c r="O21" s="227"/>
      <c r="P21" s="227"/>
      <c r="Q21" s="227"/>
      <c r="R21" s="227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</row>
    <row r="22">
      <c r="A22" s="129"/>
      <c r="B22" s="216"/>
      <c r="C22" s="216"/>
      <c r="D22" s="216"/>
      <c r="E22" s="228" t="s">
        <v>310</v>
      </c>
      <c r="F22" s="229"/>
      <c r="G22" s="229"/>
      <c r="H22" s="229"/>
      <c r="I22" s="129"/>
      <c r="J22" s="227"/>
      <c r="K22" s="227"/>
      <c r="L22" s="227"/>
      <c r="M22" s="129"/>
      <c r="N22" s="227"/>
      <c r="O22" s="227"/>
      <c r="P22" s="227"/>
      <c r="Q22" s="227"/>
      <c r="R22" s="227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</row>
    <row r="23">
      <c r="A23" s="129"/>
      <c r="B23" s="117" t="s">
        <v>71</v>
      </c>
      <c r="C23" s="150" t="s">
        <v>72</v>
      </c>
      <c r="D23" s="150" t="s">
        <v>36</v>
      </c>
      <c r="E23" s="202" t="s">
        <v>311</v>
      </c>
      <c r="F23" s="218" t="s">
        <v>129</v>
      </c>
      <c r="G23" s="203"/>
      <c r="H23" s="203"/>
      <c r="I23" s="129"/>
      <c r="J23" s="227"/>
      <c r="K23" s="227"/>
      <c r="L23" s="227"/>
      <c r="M23" s="129"/>
      <c r="N23" s="227"/>
      <c r="O23" s="227"/>
      <c r="P23" s="227"/>
      <c r="Q23" s="227"/>
      <c r="R23" s="227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</row>
    <row r="24">
      <c r="A24" s="129"/>
      <c r="B24" s="117" t="s">
        <v>71</v>
      </c>
      <c r="C24" s="150" t="s">
        <v>72</v>
      </c>
      <c r="D24" s="150" t="s">
        <v>36</v>
      </c>
      <c r="E24" s="202" t="s">
        <v>312</v>
      </c>
      <c r="F24" s="218" t="s">
        <v>129</v>
      </c>
      <c r="G24" s="203"/>
      <c r="H24" s="203"/>
      <c r="I24" s="129"/>
      <c r="J24" s="227"/>
      <c r="K24" s="227"/>
      <c r="L24" s="227"/>
      <c r="M24" s="129"/>
      <c r="N24" s="227"/>
      <c r="O24" s="227"/>
      <c r="P24" s="227"/>
      <c r="Q24" s="227"/>
      <c r="R24" s="227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</row>
    <row r="25">
      <c r="A25" s="129"/>
      <c r="B25" s="216"/>
      <c r="C25" s="216"/>
      <c r="D25" s="216"/>
      <c r="E25" s="228" t="s">
        <v>313</v>
      </c>
      <c r="F25" s="229"/>
      <c r="G25" s="229"/>
      <c r="H25" s="229"/>
      <c r="I25" s="129"/>
      <c r="J25" s="227"/>
      <c r="K25" s="227"/>
      <c r="L25" s="227"/>
      <c r="M25" s="129"/>
      <c r="N25" s="227"/>
      <c r="O25" s="227"/>
      <c r="P25" s="227"/>
      <c r="Q25" s="227"/>
      <c r="R25" s="227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</row>
    <row r="26">
      <c r="A26" s="129"/>
      <c r="B26" s="117" t="s">
        <v>71</v>
      </c>
      <c r="C26" s="150" t="s">
        <v>72</v>
      </c>
      <c r="D26" s="150" t="s">
        <v>36</v>
      </c>
      <c r="E26" s="202" t="s">
        <v>314</v>
      </c>
      <c r="F26" s="218" t="s">
        <v>129</v>
      </c>
      <c r="G26" s="203"/>
      <c r="H26" s="203"/>
      <c r="I26" s="129"/>
      <c r="J26" s="227"/>
      <c r="K26" s="227"/>
      <c r="L26" s="227"/>
      <c r="M26" s="129"/>
      <c r="N26" s="227"/>
      <c r="O26" s="227"/>
      <c r="P26" s="227"/>
      <c r="Q26" s="227"/>
      <c r="R26" s="227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</row>
    <row r="27">
      <c r="A27" s="129"/>
      <c r="B27" s="117" t="s">
        <v>71</v>
      </c>
      <c r="C27" s="150" t="s">
        <v>72</v>
      </c>
      <c r="D27" s="150" t="s">
        <v>36</v>
      </c>
      <c r="E27" s="202" t="s">
        <v>315</v>
      </c>
      <c r="F27" s="218" t="s">
        <v>129</v>
      </c>
      <c r="G27" s="203"/>
      <c r="H27" s="203"/>
      <c r="I27" s="129"/>
      <c r="J27" s="227"/>
      <c r="K27" s="227"/>
      <c r="L27" s="227"/>
      <c r="M27" s="129"/>
      <c r="N27" s="227"/>
      <c r="O27" s="227"/>
      <c r="P27" s="227"/>
      <c r="Q27" s="227"/>
      <c r="R27" s="227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</row>
    <row r="28">
      <c r="A28" s="129"/>
      <c r="B28" s="117" t="s">
        <v>71</v>
      </c>
      <c r="C28" s="150" t="s">
        <v>72</v>
      </c>
      <c r="D28" s="150" t="s">
        <v>36</v>
      </c>
      <c r="E28" s="202" t="s">
        <v>316</v>
      </c>
      <c r="F28" s="218" t="s">
        <v>129</v>
      </c>
      <c r="G28" s="203"/>
      <c r="H28" s="203"/>
      <c r="I28" s="129"/>
      <c r="J28" s="227"/>
      <c r="K28" s="227"/>
      <c r="L28" s="227"/>
      <c r="M28" s="129"/>
      <c r="N28" s="227"/>
      <c r="O28" s="227"/>
      <c r="P28" s="227"/>
      <c r="Q28" s="227"/>
      <c r="R28" s="227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</row>
    <row r="29">
      <c r="A29" s="129"/>
      <c r="B29" s="117" t="s">
        <v>71</v>
      </c>
      <c r="C29" s="150" t="s">
        <v>72</v>
      </c>
      <c r="D29" s="150" t="s">
        <v>36</v>
      </c>
      <c r="E29" s="202" t="s">
        <v>317</v>
      </c>
      <c r="F29" s="218" t="s">
        <v>129</v>
      </c>
      <c r="G29" s="203"/>
      <c r="H29" s="203"/>
      <c r="I29" s="129"/>
      <c r="J29" s="227"/>
      <c r="K29" s="227"/>
      <c r="L29" s="227"/>
      <c r="M29" s="129"/>
      <c r="N29" s="227"/>
      <c r="O29" s="227"/>
      <c r="P29" s="227"/>
      <c r="Q29" s="227"/>
      <c r="R29" s="227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</row>
    <row r="30" ht="29.25" customHeight="1">
      <c r="A30" s="129"/>
      <c r="B30" s="117" t="s">
        <v>71</v>
      </c>
      <c r="C30" s="150" t="s">
        <v>72</v>
      </c>
      <c r="D30" s="150" t="s">
        <v>36</v>
      </c>
      <c r="E30" s="217" t="s">
        <v>318</v>
      </c>
      <c r="F30" s="218" t="s">
        <v>129</v>
      </c>
      <c r="G30" s="217" t="s">
        <v>136</v>
      </c>
      <c r="H30" s="217" t="s">
        <v>175</v>
      </c>
      <c r="I30" s="129"/>
      <c r="J30" s="227"/>
      <c r="K30" s="227"/>
      <c r="L30" s="227"/>
      <c r="M30" s="129"/>
      <c r="N30" s="227"/>
      <c r="O30" s="227"/>
      <c r="P30" s="227"/>
      <c r="Q30" s="227"/>
      <c r="R30" s="227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</row>
    <row r="31">
      <c r="A31" s="129"/>
      <c r="B31" s="216"/>
      <c r="C31" s="216"/>
      <c r="D31" s="216"/>
      <c r="E31" s="228" t="s">
        <v>319</v>
      </c>
      <c r="F31" s="229"/>
      <c r="G31" s="229"/>
      <c r="H31" s="229"/>
      <c r="I31" s="129"/>
      <c r="J31" s="227"/>
      <c r="K31" s="227"/>
      <c r="L31" s="227"/>
      <c r="M31" s="129"/>
      <c r="N31" s="227"/>
      <c r="O31" s="227"/>
      <c r="P31" s="227"/>
      <c r="Q31" s="227"/>
      <c r="R31" s="227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</row>
    <row r="32">
      <c r="A32" s="129"/>
      <c r="B32" s="117" t="s">
        <v>71</v>
      </c>
      <c r="C32" s="150" t="s">
        <v>72</v>
      </c>
      <c r="D32" s="150" t="s">
        <v>36</v>
      </c>
      <c r="E32" s="202" t="s">
        <v>320</v>
      </c>
      <c r="F32" s="218" t="s">
        <v>129</v>
      </c>
      <c r="G32" s="203"/>
      <c r="H32" s="203"/>
      <c r="I32" s="129"/>
      <c r="J32" s="227"/>
      <c r="K32" s="227"/>
      <c r="L32" s="227"/>
      <c r="M32" s="129"/>
      <c r="N32" s="227"/>
      <c r="O32" s="227"/>
      <c r="P32" s="227"/>
      <c r="Q32" s="227"/>
      <c r="R32" s="227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</row>
    <row r="33">
      <c r="A33" s="129"/>
      <c r="B33" s="117" t="s">
        <v>71</v>
      </c>
      <c r="C33" s="150" t="s">
        <v>72</v>
      </c>
      <c r="D33" s="150" t="s">
        <v>36</v>
      </c>
      <c r="E33" s="202" t="s">
        <v>321</v>
      </c>
      <c r="F33" s="218" t="s">
        <v>129</v>
      </c>
      <c r="G33" s="203"/>
      <c r="H33" s="203"/>
      <c r="I33" s="129"/>
      <c r="J33" s="227"/>
      <c r="K33" s="227"/>
      <c r="L33" s="227"/>
      <c r="M33" s="129"/>
      <c r="N33" s="227"/>
      <c r="O33" s="227"/>
      <c r="P33" s="227"/>
      <c r="Q33" s="227"/>
      <c r="R33" s="227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</row>
    <row r="34">
      <c r="A34" s="129"/>
      <c r="B34" s="216"/>
      <c r="C34" s="216"/>
      <c r="D34" s="216"/>
      <c r="E34" s="228" t="s">
        <v>322</v>
      </c>
      <c r="F34" s="229"/>
      <c r="G34" s="229"/>
      <c r="H34" s="229"/>
      <c r="I34" s="129"/>
      <c r="J34" s="227"/>
      <c r="K34" s="227"/>
      <c r="L34" s="227"/>
      <c r="M34" s="129"/>
      <c r="N34" s="227"/>
      <c r="O34" s="227"/>
      <c r="P34" s="227"/>
      <c r="Q34" s="227"/>
      <c r="R34" s="227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</row>
    <row r="35">
      <c r="A35" s="129"/>
      <c r="B35" s="117" t="s">
        <v>71</v>
      </c>
      <c r="C35" s="150" t="s">
        <v>72</v>
      </c>
      <c r="D35" s="150" t="s">
        <v>36</v>
      </c>
      <c r="E35" s="231" t="s">
        <v>153</v>
      </c>
      <c r="F35" s="218" t="s">
        <v>129</v>
      </c>
      <c r="G35" s="202"/>
      <c r="H35" s="203"/>
      <c r="I35" s="129"/>
      <c r="J35" s="227"/>
      <c r="K35" s="227"/>
      <c r="L35" s="227"/>
      <c r="M35" s="129"/>
      <c r="N35" s="227"/>
      <c r="O35" s="227"/>
      <c r="P35" s="227"/>
      <c r="Q35" s="227"/>
      <c r="R35" s="227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</row>
    <row r="36">
      <c r="A36" s="129"/>
      <c r="B36" s="117" t="s">
        <v>71</v>
      </c>
      <c r="C36" s="150" t="s">
        <v>72</v>
      </c>
      <c r="D36" s="150" t="s">
        <v>36</v>
      </c>
      <c r="E36" s="231" t="s">
        <v>149</v>
      </c>
      <c r="F36" s="218" t="s">
        <v>129</v>
      </c>
      <c r="G36" s="202"/>
      <c r="H36" s="203"/>
      <c r="I36" s="129"/>
      <c r="J36" s="227"/>
      <c r="K36" s="227"/>
      <c r="L36" s="227"/>
      <c r="M36" s="129"/>
      <c r="N36" s="227"/>
      <c r="O36" s="227"/>
      <c r="P36" s="227"/>
      <c r="Q36" s="227"/>
      <c r="R36" s="227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</row>
    <row r="37">
      <c r="A37" s="129"/>
      <c r="B37" s="117" t="s">
        <v>71</v>
      </c>
      <c r="C37" s="150" t="s">
        <v>72</v>
      </c>
      <c r="D37" s="150" t="s">
        <v>36</v>
      </c>
      <c r="E37" s="231" t="s">
        <v>323</v>
      </c>
      <c r="F37" s="218" t="s">
        <v>129</v>
      </c>
      <c r="G37" s="202"/>
      <c r="H37" s="203"/>
      <c r="I37" s="129"/>
      <c r="J37" s="227"/>
      <c r="K37" s="227"/>
      <c r="L37" s="227"/>
      <c r="M37" s="129"/>
      <c r="N37" s="227"/>
      <c r="O37" s="227"/>
      <c r="P37" s="227"/>
      <c r="Q37" s="227"/>
      <c r="R37" s="227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</row>
    <row r="38">
      <c r="A38" s="129"/>
      <c r="B38" s="117" t="s">
        <v>71</v>
      </c>
      <c r="C38" s="150" t="s">
        <v>72</v>
      </c>
      <c r="D38" s="150" t="s">
        <v>36</v>
      </c>
      <c r="E38" s="232" t="s">
        <v>160</v>
      </c>
      <c r="F38" s="218" t="s">
        <v>129</v>
      </c>
      <c r="G38" s="202"/>
      <c r="H38" s="203"/>
      <c r="I38" s="129"/>
      <c r="J38" s="227"/>
      <c r="K38" s="227"/>
      <c r="L38" s="227"/>
      <c r="M38" s="129"/>
      <c r="N38" s="227"/>
      <c r="O38" s="227"/>
      <c r="P38" s="227"/>
      <c r="Q38" s="227"/>
      <c r="R38" s="227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</row>
    <row r="39">
      <c r="A39" s="129"/>
      <c r="B39" s="117" t="s">
        <v>71</v>
      </c>
      <c r="C39" s="150" t="s">
        <v>72</v>
      </c>
      <c r="D39" s="150" t="s">
        <v>36</v>
      </c>
      <c r="E39" s="232" t="s">
        <v>161</v>
      </c>
      <c r="F39" s="218" t="s">
        <v>129</v>
      </c>
      <c r="G39" s="202"/>
      <c r="H39" s="203"/>
      <c r="I39" s="129"/>
      <c r="J39" s="227"/>
      <c r="K39" s="227"/>
      <c r="L39" s="227"/>
      <c r="M39" s="129"/>
      <c r="N39" s="227"/>
      <c r="O39" s="227"/>
      <c r="P39" s="227"/>
      <c r="Q39" s="227"/>
      <c r="R39" s="227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</row>
    <row r="40">
      <c r="A40" s="129"/>
      <c r="B40" s="216"/>
      <c r="C40" s="216"/>
      <c r="D40" s="216"/>
      <c r="E40" s="228" t="s">
        <v>324</v>
      </c>
      <c r="F40" s="229"/>
      <c r="G40" s="229"/>
      <c r="H40" s="229"/>
      <c r="I40" s="129"/>
      <c r="J40" s="227"/>
      <c r="K40" s="227"/>
      <c r="L40" s="227"/>
      <c r="M40" s="129"/>
      <c r="N40" s="227"/>
      <c r="O40" s="227"/>
      <c r="P40" s="227"/>
      <c r="Q40" s="227"/>
      <c r="R40" s="227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</row>
    <row r="41" ht="26.25" customHeight="1">
      <c r="A41" s="129"/>
      <c r="B41" s="117" t="s">
        <v>71</v>
      </c>
      <c r="C41" s="150" t="s">
        <v>72</v>
      </c>
      <c r="D41" s="150" t="s">
        <v>36</v>
      </c>
      <c r="E41" s="202" t="s">
        <v>325</v>
      </c>
      <c r="F41" s="233" t="s">
        <v>217</v>
      </c>
      <c r="G41" s="202"/>
      <c r="H41" s="203"/>
      <c r="I41" s="129"/>
      <c r="J41" s="234">
        <v>200000.0</v>
      </c>
      <c r="K41" s="235">
        <f>J41*2%</f>
        <v>4000</v>
      </c>
      <c r="L41" s="235">
        <f>J41-K41</f>
        <v>196000</v>
      </c>
      <c r="M41" s="129"/>
      <c r="N41" s="223" t="s">
        <v>326</v>
      </c>
      <c r="O41" s="224">
        <v>46184.0</v>
      </c>
      <c r="P41" s="225">
        <v>196000.0</v>
      </c>
      <c r="Q41" s="226" t="s">
        <v>96</v>
      </c>
      <c r="R41" s="226" t="s">
        <v>98</v>
      </c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</row>
    <row r="42">
      <c r="A42" s="129"/>
      <c r="B42" s="236"/>
      <c r="C42" s="236"/>
      <c r="D42" s="237" t="s">
        <v>2</v>
      </c>
      <c r="E42" s="228" t="s">
        <v>327</v>
      </c>
      <c r="F42" s="229"/>
      <c r="G42" s="229"/>
      <c r="H42" s="229"/>
      <c r="I42" s="129"/>
      <c r="J42" s="227"/>
      <c r="K42" s="227"/>
      <c r="L42" s="227"/>
      <c r="M42" s="129"/>
      <c r="N42" s="227"/>
      <c r="O42" s="227"/>
      <c r="P42" s="227"/>
      <c r="Q42" s="227"/>
      <c r="R42" s="227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</row>
    <row r="43">
      <c r="A43" s="129"/>
      <c r="B43" s="236"/>
      <c r="C43" s="236"/>
      <c r="D43" s="236"/>
      <c r="E43" s="202" t="s">
        <v>328</v>
      </c>
      <c r="F43" s="202"/>
      <c r="G43" s="203"/>
      <c r="H43" s="203"/>
      <c r="I43" s="129"/>
      <c r="J43" s="227"/>
      <c r="K43" s="227"/>
      <c r="L43" s="227"/>
      <c r="M43" s="129"/>
      <c r="N43" s="227"/>
      <c r="O43" s="227"/>
      <c r="P43" s="227"/>
      <c r="Q43" s="227"/>
      <c r="R43" s="227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</row>
    <row r="44">
      <c r="A44" s="129"/>
      <c r="B44" s="236"/>
      <c r="C44" s="236"/>
      <c r="D44" s="236"/>
      <c r="E44" s="202" t="s">
        <v>329</v>
      </c>
      <c r="F44" s="202"/>
      <c r="G44" s="203"/>
      <c r="H44" s="203"/>
      <c r="I44" s="129"/>
      <c r="J44" s="227"/>
      <c r="K44" s="227"/>
      <c r="L44" s="227"/>
      <c r="M44" s="129"/>
      <c r="N44" s="227"/>
      <c r="O44" s="227"/>
      <c r="P44" s="227"/>
      <c r="Q44" s="227"/>
      <c r="R44" s="227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</row>
    <row r="45">
      <c r="A45" s="129"/>
      <c r="B45" s="236"/>
      <c r="C45" s="236"/>
      <c r="D45" s="236"/>
      <c r="E45" s="202" t="s">
        <v>330</v>
      </c>
      <c r="F45" s="202"/>
      <c r="G45" s="203"/>
      <c r="H45" s="203"/>
      <c r="I45" s="129"/>
      <c r="J45" s="227"/>
      <c r="K45" s="227"/>
      <c r="L45" s="227"/>
      <c r="M45" s="129"/>
      <c r="N45" s="227"/>
      <c r="O45" s="227"/>
      <c r="P45" s="227"/>
      <c r="Q45" s="227"/>
      <c r="R45" s="227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</row>
    <row r="46">
      <c r="A46" s="129"/>
      <c r="B46" s="236"/>
      <c r="C46" s="236"/>
      <c r="D46" s="236"/>
      <c r="E46" s="238" t="s">
        <v>331</v>
      </c>
      <c r="F46" s="239"/>
      <c r="G46" s="239"/>
      <c r="H46" s="239"/>
      <c r="I46" s="129"/>
      <c r="J46" s="227"/>
      <c r="K46" s="227"/>
      <c r="L46" s="227"/>
      <c r="M46" s="129"/>
      <c r="N46" s="227"/>
      <c r="O46" s="227"/>
      <c r="P46" s="227"/>
      <c r="Q46" s="227"/>
      <c r="R46" s="227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</row>
    <row r="47">
      <c r="A47" s="129"/>
      <c r="B47" s="129"/>
      <c r="C47" s="129"/>
      <c r="D47" s="129"/>
      <c r="E47" s="240"/>
      <c r="F47" s="241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</row>
    <row r="48">
      <c r="A48" s="129"/>
      <c r="B48" s="129"/>
      <c r="C48" s="129"/>
      <c r="D48" s="129"/>
      <c r="E48" s="240"/>
      <c r="F48" s="241"/>
      <c r="G48" s="242" t="s">
        <v>138</v>
      </c>
      <c r="H48" s="243" t="s">
        <v>332</v>
      </c>
      <c r="I48" s="129"/>
      <c r="J48" s="244">
        <f>SUM(J5:J46)</f>
        <v>785430</v>
      </c>
      <c r="K48" s="245" t="s">
        <v>139</v>
      </c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</row>
    <row r="49">
      <c r="A49" s="129"/>
      <c r="B49" s="129"/>
      <c r="C49" s="129"/>
      <c r="D49" s="129"/>
      <c r="E49" s="246"/>
      <c r="F49" s="246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</row>
    <row r="50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</row>
    <row r="5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</row>
    <row r="5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</row>
    <row r="53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</row>
    <row r="54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</row>
    <row r="55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</row>
    <row r="56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</row>
    <row r="57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</row>
    <row r="58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</row>
    <row r="59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</row>
    <row r="60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</row>
    <row r="6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</row>
    <row r="62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</row>
    <row r="63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</row>
    <row r="64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</row>
    <row r="65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</row>
    <row r="66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</row>
    <row r="67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</row>
    <row r="68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</row>
    <row r="69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</row>
    <row r="70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</row>
    <row r="7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</row>
    <row r="72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</row>
    <row r="73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</row>
    <row r="74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</row>
    <row r="75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</row>
    <row r="76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</row>
    <row r="77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</row>
    <row r="78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</row>
    <row r="79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</row>
    <row r="80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</row>
    <row r="8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</row>
    <row r="82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</row>
    <row r="83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</row>
    <row r="84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</row>
    <row r="85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</row>
    <row r="86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</row>
    <row r="87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</row>
    <row r="88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</row>
    <row r="89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</row>
    <row r="90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</row>
    <row r="9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</row>
    <row r="92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</row>
    <row r="93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</row>
    <row r="94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</row>
    <row r="95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</row>
    <row r="96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</row>
    <row r="97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</row>
    <row r="98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</row>
    <row r="99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</row>
    <row r="100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</row>
    <row r="10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</row>
    <row r="102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</row>
    <row r="103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</row>
    <row r="104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</row>
    <row r="105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</row>
    <row r="106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</row>
    <row r="107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</row>
    <row r="108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</row>
    <row r="109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</row>
    <row r="110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</row>
    <row r="11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</row>
    <row r="112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</row>
    <row r="113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</row>
    <row r="114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</row>
    <row r="115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</row>
    <row r="116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</row>
    <row r="117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</row>
    <row r="118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</row>
    <row r="119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</row>
    <row r="120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</row>
    <row r="12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</row>
    <row r="122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</row>
    <row r="123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</row>
    <row r="124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</row>
    <row r="125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</row>
    <row r="126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</row>
    <row r="127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</row>
    <row r="128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</row>
    <row r="129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</row>
    <row r="130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</row>
    <row r="13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</row>
    <row r="132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</row>
    <row r="133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</row>
    <row r="134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</row>
    <row r="135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</row>
    <row r="136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</row>
    <row r="137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</row>
    <row r="138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</row>
    <row r="139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</row>
    <row r="140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</row>
    <row r="14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</row>
    <row r="142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</row>
    <row r="143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</row>
    <row r="144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</row>
    <row r="145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</row>
    <row r="146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</row>
    <row r="147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</row>
    <row r="148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</row>
    <row r="149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</row>
    <row r="150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</row>
    <row r="15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</row>
    <row r="152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</row>
    <row r="153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</row>
    <row r="154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</row>
    <row r="155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</row>
    <row r="156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</row>
    <row r="157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</row>
    <row r="158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</row>
    <row r="159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</row>
    <row r="160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</row>
    <row r="16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</row>
    <row r="162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</row>
    <row r="16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</row>
    <row r="164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</row>
    <row r="165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</row>
    <row r="166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</row>
    <row r="167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</row>
    <row r="168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</row>
    <row r="169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</row>
    <row r="170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</row>
    <row r="17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</row>
    <row r="172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</row>
    <row r="173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</row>
    <row r="174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</row>
    <row r="175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</row>
    <row r="176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</row>
    <row r="177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</row>
    <row r="178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</row>
    <row r="179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</row>
    <row r="180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</row>
    <row r="18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</row>
    <row r="182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</row>
    <row r="183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</row>
    <row r="184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</row>
    <row r="185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</row>
    <row r="186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</row>
    <row r="187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</row>
    <row r="188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</row>
    <row r="189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</row>
    <row r="190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</row>
    <row r="19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</row>
    <row r="192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</row>
    <row r="193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</row>
    <row r="194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</row>
    <row r="195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</row>
    <row r="196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</row>
    <row r="197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</row>
    <row r="198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</row>
    <row r="199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</row>
    <row r="200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</row>
    <row r="20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</row>
    <row r="20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</row>
    <row r="203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</row>
    <row r="204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</row>
    <row r="205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</row>
    <row r="206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</row>
    <row r="207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</row>
    <row r="208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</row>
    <row r="209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</row>
    <row r="210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</row>
    <row r="21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</row>
    <row r="21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</row>
    <row r="213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</row>
    <row r="214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</row>
    <row r="215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</row>
    <row r="216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</row>
    <row r="217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</row>
    <row r="218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</row>
    <row r="219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</row>
    <row r="937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</row>
    <row r="938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</row>
    <row r="939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</row>
    <row r="940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</row>
    <row r="94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</row>
    <row r="94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</row>
    <row r="943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</row>
    <row r="944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</row>
    <row r="945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</row>
    <row r="946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</row>
    <row r="947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</row>
    <row r="948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</row>
    <row r="949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</row>
    <row r="950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</row>
    <row r="95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</row>
    <row r="95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</row>
    <row r="953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</row>
    <row r="954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</row>
    <row r="955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</row>
    <row r="956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</row>
    <row r="957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</row>
    <row r="958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</row>
    <row r="959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</row>
    <row r="960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</row>
    <row r="96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</row>
    <row r="96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</row>
    <row r="963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</row>
    <row r="964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</row>
    <row r="965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</row>
    <row r="966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</row>
    <row r="967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</row>
    <row r="968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</row>
    <row r="969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</row>
    <row r="970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</row>
    <row r="97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</row>
    <row r="97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</row>
    <row r="973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</row>
    <row r="974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</row>
    <row r="975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</row>
    <row r="976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</row>
    <row r="977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</row>
    <row r="978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</row>
    <row r="979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</row>
    <row r="980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</row>
    <row r="98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</row>
    <row r="98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</row>
    <row r="983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</row>
    <row r="984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</row>
    <row r="985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</row>
    <row r="986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</row>
    <row r="987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</row>
    <row r="988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</row>
    <row r="989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</row>
    <row r="990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</row>
    <row r="99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</row>
    <row r="99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</row>
  </sheetData>
  <mergeCells count="1">
    <mergeCell ref="N3:P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  <col customWidth="1" min="3" max="3" width="27.25"/>
    <col customWidth="1" min="5" max="5" width="22.75"/>
  </cols>
  <sheetData>
    <row r="3">
      <c r="B3" s="9" t="s">
        <v>333</v>
      </c>
      <c r="C3" s="7" t="s">
        <v>334</v>
      </c>
      <c r="D3" s="3"/>
    </row>
    <row r="4">
      <c r="B4" s="247">
        <v>334500.0</v>
      </c>
      <c r="C4" s="9" t="s">
        <v>335</v>
      </c>
      <c r="D4" s="247">
        <f>334500*7</f>
        <v>2341500</v>
      </c>
    </row>
    <row r="5">
      <c r="B5" s="3"/>
      <c r="C5" s="9" t="s">
        <v>336</v>
      </c>
      <c r="D5" s="134">
        <f>D4*3.5%</f>
        <v>81952.5</v>
      </c>
    </row>
    <row r="6">
      <c r="B6" s="3"/>
      <c r="C6" s="9" t="s">
        <v>337</v>
      </c>
      <c r="D6" s="247">
        <v>879555.0</v>
      </c>
    </row>
    <row r="7">
      <c r="B7" s="3"/>
      <c r="C7" s="248" t="s">
        <v>338</v>
      </c>
      <c r="D7" s="249">
        <f>D4-D5-D6</f>
        <v>1379992.5</v>
      </c>
      <c r="E7" s="250">
        <f>D7-1370783</f>
        <v>9209.5</v>
      </c>
      <c r="F7" s="251" t="s">
        <v>339</v>
      </c>
    </row>
    <row r="10">
      <c r="C10" s="7" t="s">
        <v>340</v>
      </c>
    </row>
    <row r="11">
      <c r="C11" s="252" t="s">
        <v>341</v>
      </c>
      <c r="D11" s="253">
        <v>380000.0</v>
      </c>
      <c r="E11" s="9"/>
    </row>
    <row r="12">
      <c r="C12" s="252" t="s">
        <v>342</v>
      </c>
      <c r="D12" s="253">
        <v>935088.0</v>
      </c>
    </row>
    <row r="13">
      <c r="C13" s="252" t="s">
        <v>343</v>
      </c>
      <c r="D13" s="254">
        <v>666424.0</v>
      </c>
    </row>
    <row r="14">
      <c r="C14" s="255" t="s">
        <v>344</v>
      </c>
      <c r="D14" s="256">
        <f>SUM(D11:D13)</f>
        <v>1981512</v>
      </c>
    </row>
    <row r="15" ht="8.25" customHeight="1"/>
    <row r="16">
      <c r="C16" s="252" t="s">
        <v>345</v>
      </c>
      <c r="D16" s="253">
        <f>D14*2%</f>
        <v>39630.24</v>
      </c>
    </row>
    <row r="17">
      <c r="C17" s="252" t="s">
        <v>346</v>
      </c>
      <c r="D17" s="253">
        <v>400035.0</v>
      </c>
    </row>
    <row r="18">
      <c r="C18" s="252" t="s">
        <v>347</v>
      </c>
      <c r="D18" s="253">
        <v>228380.0</v>
      </c>
    </row>
    <row r="19">
      <c r="C19" s="255" t="s">
        <v>348</v>
      </c>
      <c r="D19" s="256">
        <f>SUM(D16:D18)</f>
        <v>668045.24</v>
      </c>
    </row>
    <row r="20" ht="7.5" customHeight="1"/>
    <row r="21" ht="36.75" customHeight="1">
      <c r="C21" s="257" t="s">
        <v>349</v>
      </c>
      <c r="D21" s="258">
        <f>D14-D19</f>
        <v>1313466.76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</row>
    <row r="2">
      <c r="A2" s="259"/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</row>
    <row r="3">
      <c r="A3" s="259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60" t="s">
        <v>92</v>
      </c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</row>
    <row r="4">
      <c r="A4" s="259"/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</row>
    <row r="5">
      <c r="A5" s="259"/>
      <c r="B5" s="260"/>
      <c r="C5" s="260" t="s">
        <v>350</v>
      </c>
      <c r="D5" s="261"/>
      <c r="E5" s="261"/>
      <c r="F5" s="261"/>
      <c r="G5" s="261"/>
      <c r="H5" s="261"/>
      <c r="I5" s="261"/>
      <c r="J5" s="261"/>
      <c r="K5" s="259"/>
      <c r="L5" s="259"/>
      <c r="M5" s="262"/>
      <c r="N5" s="262"/>
      <c r="O5" s="263"/>
      <c r="P5" s="263"/>
      <c r="Q5" s="263"/>
      <c r="R5" s="263"/>
      <c r="S5" s="263"/>
      <c r="T5" s="263"/>
      <c r="U5" s="263"/>
      <c r="V5" s="263"/>
      <c r="W5" s="263"/>
      <c r="X5" s="259"/>
      <c r="Y5" s="259"/>
    </row>
    <row r="6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</row>
    <row r="7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</row>
    <row r="8">
      <c r="A8" s="259"/>
      <c r="B8" s="259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</row>
    <row r="9">
      <c r="A9" s="259"/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</row>
    <row r="10">
      <c r="A10" s="259"/>
      <c r="B10" s="259"/>
      <c r="C10" s="259"/>
      <c r="D10" s="259"/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</row>
    <row r="11">
      <c r="A11" s="259"/>
      <c r="B11" s="259"/>
      <c r="C11" s="259"/>
      <c r="D11" s="259"/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</row>
    <row r="12">
      <c r="A12" s="259"/>
      <c r="B12" s="259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</row>
    <row r="13">
      <c r="A13" s="259"/>
      <c r="B13" s="259"/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</row>
    <row r="14">
      <c r="A14" s="259"/>
      <c r="B14" s="259"/>
      <c r="C14" s="259"/>
      <c r="D14" s="259"/>
      <c r="E14" s="259"/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</row>
    <row r="15">
      <c r="A15" s="259"/>
      <c r="B15" s="259"/>
      <c r="C15" s="259"/>
      <c r="D15" s="259"/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</row>
    <row r="16">
      <c r="A16" s="259"/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</row>
    <row r="17">
      <c r="A17" s="259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</row>
    <row r="18">
      <c r="A18" s="259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</row>
    <row r="19">
      <c r="A19" s="259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</row>
    <row r="20">
      <c r="A20" s="259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</row>
    <row r="21">
      <c r="A21" s="259"/>
      <c r="B21" s="259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</row>
    <row r="22">
      <c r="A22" s="259"/>
      <c r="B22" s="259"/>
      <c r="C22" s="259"/>
      <c r="D22" s="259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</row>
    <row r="23">
      <c r="A23" s="259"/>
      <c r="B23" s="259"/>
      <c r="C23" s="259"/>
      <c r="D23" s="259"/>
      <c r="E23" s="259"/>
      <c r="F23" s="259"/>
      <c r="G23" s="259"/>
      <c r="H23" s="259"/>
      <c r="I23" s="259"/>
      <c r="J23" s="259"/>
      <c r="K23" s="259"/>
      <c r="L23" s="259"/>
      <c r="M23" s="259"/>
      <c r="N23" s="259"/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</row>
    <row r="24">
      <c r="A24" s="259"/>
      <c r="B24" s="259"/>
      <c r="C24" s="259"/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</row>
    <row r="25">
      <c r="A25" s="259"/>
      <c r="B25" s="259"/>
      <c r="C25" s="259"/>
      <c r="D25" s="259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</row>
    <row r="26">
      <c r="A26" s="259"/>
      <c r="B26" s="259"/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</row>
    <row r="27">
      <c r="A27" s="259"/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</row>
    <row r="28">
      <c r="A28" s="259"/>
      <c r="B28" s="259"/>
      <c r="C28" s="259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</row>
    <row r="29">
      <c r="A29" s="259"/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</row>
    <row r="30">
      <c r="A30" s="259"/>
      <c r="B30" s="259"/>
      <c r="C30" s="259"/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</row>
    <row r="31">
      <c r="A31" s="259"/>
      <c r="B31" s="259"/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</row>
    <row r="32">
      <c r="A32" s="259"/>
      <c r="B32" s="259"/>
      <c r="C32" s="259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</row>
    <row r="33">
      <c r="A33" s="259"/>
      <c r="B33" s="259"/>
      <c r="C33" s="260" t="s">
        <v>351</v>
      </c>
      <c r="D33" s="261"/>
      <c r="E33" s="261"/>
      <c r="F33" s="261"/>
      <c r="G33" s="261"/>
      <c r="H33" s="259"/>
      <c r="I33" s="259"/>
      <c r="J33" s="259"/>
      <c r="K33" s="259"/>
      <c r="L33" s="259"/>
      <c r="M33" s="260" t="s">
        <v>352</v>
      </c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</row>
    <row r="34">
      <c r="A34" s="259"/>
      <c r="B34" s="259"/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</row>
    <row r="35">
      <c r="A35" s="259"/>
      <c r="B35" s="262"/>
      <c r="C35" s="262"/>
      <c r="D35" s="263"/>
      <c r="E35" s="263"/>
      <c r="F35" s="263"/>
      <c r="G35" s="263"/>
      <c r="H35" s="263"/>
      <c r="I35" s="263"/>
      <c r="J35" s="263"/>
      <c r="K35" s="263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</row>
    <row r="36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</row>
    <row r="37">
      <c r="A37" s="259"/>
      <c r="B37" s="259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</row>
    <row r="38">
      <c r="A38" s="259"/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</row>
    <row r="39">
      <c r="A39" s="259"/>
      <c r="B39" s="259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</row>
    <row r="40">
      <c r="A40" s="259"/>
      <c r="B40" s="259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</row>
    <row r="41">
      <c r="A41" s="259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</row>
    <row r="42">
      <c r="A42" s="259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</row>
    <row r="43">
      <c r="A43" s="259"/>
      <c r="B43" s="259"/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</row>
    <row r="44">
      <c r="A44" s="259"/>
      <c r="B44" s="259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</row>
    <row r="45">
      <c r="A45" s="259"/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</row>
    <row r="46">
      <c r="A46" s="259"/>
      <c r="B46" s="259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</row>
    <row r="47">
      <c r="A47" s="259"/>
      <c r="B47" s="259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</row>
    <row r="48">
      <c r="A48" s="259"/>
      <c r="B48" s="259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</row>
    <row r="49">
      <c r="A49" s="259"/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</row>
    <row r="50">
      <c r="A50" s="259"/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</row>
    <row r="51">
      <c r="A51" s="259"/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</row>
    <row r="52">
      <c r="A52" s="259"/>
      <c r="B52" s="259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</row>
    <row r="53">
      <c r="A53" s="259"/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</row>
    <row r="54">
      <c r="A54" s="259"/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</row>
    <row r="55">
      <c r="A55" s="259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</row>
    <row r="56">
      <c r="A56" s="259"/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</row>
    <row r="57">
      <c r="A57" s="259"/>
      <c r="B57" s="259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</row>
    <row r="58">
      <c r="A58" s="259"/>
      <c r="B58" s="259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</row>
    <row r="59">
      <c r="A59" s="259"/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</row>
    <row r="60">
      <c r="A60" s="259"/>
      <c r="B60" s="259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</row>
    <row r="61">
      <c r="A61" s="259"/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</row>
    <row r="62">
      <c r="A62" s="259"/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</row>
    <row r="63">
      <c r="A63" s="259"/>
      <c r="B63" s="259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</row>
    <row r="64">
      <c r="A64" s="259"/>
      <c r="B64" s="259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</row>
    <row r="65">
      <c r="A65" s="259"/>
      <c r="B65" s="259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</row>
    <row r="66">
      <c r="A66" s="259"/>
      <c r="B66" s="259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</row>
    <row r="67">
      <c r="A67" s="259"/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</row>
    <row r="68">
      <c r="A68" s="259"/>
      <c r="B68" s="259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</row>
    <row r="69">
      <c r="A69" s="259"/>
      <c r="B69" s="259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</row>
    <row r="70">
      <c r="A70" s="259"/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</row>
    <row r="71">
      <c r="A71" s="259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</row>
    <row r="72">
      <c r="A72" s="259"/>
      <c r="B72" s="259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</row>
    <row r="73">
      <c r="A73" s="259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</row>
    <row r="74">
      <c r="A74" s="259"/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</row>
    <row r="75">
      <c r="A75" s="259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</row>
    <row r="76">
      <c r="A76" s="259"/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</row>
    <row r="77">
      <c r="A77" s="259"/>
      <c r="B77" s="259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</row>
    <row r="78">
      <c r="A78" s="259"/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</row>
    <row r="79">
      <c r="A79" s="259"/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</row>
    <row r="80">
      <c r="A80" s="259"/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</row>
    <row r="81">
      <c r="A81" s="259"/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</row>
    <row r="82">
      <c r="A82" s="259"/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</row>
    <row r="83">
      <c r="A83" s="259"/>
      <c r="B83" s="259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</row>
    <row r="84">
      <c r="A84" s="259"/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</row>
    <row r="85">
      <c r="A85" s="259"/>
      <c r="B85" s="259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</row>
    <row r="86">
      <c r="A86" s="259"/>
      <c r="B86" s="259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</row>
    <row r="87">
      <c r="A87" s="259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</row>
    <row r="88">
      <c r="A88" s="259"/>
      <c r="B88" s="259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</row>
    <row r="89">
      <c r="A89" s="259"/>
      <c r="B89" s="259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</row>
    <row r="90">
      <c r="A90" s="259"/>
      <c r="B90" s="259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</row>
    <row r="91">
      <c r="A91" s="259"/>
      <c r="B91" s="259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</row>
    <row r="92">
      <c r="A92" s="259"/>
      <c r="B92" s="259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</row>
    <row r="93">
      <c r="A93" s="259"/>
      <c r="B93" s="259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</row>
    <row r="94">
      <c r="A94" s="259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</row>
    <row r="95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</row>
    <row r="96">
      <c r="A96" s="259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</row>
    <row r="97">
      <c r="A97" s="259"/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</row>
    <row r="98">
      <c r="A98" s="259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</row>
    <row r="99">
      <c r="A99" s="259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</row>
    <row r="100">
      <c r="A100" s="259"/>
      <c r="B100" s="259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</row>
    <row r="101">
      <c r="A101" s="259"/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</row>
    <row r="102">
      <c r="A102" s="259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</row>
    <row r="103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</row>
    <row r="104">
      <c r="A104" s="259"/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</row>
    <row r="105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</row>
    <row r="106">
      <c r="A106" s="259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</row>
    <row r="107">
      <c r="A107" s="259"/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</row>
    <row r="108">
      <c r="A108" s="259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</row>
    <row r="109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</row>
    <row r="110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</row>
    <row r="111">
      <c r="A111" s="259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</row>
    <row r="112">
      <c r="A112" s="259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</row>
    <row r="113">
      <c r="A113" s="259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</row>
    <row r="114">
      <c r="A114" s="259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</row>
    <row r="115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</row>
    <row r="116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</row>
    <row r="117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</row>
    <row r="118">
      <c r="A118" s="259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</row>
    <row r="119">
      <c r="A119" s="259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</row>
    <row r="120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</row>
    <row r="121">
      <c r="A121" s="259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</row>
    <row r="122">
      <c r="A122" s="259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</row>
    <row r="123">
      <c r="A123" s="259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</row>
    <row r="124">
      <c r="A124" s="259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</row>
    <row r="125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</row>
    <row r="126">
      <c r="A126" s="259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</row>
    <row r="127">
      <c r="A127" s="259"/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</row>
    <row r="128">
      <c r="A128" s="259"/>
      <c r="B128" s="259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</row>
    <row r="129">
      <c r="A129" s="259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</row>
    <row r="130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</row>
    <row r="131">
      <c r="A131" s="259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</row>
    <row r="132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</row>
    <row r="133">
      <c r="A133" s="259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</row>
    <row r="134">
      <c r="A134" s="259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</row>
    <row r="135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</row>
    <row r="136">
      <c r="A136" s="259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</row>
    <row r="137">
      <c r="A137" s="259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</row>
    <row r="138">
      <c r="A138" s="259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</row>
    <row r="139">
      <c r="A139" s="259"/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</row>
    <row r="140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</row>
    <row r="141">
      <c r="A141" s="259"/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</row>
    <row r="142">
      <c r="A142" s="259"/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</row>
    <row r="143">
      <c r="A143" s="259"/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</row>
    <row r="144">
      <c r="A144" s="259"/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</row>
    <row r="145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</row>
    <row r="146">
      <c r="A146" s="259"/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</row>
    <row r="147">
      <c r="A147" s="259"/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</row>
    <row r="148">
      <c r="A148" s="259"/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</row>
    <row r="149">
      <c r="A149" s="259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</row>
    <row r="150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</row>
    <row r="151">
      <c r="A151" s="259"/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</row>
    <row r="152">
      <c r="A152" s="259"/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</row>
    <row r="153">
      <c r="A153" s="259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</row>
    <row r="154">
      <c r="A154" s="259"/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</row>
    <row r="155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</row>
    <row r="156">
      <c r="A156" s="259"/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</row>
    <row r="157">
      <c r="A157" s="259"/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</row>
    <row r="158">
      <c r="A158" s="259"/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</row>
    <row r="159">
      <c r="A159" s="259"/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</row>
    <row r="160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</row>
    <row r="161">
      <c r="A161" s="259"/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</row>
    <row r="162">
      <c r="A162" s="259"/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</row>
    <row r="163">
      <c r="A163" s="259"/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</row>
    <row r="164">
      <c r="A164" s="259"/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</row>
    <row r="165">
      <c r="A165" s="259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</row>
    <row r="166">
      <c r="A166" s="259"/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</row>
    <row r="167">
      <c r="A167" s="259"/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</row>
    <row r="168">
      <c r="A168" s="259"/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</row>
    <row r="169">
      <c r="A169" s="259"/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</row>
    <row r="170">
      <c r="A170" s="259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</row>
    <row r="171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</row>
    <row r="172">
      <c r="A172" s="259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</row>
    <row r="173">
      <c r="A173" s="259"/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</row>
    <row r="174">
      <c r="A174" s="259"/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</row>
    <row r="175">
      <c r="A175" s="259"/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</row>
    <row r="176">
      <c r="A176" s="259"/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</row>
    <row r="177">
      <c r="A177" s="259"/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</row>
    <row r="178">
      <c r="A178" s="259"/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</row>
    <row r="179">
      <c r="A179" s="259"/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</row>
    <row r="180">
      <c r="A180" s="259"/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</row>
    <row r="181">
      <c r="A181" s="259"/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</row>
    <row r="182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</row>
    <row r="183">
      <c r="A183" s="259"/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</row>
    <row r="184">
      <c r="A184" s="259"/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59"/>
      <c r="X184" s="259"/>
      <c r="Y184" s="259"/>
    </row>
    <row r="185">
      <c r="A185" s="259"/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</row>
    <row r="186">
      <c r="A186" s="259"/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</row>
    <row r="187">
      <c r="A187" s="259"/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</row>
    <row r="188">
      <c r="A188" s="259"/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</row>
    <row r="189">
      <c r="A189" s="259"/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</row>
    <row r="190">
      <c r="A190" s="259"/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</row>
    <row r="191">
      <c r="A191" s="259"/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</row>
    <row r="192">
      <c r="A192" s="259"/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</row>
    <row r="193">
      <c r="A193" s="259"/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</row>
    <row r="194">
      <c r="A194" s="259"/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</row>
    <row r="195">
      <c r="A195" s="259"/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</row>
    <row r="196">
      <c r="A196" s="259"/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</row>
    <row r="197">
      <c r="A197" s="259"/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</row>
    <row r="198">
      <c r="A198" s="259"/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</row>
    <row r="199">
      <c r="A199" s="259"/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</row>
    <row r="200">
      <c r="A200" s="259"/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</row>
    <row r="201">
      <c r="A201" s="259"/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</row>
    <row r="202">
      <c r="A202" s="259"/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</row>
    <row r="203">
      <c r="A203" s="259"/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</row>
    <row r="204">
      <c r="A204" s="259"/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</row>
    <row r="205">
      <c r="A205" s="259"/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</row>
    <row r="206">
      <c r="A206" s="259"/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</row>
    <row r="207">
      <c r="A207" s="259"/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</row>
    <row r="208">
      <c r="A208" s="259"/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</row>
    <row r="209">
      <c r="A209" s="259"/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</row>
    <row r="210">
      <c r="A210" s="259"/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</row>
    <row r="211">
      <c r="A211" s="259"/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</row>
    <row r="212">
      <c r="A212" s="259"/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</row>
    <row r="213">
      <c r="A213" s="259"/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</row>
    <row r="214">
      <c r="A214" s="259"/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</row>
    <row r="215">
      <c r="A215" s="259"/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</row>
    <row r="216">
      <c r="A216" s="259"/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</row>
    <row r="217">
      <c r="A217" s="259"/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</row>
    <row r="218">
      <c r="A218" s="259"/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</row>
    <row r="219">
      <c r="A219" s="259"/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</row>
    <row r="220">
      <c r="A220" s="259"/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</row>
    <row r="221">
      <c r="A221" s="259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</row>
    <row r="222">
      <c r="A222" s="259"/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</row>
    <row r="223">
      <c r="A223" s="259"/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</row>
    <row r="224">
      <c r="A224" s="259"/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</row>
    <row r="225">
      <c r="A225" s="259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</row>
    <row r="226">
      <c r="A226" s="259"/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</row>
    <row r="227">
      <c r="A227" s="259"/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</row>
    <row r="228">
      <c r="A228" s="259"/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</row>
    <row r="229">
      <c r="A229" s="259"/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</row>
    <row r="230">
      <c r="A230" s="259"/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</row>
    <row r="231">
      <c r="A231" s="259"/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</row>
    <row r="232">
      <c r="A232" s="259"/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</row>
    <row r="233">
      <c r="A233" s="259"/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</row>
    <row r="234">
      <c r="A234" s="259"/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</row>
    <row r="235">
      <c r="A235" s="259"/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</row>
    <row r="236">
      <c r="A236" s="259"/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</row>
    <row r="237">
      <c r="A237" s="259"/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</row>
    <row r="238">
      <c r="A238" s="259"/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</row>
    <row r="239">
      <c r="A239" s="259"/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</row>
    <row r="240">
      <c r="A240" s="259"/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</row>
    <row r="241">
      <c r="A241" s="259"/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</row>
    <row r="242">
      <c r="A242" s="259"/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</row>
    <row r="243">
      <c r="A243" s="259"/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</row>
    <row r="244">
      <c r="A244" s="259"/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</row>
    <row r="245">
      <c r="A245" s="259"/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</row>
    <row r="246">
      <c r="A246" s="259"/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</row>
    <row r="247">
      <c r="A247" s="259"/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</row>
    <row r="248">
      <c r="A248" s="259"/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</row>
    <row r="249">
      <c r="A249" s="259"/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</row>
    <row r="250">
      <c r="A250" s="259"/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</row>
    <row r="251">
      <c r="A251" s="259"/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</row>
    <row r="252">
      <c r="A252" s="259"/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</row>
    <row r="253">
      <c r="A253" s="259"/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</row>
    <row r="254">
      <c r="A254" s="259"/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</row>
    <row r="255">
      <c r="A255" s="259"/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</row>
    <row r="256">
      <c r="A256" s="259"/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</row>
    <row r="257">
      <c r="A257" s="259"/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</row>
    <row r="258">
      <c r="A258" s="259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</row>
    <row r="259">
      <c r="A259" s="259"/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</row>
    <row r="260">
      <c r="A260" s="259"/>
      <c r="B260" s="259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</row>
    <row r="261">
      <c r="A261" s="259"/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</row>
    <row r="262">
      <c r="A262" s="259"/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</row>
    <row r="263">
      <c r="A263" s="259"/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</row>
    <row r="264">
      <c r="A264" s="259"/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</row>
    <row r="265">
      <c r="A265" s="259"/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</row>
    <row r="266">
      <c r="A266" s="259"/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</row>
    <row r="267">
      <c r="A267" s="259"/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</row>
    <row r="268">
      <c r="A268" s="259"/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</row>
    <row r="269">
      <c r="A269" s="259"/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</row>
    <row r="270">
      <c r="A270" s="259"/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</row>
    <row r="271">
      <c r="A271" s="259"/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</row>
    <row r="272">
      <c r="A272" s="259"/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</row>
    <row r="273">
      <c r="A273" s="259"/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</row>
    <row r="274">
      <c r="A274" s="259"/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  <c r="M274" s="259"/>
      <c r="N274" s="259"/>
      <c r="O274" s="259"/>
      <c r="P274" s="259"/>
      <c r="Q274" s="259"/>
      <c r="R274" s="259"/>
      <c r="S274" s="259"/>
      <c r="T274" s="259"/>
      <c r="U274" s="259"/>
      <c r="V274" s="259"/>
      <c r="W274" s="259"/>
      <c r="X274" s="259"/>
      <c r="Y274" s="259"/>
    </row>
    <row r="275">
      <c r="A275" s="259"/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</row>
    <row r="276">
      <c r="A276" s="259"/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</row>
    <row r="277">
      <c r="A277" s="259"/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259"/>
      <c r="Q277" s="259"/>
      <c r="R277" s="259"/>
      <c r="S277" s="259"/>
      <c r="T277" s="259"/>
      <c r="U277" s="259"/>
      <c r="V277" s="259"/>
      <c r="W277" s="259"/>
      <c r="X277" s="259"/>
      <c r="Y277" s="259"/>
    </row>
    <row r="278">
      <c r="A278" s="259"/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</row>
    <row r="279">
      <c r="A279" s="259"/>
      <c r="B279" s="259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</row>
    <row r="280">
      <c r="A280" s="259"/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</row>
    <row r="281">
      <c r="A281" s="259"/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</row>
    <row r="282">
      <c r="A282" s="259"/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</row>
    <row r="283">
      <c r="A283" s="259"/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</row>
    <row r="284">
      <c r="A284" s="259"/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</row>
    <row r="285">
      <c r="A285" s="259"/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</row>
    <row r="286">
      <c r="A286" s="259"/>
      <c r="B286" s="259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</row>
    <row r="287">
      <c r="A287" s="259"/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</row>
    <row r="288">
      <c r="A288" s="259"/>
      <c r="B288" s="259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</row>
    <row r="289">
      <c r="A289" s="259"/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</row>
    <row r="290">
      <c r="A290" s="259"/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</row>
    <row r="291">
      <c r="A291" s="259"/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</row>
    <row r="292">
      <c r="A292" s="259"/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</row>
    <row r="293">
      <c r="A293" s="259"/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</row>
    <row r="294">
      <c r="A294" s="259"/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</row>
    <row r="295">
      <c r="A295" s="259"/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</row>
    <row r="296">
      <c r="A296" s="259"/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</row>
    <row r="297">
      <c r="A297" s="259"/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</row>
    <row r="298">
      <c r="A298" s="259"/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259"/>
      <c r="Y298" s="259"/>
    </row>
    <row r="299">
      <c r="A299" s="259"/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</row>
    <row r="300">
      <c r="A300" s="259"/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</row>
    <row r="301">
      <c r="A301" s="259"/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</row>
    <row r="302">
      <c r="A302" s="259"/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</row>
    <row r="303">
      <c r="A303" s="259"/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</row>
    <row r="304">
      <c r="A304" s="259"/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</row>
    <row r="305">
      <c r="A305" s="259"/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</row>
    <row r="306">
      <c r="A306" s="259"/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</row>
    <row r="307">
      <c r="A307" s="259"/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</row>
    <row r="308">
      <c r="A308" s="259"/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</row>
    <row r="309">
      <c r="A309" s="259"/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</row>
    <row r="310">
      <c r="A310" s="259"/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</row>
    <row r="311">
      <c r="A311" s="259"/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R311" s="259"/>
      <c r="S311" s="259"/>
      <c r="T311" s="259"/>
      <c r="U311" s="259"/>
      <c r="V311" s="259"/>
      <c r="W311" s="259"/>
      <c r="X311" s="259"/>
      <c r="Y311" s="259"/>
    </row>
    <row r="312">
      <c r="A312" s="259"/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</row>
    <row r="313">
      <c r="A313" s="259"/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</row>
    <row r="314">
      <c r="A314" s="259"/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259"/>
      <c r="Q314" s="259"/>
      <c r="R314" s="259"/>
      <c r="S314" s="259"/>
      <c r="T314" s="259"/>
      <c r="U314" s="259"/>
      <c r="V314" s="259"/>
      <c r="W314" s="259"/>
      <c r="X314" s="259"/>
      <c r="Y314" s="259"/>
    </row>
    <row r="315">
      <c r="A315" s="259"/>
      <c r="B315" s="259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</row>
    <row r="316">
      <c r="A316" s="259"/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</row>
    <row r="317">
      <c r="A317" s="259"/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</row>
    <row r="318">
      <c r="A318" s="259"/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</row>
    <row r="319">
      <c r="A319" s="259"/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</row>
    <row r="320">
      <c r="A320" s="259"/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</row>
    <row r="321">
      <c r="A321" s="259"/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259"/>
      <c r="Q321" s="259"/>
      <c r="R321" s="259"/>
      <c r="S321" s="259"/>
      <c r="T321" s="259"/>
      <c r="U321" s="259"/>
      <c r="V321" s="259"/>
      <c r="W321" s="259"/>
      <c r="X321" s="259"/>
      <c r="Y321" s="259"/>
    </row>
    <row r="322">
      <c r="A322" s="259"/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</row>
    <row r="323">
      <c r="A323" s="259"/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</row>
    <row r="324">
      <c r="A324" s="259"/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</row>
    <row r="325">
      <c r="A325" s="259"/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</row>
    <row r="326">
      <c r="A326" s="259"/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</row>
    <row r="327">
      <c r="A327" s="259"/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</row>
    <row r="328">
      <c r="A328" s="259"/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</row>
    <row r="329">
      <c r="A329" s="259"/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</row>
    <row r="330">
      <c r="A330" s="259"/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</row>
    <row r="331">
      <c r="A331" s="259"/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</row>
    <row r="332">
      <c r="A332" s="259"/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</row>
    <row r="333">
      <c r="A333" s="259"/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</row>
    <row r="334">
      <c r="A334" s="259"/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</row>
    <row r="335">
      <c r="A335" s="259"/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</row>
    <row r="336">
      <c r="A336" s="259"/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</row>
    <row r="337">
      <c r="A337" s="259"/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</row>
    <row r="338">
      <c r="A338" s="259"/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</row>
    <row r="339">
      <c r="A339" s="259"/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</row>
    <row r="340">
      <c r="A340" s="259"/>
      <c r="B340" s="259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259"/>
      <c r="Q340" s="259"/>
      <c r="R340" s="259"/>
      <c r="S340" s="259"/>
      <c r="T340" s="259"/>
      <c r="U340" s="259"/>
      <c r="V340" s="259"/>
      <c r="W340" s="259"/>
      <c r="X340" s="259"/>
      <c r="Y340" s="259"/>
    </row>
    <row r="341">
      <c r="A341" s="259"/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259"/>
      <c r="Q341" s="259"/>
      <c r="R341" s="259"/>
      <c r="S341" s="259"/>
      <c r="T341" s="259"/>
      <c r="U341" s="259"/>
      <c r="V341" s="259"/>
      <c r="W341" s="259"/>
      <c r="X341" s="259"/>
      <c r="Y341" s="259"/>
    </row>
    <row r="342">
      <c r="A342" s="259"/>
      <c r="B342" s="259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</row>
    <row r="343">
      <c r="A343" s="259"/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</row>
    <row r="344">
      <c r="A344" s="259"/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</row>
    <row r="345">
      <c r="A345" s="259"/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</row>
    <row r="346">
      <c r="A346" s="259"/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259"/>
      <c r="Q346" s="259"/>
      <c r="R346" s="259"/>
      <c r="S346" s="259"/>
      <c r="T346" s="259"/>
      <c r="U346" s="259"/>
      <c r="V346" s="259"/>
      <c r="W346" s="259"/>
      <c r="X346" s="259"/>
      <c r="Y346" s="259"/>
    </row>
    <row r="347">
      <c r="A347" s="259"/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</row>
    <row r="348">
      <c r="A348" s="259"/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259"/>
      <c r="Q348" s="259"/>
      <c r="R348" s="259"/>
      <c r="S348" s="259"/>
      <c r="T348" s="259"/>
      <c r="U348" s="259"/>
      <c r="V348" s="259"/>
      <c r="W348" s="259"/>
      <c r="X348" s="259"/>
      <c r="Y348" s="259"/>
    </row>
    <row r="349">
      <c r="A349" s="259"/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</row>
    <row r="350">
      <c r="A350" s="259"/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</row>
    <row r="351">
      <c r="A351" s="259"/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</row>
    <row r="352">
      <c r="A352" s="259"/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259"/>
      <c r="Q352" s="259"/>
      <c r="R352" s="259"/>
      <c r="S352" s="259"/>
      <c r="T352" s="259"/>
      <c r="U352" s="259"/>
      <c r="V352" s="259"/>
      <c r="W352" s="259"/>
      <c r="X352" s="259"/>
      <c r="Y352" s="259"/>
    </row>
    <row r="353">
      <c r="A353" s="259"/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</row>
    <row r="354">
      <c r="A354" s="259"/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9"/>
      <c r="X354" s="259"/>
      <c r="Y354" s="259"/>
    </row>
    <row r="355">
      <c r="A355" s="259"/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9"/>
      <c r="X355" s="259"/>
      <c r="Y355" s="259"/>
    </row>
    <row r="356">
      <c r="A356" s="259"/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9"/>
      <c r="X356" s="259"/>
      <c r="Y356" s="259"/>
    </row>
    <row r="357">
      <c r="A357" s="259"/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</row>
    <row r="358">
      <c r="A358" s="259"/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9"/>
      <c r="X358" s="259"/>
      <c r="Y358" s="259"/>
    </row>
    <row r="359">
      <c r="A359" s="259"/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</row>
    <row r="360">
      <c r="A360" s="259"/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</row>
    <row r="361">
      <c r="A361" s="259"/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</row>
    <row r="362">
      <c r="A362" s="259"/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</row>
    <row r="363">
      <c r="A363" s="259"/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</row>
    <row r="364">
      <c r="A364" s="259"/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</row>
    <row r="365">
      <c r="A365" s="259"/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</row>
    <row r="366">
      <c r="A366" s="259"/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</row>
    <row r="367">
      <c r="A367" s="259"/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</row>
    <row r="368">
      <c r="A368" s="259"/>
      <c r="B368" s="259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</row>
    <row r="369">
      <c r="A369" s="259"/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259"/>
      <c r="Q369" s="259"/>
      <c r="R369" s="259"/>
      <c r="S369" s="259"/>
      <c r="T369" s="259"/>
      <c r="U369" s="259"/>
      <c r="V369" s="259"/>
      <c r="W369" s="259"/>
      <c r="X369" s="259"/>
      <c r="Y369" s="259"/>
    </row>
    <row r="370">
      <c r="A370" s="259"/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</row>
    <row r="371">
      <c r="A371" s="259"/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/>
      <c r="V371" s="259"/>
      <c r="W371" s="259"/>
      <c r="X371" s="259"/>
      <c r="Y371" s="259"/>
    </row>
    <row r="372">
      <c r="A372" s="259"/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</row>
    <row r="373">
      <c r="A373" s="259"/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</row>
    <row r="374">
      <c r="A374" s="259"/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</row>
    <row r="375">
      <c r="A375" s="259"/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</row>
    <row r="376">
      <c r="A376" s="259"/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</row>
    <row r="377">
      <c r="A377" s="259"/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R377" s="259"/>
      <c r="S377" s="259"/>
      <c r="T377" s="259"/>
      <c r="U377" s="259"/>
      <c r="V377" s="259"/>
      <c r="W377" s="259"/>
      <c r="X377" s="259"/>
      <c r="Y377" s="259"/>
    </row>
    <row r="378">
      <c r="A378" s="259"/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</row>
    <row r="379">
      <c r="A379" s="259"/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</row>
    <row r="380">
      <c r="A380" s="259"/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</row>
    <row r="381">
      <c r="A381" s="259"/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</row>
    <row r="382">
      <c r="A382" s="259"/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</row>
    <row r="383">
      <c r="A383" s="259"/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</row>
    <row r="384">
      <c r="A384" s="259"/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</row>
    <row r="385">
      <c r="A385" s="259"/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</row>
    <row r="386">
      <c r="A386" s="259"/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</row>
    <row r="387">
      <c r="A387" s="259"/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259"/>
      <c r="Q387" s="259"/>
      <c r="R387" s="259"/>
      <c r="S387" s="259"/>
      <c r="T387" s="259"/>
      <c r="U387" s="259"/>
      <c r="V387" s="259"/>
      <c r="W387" s="259"/>
      <c r="X387" s="259"/>
      <c r="Y387" s="259"/>
    </row>
    <row r="388">
      <c r="A388" s="259"/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</row>
    <row r="389">
      <c r="A389" s="259"/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</row>
    <row r="390">
      <c r="A390" s="259"/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</row>
    <row r="391">
      <c r="A391" s="259"/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</row>
    <row r="392">
      <c r="A392" s="259"/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</row>
    <row r="393">
      <c r="A393" s="259"/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</row>
    <row r="394">
      <c r="A394" s="259"/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</row>
    <row r="395">
      <c r="A395" s="259"/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9"/>
      <c r="X395" s="259"/>
      <c r="Y395" s="259"/>
    </row>
    <row r="396">
      <c r="A396" s="259"/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9"/>
      <c r="X396" s="259"/>
      <c r="Y396" s="259"/>
    </row>
    <row r="397">
      <c r="A397" s="259"/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9"/>
      <c r="X397" s="259"/>
      <c r="Y397" s="259"/>
    </row>
    <row r="398">
      <c r="A398" s="259"/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9"/>
      <c r="X398" s="259"/>
      <c r="Y398" s="259"/>
    </row>
    <row r="399">
      <c r="A399" s="259"/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9"/>
      <c r="X399" s="259"/>
      <c r="Y399" s="259"/>
    </row>
    <row r="400">
      <c r="A400" s="259"/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9"/>
      <c r="X400" s="259"/>
      <c r="Y400" s="259"/>
    </row>
    <row r="401">
      <c r="A401" s="259"/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9"/>
      <c r="X401" s="259"/>
      <c r="Y401" s="259"/>
    </row>
    <row r="402">
      <c r="A402" s="259"/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9"/>
      <c r="X402" s="259"/>
      <c r="Y402" s="259"/>
    </row>
    <row r="403">
      <c r="A403" s="259"/>
      <c r="B403" s="259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9"/>
      <c r="X403" s="259"/>
      <c r="Y403" s="259"/>
    </row>
    <row r="404">
      <c r="A404" s="259"/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9"/>
      <c r="X404" s="259"/>
      <c r="Y404" s="259"/>
    </row>
    <row r="405">
      <c r="A405" s="259"/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259"/>
      <c r="Q405" s="259"/>
      <c r="R405" s="259"/>
      <c r="S405" s="259"/>
      <c r="T405" s="259"/>
      <c r="U405" s="259"/>
      <c r="V405" s="259"/>
      <c r="W405" s="259"/>
      <c r="X405" s="259"/>
      <c r="Y405" s="259"/>
    </row>
    <row r="406">
      <c r="A406" s="259"/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259"/>
      <c r="Y406" s="259"/>
    </row>
    <row r="407">
      <c r="A407" s="259"/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9"/>
      <c r="X407" s="259"/>
      <c r="Y407" s="259"/>
    </row>
    <row r="408">
      <c r="A408" s="259"/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9"/>
      <c r="X408" s="259"/>
      <c r="Y408" s="259"/>
    </row>
    <row r="409">
      <c r="A409" s="259"/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9"/>
      <c r="X409" s="259"/>
      <c r="Y409" s="259"/>
    </row>
    <row r="410">
      <c r="A410" s="259"/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9"/>
      <c r="X410" s="259"/>
      <c r="Y410" s="259"/>
    </row>
    <row r="411">
      <c r="A411" s="259"/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9"/>
      <c r="X411" s="259"/>
      <c r="Y411" s="259"/>
    </row>
    <row r="412">
      <c r="A412" s="259"/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9"/>
      <c r="X412" s="259"/>
      <c r="Y412" s="259"/>
    </row>
    <row r="413">
      <c r="A413" s="259"/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9"/>
      <c r="X413" s="259"/>
      <c r="Y413" s="259"/>
    </row>
    <row r="414">
      <c r="A414" s="259"/>
      <c r="B414" s="259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9"/>
      <c r="X414" s="259"/>
      <c r="Y414" s="259"/>
    </row>
    <row r="415">
      <c r="A415" s="259"/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259"/>
      <c r="Q415" s="259"/>
      <c r="R415" s="259"/>
      <c r="S415" s="259"/>
      <c r="T415" s="259"/>
      <c r="U415" s="259"/>
      <c r="V415" s="259"/>
      <c r="W415" s="259"/>
      <c r="X415" s="259"/>
      <c r="Y415" s="259"/>
    </row>
    <row r="416">
      <c r="A416" s="259"/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9"/>
      <c r="X416" s="259"/>
      <c r="Y416" s="259"/>
    </row>
    <row r="417">
      <c r="A417" s="259"/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9"/>
      <c r="X417" s="259"/>
      <c r="Y417" s="259"/>
    </row>
    <row r="418">
      <c r="A418" s="259"/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9"/>
      <c r="X418" s="259"/>
      <c r="Y418" s="259"/>
    </row>
    <row r="419">
      <c r="A419" s="259"/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9"/>
      <c r="X419" s="259"/>
      <c r="Y419" s="259"/>
    </row>
    <row r="420">
      <c r="A420" s="259"/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9"/>
      <c r="X420" s="259"/>
      <c r="Y420" s="259"/>
    </row>
    <row r="421">
      <c r="A421" s="259"/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9"/>
      <c r="X421" s="259"/>
      <c r="Y421" s="259"/>
    </row>
    <row r="422">
      <c r="A422" s="259"/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259"/>
      <c r="Y422" s="259"/>
    </row>
    <row r="423">
      <c r="A423" s="259"/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9"/>
      <c r="X423" s="259"/>
      <c r="Y423" s="259"/>
    </row>
    <row r="424">
      <c r="A424" s="259"/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9"/>
      <c r="X424" s="259"/>
      <c r="Y424" s="259"/>
    </row>
    <row r="425">
      <c r="A425" s="259"/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9"/>
      <c r="X425" s="259"/>
      <c r="Y425" s="259"/>
    </row>
    <row r="426">
      <c r="A426" s="259"/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9"/>
      <c r="X426" s="259"/>
      <c r="Y426" s="259"/>
    </row>
    <row r="427">
      <c r="A427" s="259"/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9"/>
      <c r="X427" s="259"/>
      <c r="Y427" s="259"/>
    </row>
    <row r="428">
      <c r="A428" s="259"/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9"/>
      <c r="X428" s="259"/>
      <c r="Y428" s="259"/>
    </row>
    <row r="429">
      <c r="A429" s="259"/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9"/>
      <c r="X429" s="259"/>
      <c r="Y429" s="259"/>
    </row>
    <row r="430">
      <c r="A430" s="259"/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9"/>
      <c r="X430" s="259"/>
      <c r="Y430" s="259"/>
    </row>
    <row r="431">
      <c r="A431" s="259"/>
      <c r="B431" s="259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</row>
    <row r="432">
      <c r="A432" s="259"/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9"/>
      <c r="X432" s="259"/>
      <c r="Y432" s="259"/>
    </row>
    <row r="433">
      <c r="A433" s="259"/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9"/>
      <c r="X433" s="259"/>
      <c r="Y433" s="259"/>
    </row>
    <row r="434">
      <c r="A434" s="259"/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9"/>
      <c r="X434" s="259"/>
      <c r="Y434" s="259"/>
    </row>
    <row r="435">
      <c r="A435" s="259"/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9"/>
      <c r="X435" s="259"/>
      <c r="Y435" s="259"/>
    </row>
    <row r="436">
      <c r="A436" s="259"/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9"/>
      <c r="X436" s="259"/>
      <c r="Y436" s="259"/>
    </row>
    <row r="437">
      <c r="A437" s="259"/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9"/>
      <c r="X437" s="259"/>
      <c r="Y437" s="259"/>
    </row>
    <row r="438">
      <c r="A438" s="259"/>
      <c r="B438" s="259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259"/>
      <c r="Y438" s="259"/>
    </row>
    <row r="439">
      <c r="A439" s="259"/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9"/>
      <c r="X439" s="259"/>
      <c r="Y439" s="259"/>
    </row>
    <row r="440">
      <c r="A440" s="259"/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9"/>
      <c r="X440" s="259"/>
      <c r="Y440" s="259"/>
    </row>
    <row r="441">
      <c r="A441" s="259"/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9"/>
      <c r="X441" s="259"/>
      <c r="Y441" s="259"/>
    </row>
    <row r="442">
      <c r="A442" s="259"/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9"/>
      <c r="X442" s="259"/>
      <c r="Y442" s="259"/>
    </row>
    <row r="443">
      <c r="A443" s="259"/>
      <c r="B443" s="259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9"/>
      <c r="X443" s="259"/>
      <c r="Y443" s="259"/>
    </row>
    <row r="444">
      <c r="A444" s="259"/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9"/>
      <c r="X444" s="259"/>
      <c r="Y444" s="259"/>
    </row>
    <row r="445">
      <c r="A445" s="259"/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9"/>
      <c r="X445" s="259"/>
      <c r="Y445" s="259"/>
    </row>
    <row r="446">
      <c r="A446" s="259"/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9"/>
      <c r="X446" s="259"/>
      <c r="Y446" s="259"/>
    </row>
    <row r="447">
      <c r="A447" s="259"/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9"/>
      <c r="X447" s="259"/>
      <c r="Y447" s="259"/>
    </row>
    <row r="448">
      <c r="A448" s="259"/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9"/>
      <c r="X448" s="259"/>
      <c r="Y448" s="259"/>
    </row>
    <row r="449">
      <c r="A449" s="259"/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9"/>
      <c r="X449" s="259"/>
      <c r="Y449" s="259"/>
    </row>
    <row r="450">
      <c r="A450" s="259"/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9"/>
      <c r="X450" s="259"/>
      <c r="Y450" s="259"/>
    </row>
    <row r="451">
      <c r="A451" s="259"/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9"/>
      <c r="X451" s="259"/>
      <c r="Y451" s="259"/>
    </row>
    <row r="452">
      <c r="A452" s="259"/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9"/>
      <c r="X452" s="259"/>
      <c r="Y452" s="259"/>
    </row>
    <row r="453">
      <c r="A453" s="259"/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9"/>
      <c r="X453" s="259"/>
      <c r="Y453" s="259"/>
    </row>
    <row r="454">
      <c r="A454" s="259"/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259"/>
      <c r="Y454" s="259"/>
    </row>
    <row r="455">
      <c r="A455" s="259"/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9"/>
      <c r="X455" s="259"/>
      <c r="Y455" s="259"/>
    </row>
    <row r="456">
      <c r="A456" s="259"/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9"/>
      <c r="X456" s="259"/>
      <c r="Y456" s="259"/>
    </row>
    <row r="457">
      <c r="A457" s="259"/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9"/>
      <c r="X457" s="259"/>
      <c r="Y457" s="259"/>
    </row>
    <row r="458">
      <c r="A458" s="259"/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9"/>
      <c r="X458" s="259"/>
      <c r="Y458" s="259"/>
    </row>
    <row r="459">
      <c r="A459" s="259"/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9"/>
      <c r="X459" s="259"/>
      <c r="Y459" s="259"/>
    </row>
    <row r="460">
      <c r="A460" s="259"/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9"/>
      <c r="X460" s="259"/>
      <c r="Y460" s="259"/>
    </row>
    <row r="461">
      <c r="A461" s="259"/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9"/>
      <c r="X461" s="259"/>
      <c r="Y461" s="259"/>
    </row>
    <row r="462">
      <c r="A462" s="259"/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9"/>
      <c r="X462" s="259"/>
      <c r="Y462" s="259"/>
    </row>
    <row r="463">
      <c r="A463" s="259"/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9"/>
      <c r="X463" s="259"/>
      <c r="Y463" s="259"/>
    </row>
    <row r="464">
      <c r="A464" s="259"/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9"/>
      <c r="X464" s="259"/>
      <c r="Y464" s="259"/>
    </row>
    <row r="465">
      <c r="A465" s="259"/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9"/>
      <c r="X465" s="259"/>
      <c r="Y465" s="259"/>
    </row>
    <row r="466">
      <c r="A466" s="259"/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9"/>
      <c r="X466" s="259"/>
      <c r="Y466" s="259"/>
    </row>
    <row r="467">
      <c r="A467" s="259"/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9"/>
      <c r="X467" s="259"/>
      <c r="Y467" s="259"/>
    </row>
    <row r="468">
      <c r="A468" s="259"/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9"/>
      <c r="X468" s="259"/>
      <c r="Y468" s="259"/>
    </row>
    <row r="469">
      <c r="A469" s="259"/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9"/>
      <c r="X469" s="259"/>
      <c r="Y469" s="259"/>
    </row>
    <row r="470">
      <c r="A470" s="259"/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259"/>
      <c r="Y470" s="259"/>
    </row>
    <row r="471">
      <c r="A471" s="259"/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9"/>
      <c r="X471" s="259"/>
      <c r="Y471" s="259"/>
    </row>
    <row r="472">
      <c r="A472" s="259"/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9"/>
      <c r="X472" s="259"/>
      <c r="Y472" s="259"/>
    </row>
    <row r="473">
      <c r="A473" s="259"/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</row>
    <row r="474">
      <c r="A474" s="259"/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9"/>
      <c r="X474" s="259"/>
      <c r="Y474" s="259"/>
    </row>
    <row r="475">
      <c r="A475" s="259"/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</row>
    <row r="476">
      <c r="A476" s="259"/>
      <c r="B476" s="259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</row>
    <row r="477">
      <c r="A477" s="259"/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9"/>
      <c r="X477" s="259"/>
      <c r="Y477" s="259"/>
    </row>
    <row r="478">
      <c r="A478" s="259"/>
      <c r="B478" s="259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9"/>
      <c r="X478" s="259"/>
      <c r="Y478" s="259"/>
    </row>
    <row r="479">
      <c r="A479" s="259"/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9"/>
      <c r="X479" s="259"/>
      <c r="Y479" s="259"/>
    </row>
    <row r="480">
      <c r="A480" s="259"/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9"/>
      <c r="X480" s="259"/>
      <c r="Y480" s="259"/>
    </row>
    <row r="481">
      <c r="A481" s="259"/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9"/>
      <c r="X481" s="259"/>
      <c r="Y481" s="259"/>
    </row>
    <row r="482">
      <c r="A482" s="259"/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9"/>
      <c r="X482" s="259"/>
      <c r="Y482" s="259"/>
    </row>
    <row r="483">
      <c r="A483" s="259"/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9"/>
      <c r="X483" s="259"/>
      <c r="Y483" s="259"/>
    </row>
    <row r="484">
      <c r="A484" s="259"/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9"/>
      <c r="X484" s="259"/>
      <c r="Y484" s="259"/>
    </row>
    <row r="485">
      <c r="A485" s="259"/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9"/>
      <c r="X485" s="259"/>
      <c r="Y485" s="259"/>
    </row>
    <row r="486">
      <c r="A486" s="259"/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259"/>
      <c r="Y486" s="259"/>
    </row>
    <row r="487">
      <c r="A487" s="259"/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9"/>
      <c r="X487" s="259"/>
      <c r="Y487" s="259"/>
    </row>
    <row r="488">
      <c r="A488" s="259"/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9"/>
      <c r="X488" s="259"/>
      <c r="Y488" s="259"/>
    </row>
    <row r="489">
      <c r="A489" s="259"/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9"/>
      <c r="X489" s="259"/>
      <c r="Y489" s="259"/>
    </row>
    <row r="490">
      <c r="A490" s="259"/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9"/>
      <c r="X490" s="259"/>
      <c r="Y490" s="259"/>
    </row>
    <row r="491">
      <c r="A491" s="259"/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9"/>
      <c r="X491" s="259"/>
      <c r="Y491" s="259"/>
    </row>
    <row r="492">
      <c r="A492" s="259"/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9"/>
      <c r="X492" s="259"/>
      <c r="Y492" s="259"/>
    </row>
    <row r="493">
      <c r="A493" s="259"/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9"/>
      <c r="X493" s="259"/>
      <c r="Y493" s="259"/>
    </row>
    <row r="494">
      <c r="A494" s="259"/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9"/>
      <c r="X494" s="259"/>
      <c r="Y494" s="259"/>
    </row>
    <row r="495">
      <c r="A495" s="259"/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9"/>
      <c r="X495" s="259"/>
      <c r="Y495" s="259"/>
    </row>
    <row r="496">
      <c r="A496" s="259"/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9"/>
      <c r="X496" s="259"/>
      <c r="Y496" s="259"/>
    </row>
    <row r="497">
      <c r="A497" s="259"/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9"/>
      <c r="X497" s="259"/>
      <c r="Y497" s="259"/>
    </row>
    <row r="498">
      <c r="A498" s="259"/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9"/>
      <c r="X498" s="259"/>
      <c r="Y498" s="259"/>
    </row>
    <row r="499">
      <c r="A499" s="259"/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9"/>
      <c r="X499" s="259"/>
      <c r="Y499" s="259"/>
    </row>
    <row r="500">
      <c r="A500" s="259"/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9"/>
      <c r="X500" s="259"/>
      <c r="Y500" s="259"/>
    </row>
    <row r="501">
      <c r="A501" s="259"/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9"/>
      <c r="X501" s="259"/>
      <c r="Y501" s="259"/>
    </row>
    <row r="502">
      <c r="A502" s="259"/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259"/>
      <c r="Y502" s="259"/>
    </row>
    <row r="503">
      <c r="A503" s="259"/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9"/>
      <c r="X503" s="259"/>
      <c r="Y503" s="259"/>
    </row>
    <row r="504">
      <c r="A504" s="259"/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9"/>
      <c r="X504" s="259"/>
      <c r="Y504" s="259"/>
    </row>
    <row r="505">
      <c r="A505" s="259"/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9"/>
      <c r="X505" s="259"/>
      <c r="Y505" s="259"/>
    </row>
    <row r="506">
      <c r="A506" s="259"/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9"/>
      <c r="X506" s="259"/>
      <c r="Y506" s="259"/>
    </row>
    <row r="507">
      <c r="A507" s="259"/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9"/>
      <c r="X507" s="259"/>
      <c r="Y507" s="259"/>
    </row>
    <row r="508">
      <c r="A508" s="259"/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9"/>
      <c r="X508" s="259"/>
      <c r="Y508" s="259"/>
    </row>
    <row r="509">
      <c r="A509" s="259"/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9"/>
      <c r="X509" s="259"/>
      <c r="Y509" s="259"/>
    </row>
    <row r="510">
      <c r="A510" s="259"/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9"/>
      <c r="X510" s="259"/>
      <c r="Y510" s="259"/>
    </row>
    <row r="511">
      <c r="A511" s="259"/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9"/>
      <c r="X511" s="259"/>
      <c r="Y511" s="259"/>
    </row>
    <row r="512">
      <c r="A512" s="259"/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9"/>
      <c r="X512" s="259"/>
      <c r="Y512" s="259"/>
    </row>
    <row r="513">
      <c r="A513" s="259"/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9"/>
      <c r="X513" s="259"/>
      <c r="Y513" s="259"/>
    </row>
    <row r="514">
      <c r="A514" s="259"/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9"/>
      <c r="X514" s="259"/>
      <c r="Y514" s="259"/>
    </row>
    <row r="515">
      <c r="A515" s="259"/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9"/>
      <c r="X515" s="259"/>
      <c r="Y515" s="259"/>
    </row>
    <row r="516">
      <c r="A516" s="259"/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9"/>
      <c r="X516" s="259"/>
      <c r="Y516" s="259"/>
    </row>
    <row r="517">
      <c r="A517" s="259"/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9"/>
      <c r="X517" s="259"/>
      <c r="Y517" s="259"/>
    </row>
    <row r="518">
      <c r="A518" s="259"/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259"/>
      <c r="Y518" s="259"/>
    </row>
    <row r="519">
      <c r="A519" s="259"/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9"/>
      <c r="X519" s="259"/>
      <c r="Y519" s="259"/>
    </row>
    <row r="520">
      <c r="A520" s="259"/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9"/>
      <c r="X520" s="259"/>
      <c r="Y520" s="259"/>
    </row>
    <row r="521">
      <c r="A521" s="259"/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9"/>
      <c r="X521" s="259"/>
      <c r="Y521" s="259"/>
    </row>
    <row r="522">
      <c r="A522" s="259"/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9"/>
      <c r="X522" s="259"/>
      <c r="Y522" s="259"/>
    </row>
    <row r="523">
      <c r="A523" s="259"/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</row>
    <row r="524">
      <c r="A524" s="259"/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9"/>
      <c r="X524" s="259"/>
      <c r="Y524" s="259"/>
    </row>
    <row r="525">
      <c r="A525" s="259"/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9"/>
      <c r="X525" s="259"/>
      <c r="Y525" s="259"/>
    </row>
    <row r="526">
      <c r="A526" s="259"/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9"/>
      <c r="X526" s="259"/>
      <c r="Y526" s="259"/>
    </row>
    <row r="527">
      <c r="A527" s="259"/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9"/>
      <c r="X527" s="259"/>
      <c r="Y527" s="259"/>
    </row>
    <row r="528">
      <c r="A528" s="259"/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9"/>
      <c r="X528" s="259"/>
      <c r="Y528" s="259"/>
    </row>
    <row r="529">
      <c r="A529" s="259"/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9"/>
      <c r="X529" s="259"/>
      <c r="Y529" s="259"/>
    </row>
    <row r="530">
      <c r="A530" s="259"/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9"/>
      <c r="X530" s="259"/>
      <c r="Y530" s="259"/>
    </row>
    <row r="531">
      <c r="A531" s="259"/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9"/>
      <c r="X531" s="259"/>
      <c r="Y531" s="259"/>
    </row>
    <row r="532">
      <c r="A532" s="259"/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9"/>
      <c r="X532" s="259"/>
      <c r="Y532" s="259"/>
    </row>
    <row r="533">
      <c r="A533" s="259"/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</row>
    <row r="534">
      <c r="A534" s="259"/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259"/>
      <c r="Y534" s="259"/>
    </row>
    <row r="535">
      <c r="A535" s="259"/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9"/>
      <c r="X535" s="259"/>
      <c r="Y535" s="259"/>
    </row>
    <row r="536">
      <c r="A536" s="259"/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9"/>
      <c r="X536" s="259"/>
      <c r="Y536" s="259"/>
    </row>
    <row r="537">
      <c r="A537" s="259"/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9"/>
      <c r="X537" s="259"/>
      <c r="Y537" s="259"/>
    </row>
    <row r="538">
      <c r="A538" s="259"/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9"/>
      <c r="X538" s="259"/>
      <c r="Y538" s="259"/>
    </row>
    <row r="539">
      <c r="A539" s="259"/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9"/>
      <c r="X539" s="259"/>
      <c r="Y539" s="259"/>
    </row>
    <row r="540">
      <c r="A540" s="259"/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9"/>
      <c r="X540" s="259"/>
      <c r="Y540" s="259"/>
    </row>
    <row r="541">
      <c r="A541" s="259"/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9"/>
      <c r="X541" s="259"/>
      <c r="Y541" s="259"/>
    </row>
    <row r="542">
      <c r="A542" s="259"/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9"/>
      <c r="X542" s="259"/>
      <c r="Y542" s="259"/>
    </row>
    <row r="543">
      <c r="A543" s="259"/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9"/>
      <c r="X543" s="259"/>
      <c r="Y543" s="259"/>
    </row>
    <row r="544">
      <c r="A544" s="259"/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9"/>
      <c r="X544" s="259"/>
      <c r="Y544" s="259"/>
    </row>
    <row r="545">
      <c r="A545" s="259"/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</row>
    <row r="546">
      <c r="A546" s="259"/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</row>
    <row r="547">
      <c r="A547" s="259"/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9"/>
      <c r="X547" s="259"/>
      <c r="Y547" s="259"/>
    </row>
    <row r="548">
      <c r="A548" s="259"/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9"/>
      <c r="X548" s="259"/>
      <c r="Y548" s="259"/>
    </row>
    <row r="549">
      <c r="A549" s="259"/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9"/>
      <c r="X549" s="259"/>
      <c r="Y549" s="259"/>
    </row>
    <row r="550">
      <c r="A550" s="259"/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259"/>
      <c r="Y550" s="259"/>
    </row>
    <row r="551">
      <c r="A551" s="259"/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9"/>
      <c r="X551" s="259"/>
      <c r="Y551" s="259"/>
    </row>
    <row r="552">
      <c r="A552" s="259"/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</row>
    <row r="553">
      <c r="A553" s="259"/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9"/>
      <c r="X553" s="259"/>
      <c r="Y553" s="259"/>
    </row>
    <row r="554">
      <c r="A554" s="259"/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9"/>
      <c r="X554" s="259"/>
      <c r="Y554" s="259"/>
    </row>
    <row r="555">
      <c r="A555" s="259"/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  <c r="Y555" s="259"/>
    </row>
    <row r="556">
      <c r="A556" s="259"/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9"/>
      <c r="X556" s="259"/>
      <c r="Y556" s="259"/>
    </row>
    <row r="557">
      <c r="A557" s="259"/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9"/>
      <c r="X557" s="259"/>
      <c r="Y557" s="259"/>
    </row>
    <row r="558">
      <c r="A558" s="259"/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9"/>
      <c r="X558" s="259"/>
      <c r="Y558" s="259"/>
    </row>
    <row r="559">
      <c r="A559" s="259"/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9"/>
      <c r="X559" s="259"/>
      <c r="Y559" s="259"/>
    </row>
    <row r="560">
      <c r="A560" s="259"/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9"/>
      <c r="X560" s="259"/>
      <c r="Y560" s="259"/>
    </row>
    <row r="561">
      <c r="A561" s="259"/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9"/>
      <c r="X561" s="259"/>
      <c r="Y561" s="259"/>
    </row>
    <row r="562">
      <c r="A562" s="259"/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9"/>
      <c r="X562" s="259"/>
      <c r="Y562" s="259"/>
    </row>
    <row r="563">
      <c r="A563" s="259"/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9"/>
      <c r="X563" s="259"/>
      <c r="Y563" s="259"/>
    </row>
    <row r="564">
      <c r="A564" s="259"/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9"/>
      <c r="X564" s="259"/>
      <c r="Y564" s="259"/>
    </row>
    <row r="565">
      <c r="A565" s="259"/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9"/>
      <c r="X565" s="259"/>
      <c r="Y565" s="259"/>
    </row>
    <row r="566">
      <c r="A566" s="259"/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259"/>
      <c r="Y566" s="259"/>
    </row>
    <row r="567">
      <c r="A567" s="259"/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9"/>
      <c r="X567" s="259"/>
      <c r="Y567" s="259"/>
    </row>
    <row r="568">
      <c r="A568" s="259"/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9"/>
      <c r="X568" s="259"/>
      <c r="Y568" s="259"/>
    </row>
    <row r="569">
      <c r="A569" s="259"/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9"/>
      <c r="X569" s="259"/>
      <c r="Y569" s="259"/>
    </row>
    <row r="570">
      <c r="A570" s="259"/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9"/>
      <c r="X570" s="259"/>
      <c r="Y570" s="259"/>
    </row>
    <row r="571">
      <c r="A571" s="259"/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9"/>
      <c r="X571" s="259"/>
      <c r="Y571" s="259"/>
    </row>
    <row r="572">
      <c r="A572" s="259"/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9"/>
      <c r="X572" s="259"/>
      <c r="Y572" s="259"/>
    </row>
    <row r="573">
      <c r="A573" s="259"/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9"/>
      <c r="X573" s="259"/>
      <c r="Y573" s="259"/>
    </row>
    <row r="574">
      <c r="A574" s="259"/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9"/>
      <c r="X574" s="259"/>
      <c r="Y574" s="259"/>
    </row>
    <row r="575">
      <c r="A575" s="259"/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9"/>
      <c r="X575" s="259"/>
      <c r="Y575" s="259"/>
    </row>
    <row r="576">
      <c r="A576" s="259"/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9"/>
      <c r="X576" s="259"/>
      <c r="Y576" s="259"/>
    </row>
    <row r="577">
      <c r="A577" s="259"/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9"/>
      <c r="X577" s="259"/>
      <c r="Y577" s="259"/>
    </row>
    <row r="578">
      <c r="A578" s="259"/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9"/>
      <c r="X578" s="259"/>
      <c r="Y578" s="259"/>
    </row>
    <row r="579">
      <c r="A579" s="259"/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9"/>
      <c r="X579" s="259"/>
      <c r="Y579" s="259"/>
    </row>
    <row r="580">
      <c r="A580" s="259"/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9"/>
      <c r="X580" s="259"/>
      <c r="Y580" s="259"/>
    </row>
    <row r="581">
      <c r="A581" s="259"/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9"/>
      <c r="X581" s="259"/>
      <c r="Y581" s="259"/>
    </row>
    <row r="582">
      <c r="A582" s="259"/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259"/>
      <c r="Y582" s="259"/>
    </row>
    <row r="583">
      <c r="A583" s="259"/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9"/>
      <c r="X583" s="259"/>
      <c r="Y583" s="259"/>
    </row>
    <row r="584">
      <c r="A584" s="259"/>
      <c r="B584" s="259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9"/>
      <c r="X584" s="259"/>
      <c r="Y584" s="259"/>
    </row>
    <row r="585">
      <c r="A585" s="259"/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9"/>
      <c r="X585" s="259"/>
      <c r="Y585" s="259"/>
    </row>
    <row r="586">
      <c r="A586" s="259"/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9"/>
      <c r="X586" s="259"/>
      <c r="Y586" s="259"/>
    </row>
    <row r="587">
      <c r="A587" s="259"/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9"/>
      <c r="X587" s="259"/>
      <c r="Y587" s="259"/>
    </row>
    <row r="588">
      <c r="A588" s="259"/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9"/>
      <c r="X588" s="259"/>
      <c r="Y588" s="259"/>
    </row>
    <row r="589">
      <c r="A589" s="259"/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9"/>
      <c r="X589" s="259"/>
      <c r="Y589" s="259"/>
    </row>
    <row r="590">
      <c r="A590" s="259"/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9"/>
      <c r="X590" s="259"/>
      <c r="Y590" s="259"/>
    </row>
    <row r="591">
      <c r="A591" s="259"/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9"/>
      <c r="X591" s="259"/>
      <c r="Y591" s="259"/>
    </row>
    <row r="592">
      <c r="A592" s="259"/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9"/>
      <c r="X592" s="259"/>
      <c r="Y592" s="259"/>
    </row>
    <row r="593">
      <c r="A593" s="259"/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9"/>
      <c r="X593" s="259"/>
      <c r="Y593" s="259"/>
    </row>
    <row r="594">
      <c r="A594" s="259"/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9"/>
      <c r="X594" s="259"/>
      <c r="Y594" s="259"/>
    </row>
    <row r="595">
      <c r="A595" s="259"/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9"/>
      <c r="X595" s="259"/>
      <c r="Y595" s="259"/>
    </row>
    <row r="596">
      <c r="A596" s="259"/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9"/>
      <c r="X596" s="259"/>
      <c r="Y596" s="259"/>
    </row>
    <row r="597">
      <c r="A597" s="259"/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</row>
    <row r="598">
      <c r="A598" s="259"/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259"/>
      <c r="Y598" s="259"/>
    </row>
    <row r="599">
      <c r="A599" s="259"/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9"/>
      <c r="X599" s="259"/>
      <c r="Y599" s="259"/>
    </row>
    <row r="600">
      <c r="A600" s="259"/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9"/>
      <c r="X600" s="259"/>
      <c r="Y600" s="259"/>
    </row>
    <row r="601">
      <c r="A601" s="259"/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9"/>
      <c r="X601" s="259"/>
      <c r="Y601" s="259"/>
    </row>
    <row r="602">
      <c r="A602" s="259"/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9"/>
      <c r="X602" s="259"/>
      <c r="Y602" s="259"/>
    </row>
    <row r="603">
      <c r="A603" s="259"/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9"/>
      <c r="X603" s="259"/>
      <c r="Y603" s="259"/>
    </row>
    <row r="604">
      <c r="A604" s="259"/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9"/>
      <c r="X604" s="259"/>
      <c r="Y604" s="259"/>
    </row>
    <row r="605">
      <c r="A605" s="259"/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9"/>
      <c r="X605" s="259"/>
      <c r="Y605" s="259"/>
    </row>
    <row r="606">
      <c r="A606" s="259"/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9"/>
      <c r="X606" s="259"/>
      <c r="Y606" s="259"/>
    </row>
    <row r="607">
      <c r="A607" s="259"/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9"/>
      <c r="X607" s="259"/>
      <c r="Y607" s="259"/>
    </row>
    <row r="608">
      <c r="A608" s="259"/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9"/>
      <c r="X608" s="259"/>
      <c r="Y608" s="259"/>
    </row>
    <row r="609">
      <c r="A609" s="259"/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9"/>
      <c r="X609" s="259"/>
      <c r="Y609" s="259"/>
    </row>
    <row r="610">
      <c r="A610" s="259"/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9"/>
      <c r="X610" s="259"/>
      <c r="Y610" s="259"/>
    </row>
    <row r="611">
      <c r="A611" s="259"/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9"/>
      <c r="X611" s="259"/>
      <c r="Y611" s="259"/>
    </row>
    <row r="612">
      <c r="A612" s="259"/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9"/>
      <c r="X612" s="259"/>
      <c r="Y612" s="259"/>
    </row>
    <row r="613">
      <c r="A613" s="259"/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9"/>
      <c r="X613" s="259"/>
      <c r="Y613" s="259"/>
    </row>
    <row r="614">
      <c r="A614" s="259"/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259"/>
      <c r="Y614" s="259"/>
    </row>
    <row r="615">
      <c r="A615" s="259"/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9"/>
      <c r="X615" s="259"/>
      <c r="Y615" s="259"/>
    </row>
    <row r="616">
      <c r="A616" s="259"/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9"/>
      <c r="X616" s="259"/>
      <c r="Y616" s="259"/>
    </row>
    <row r="617">
      <c r="A617" s="259"/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9"/>
      <c r="X617" s="259"/>
      <c r="Y617" s="259"/>
    </row>
    <row r="618">
      <c r="A618" s="259"/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9"/>
      <c r="X618" s="259"/>
      <c r="Y618" s="259"/>
    </row>
    <row r="619">
      <c r="A619" s="259"/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9"/>
      <c r="X619" s="259"/>
      <c r="Y619" s="259"/>
    </row>
    <row r="620">
      <c r="A620" s="259"/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9"/>
      <c r="X620" s="259"/>
      <c r="Y620" s="259"/>
    </row>
    <row r="621">
      <c r="A621" s="259"/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9"/>
      <c r="X621" s="259"/>
      <c r="Y621" s="259"/>
    </row>
    <row r="622">
      <c r="A622" s="259"/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9"/>
      <c r="X622" s="259"/>
      <c r="Y622" s="259"/>
    </row>
    <row r="623">
      <c r="A623" s="259"/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9"/>
      <c r="X623" s="259"/>
      <c r="Y623" s="259"/>
    </row>
    <row r="624">
      <c r="A624" s="259"/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9"/>
      <c r="X624" s="259"/>
      <c r="Y624" s="259"/>
    </row>
    <row r="625">
      <c r="A625" s="259"/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9"/>
      <c r="X625" s="259"/>
      <c r="Y625" s="259"/>
    </row>
    <row r="626">
      <c r="A626" s="259"/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9"/>
      <c r="X626" s="259"/>
      <c r="Y626" s="259"/>
    </row>
    <row r="627">
      <c r="A627" s="259"/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9"/>
      <c r="X627" s="259"/>
      <c r="Y627" s="259"/>
    </row>
    <row r="628">
      <c r="A628" s="259"/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9"/>
      <c r="X628" s="259"/>
      <c r="Y628" s="259"/>
    </row>
    <row r="629">
      <c r="A629" s="259"/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9"/>
      <c r="X629" s="259"/>
      <c r="Y629" s="259"/>
    </row>
    <row r="630">
      <c r="A630" s="259"/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259"/>
      <c r="Y630" s="259"/>
    </row>
    <row r="631">
      <c r="A631" s="259"/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9"/>
      <c r="X631" s="259"/>
      <c r="Y631" s="259"/>
    </row>
    <row r="632">
      <c r="A632" s="259"/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</row>
    <row r="633">
      <c r="A633" s="259"/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9"/>
      <c r="X633" s="259"/>
      <c r="Y633" s="259"/>
    </row>
    <row r="634">
      <c r="A634" s="259"/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9"/>
      <c r="X634" s="259"/>
      <c r="Y634" s="259"/>
    </row>
    <row r="635">
      <c r="A635" s="259"/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9"/>
      <c r="X635" s="259"/>
      <c r="Y635" s="259"/>
    </row>
    <row r="636">
      <c r="A636" s="259"/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9"/>
      <c r="X636" s="259"/>
      <c r="Y636" s="259"/>
    </row>
    <row r="637">
      <c r="A637" s="259"/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9"/>
      <c r="X637" s="259"/>
      <c r="Y637" s="259"/>
    </row>
    <row r="638">
      <c r="A638" s="259"/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9"/>
      <c r="X638" s="259"/>
      <c r="Y638" s="259"/>
    </row>
    <row r="639">
      <c r="A639" s="259"/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9"/>
      <c r="X639" s="259"/>
      <c r="Y639" s="259"/>
    </row>
    <row r="640">
      <c r="A640" s="259"/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9"/>
      <c r="X640" s="259"/>
      <c r="Y640" s="259"/>
    </row>
    <row r="641">
      <c r="A641" s="259"/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9"/>
      <c r="X641" s="259"/>
      <c r="Y641" s="259"/>
    </row>
    <row r="642">
      <c r="A642" s="259"/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9"/>
      <c r="X642" s="259"/>
      <c r="Y642" s="259"/>
    </row>
    <row r="643">
      <c r="A643" s="259"/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9"/>
      <c r="X643" s="259"/>
      <c r="Y643" s="259"/>
    </row>
    <row r="644">
      <c r="A644" s="259"/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9"/>
      <c r="X644" s="259"/>
      <c r="Y644" s="259"/>
    </row>
    <row r="645">
      <c r="A645" s="259"/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</row>
    <row r="646">
      <c r="A646" s="259"/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259"/>
      <c r="Y646" s="259"/>
    </row>
    <row r="647">
      <c r="A647" s="259"/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9"/>
      <c r="X647" s="259"/>
      <c r="Y647" s="259"/>
    </row>
    <row r="648">
      <c r="A648" s="259"/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9"/>
      <c r="X648" s="259"/>
      <c r="Y648" s="259"/>
    </row>
    <row r="649">
      <c r="A649" s="259"/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9"/>
      <c r="X649" s="259"/>
      <c r="Y649" s="259"/>
    </row>
    <row r="650">
      <c r="A650" s="259"/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9"/>
      <c r="X650" s="259"/>
      <c r="Y650" s="259"/>
    </row>
    <row r="651">
      <c r="A651" s="259"/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9"/>
      <c r="X651" s="259"/>
      <c r="Y651" s="259"/>
    </row>
    <row r="652">
      <c r="A652" s="259"/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9"/>
      <c r="X652" s="259"/>
      <c r="Y652" s="259"/>
    </row>
    <row r="653">
      <c r="A653" s="259"/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9"/>
      <c r="X653" s="259"/>
      <c r="Y653" s="259"/>
    </row>
    <row r="654">
      <c r="A654" s="259"/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9"/>
      <c r="X654" s="259"/>
      <c r="Y654" s="259"/>
    </row>
    <row r="655">
      <c r="A655" s="259"/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9"/>
      <c r="X655" s="259"/>
      <c r="Y655" s="259"/>
    </row>
    <row r="656">
      <c r="A656" s="259"/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</row>
    <row r="657">
      <c r="A657" s="259"/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</row>
    <row r="658">
      <c r="A658" s="259"/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9"/>
      <c r="X658" s="259"/>
      <c r="Y658" s="259"/>
    </row>
    <row r="659">
      <c r="A659" s="259"/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9"/>
      <c r="X659" s="259"/>
      <c r="Y659" s="259"/>
    </row>
    <row r="660">
      <c r="A660" s="259"/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9"/>
      <c r="X660" s="259"/>
      <c r="Y660" s="259"/>
    </row>
    <row r="661">
      <c r="A661" s="259"/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9"/>
      <c r="X661" s="259"/>
      <c r="Y661" s="259"/>
    </row>
    <row r="662">
      <c r="A662" s="259"/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259"/>
      <c r="Y662" s="259"/>
    </row>
    <row r="663">
      <c r="A663" s="259"/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9"/>
      <c r="X663" s="259"/>
      <c r="Y663" s="259"/>
    </row>
    <row r="664">
      <c r="A664" s="259"/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9"/>
      <c r="X664" s="259"/>
      <c r="Y664" s="259"/>
    </row>
    <row r="665">
      <c r="A665" s="259"/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9"/>
      <c r="X665" s="259"/>
      <c r="Y665" s="259"/>
    </row>
    <row r="666">
      <c r="A666" s="259"/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9"/>
      <c r="X666" s="259"/>
      <c r="Y666" s="259"/>
    </row>
    <row r="667">
      <c r="A667" s="259"/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9"/>
      <c r="X667" s="259"/>
      <c r="Y667" s="259"/>
    </row>
    <row r="668">
      <c r="A668" s="259"/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9"/>
      <c r="X668" s="259"/>
      <c r="Y668" s="259"/>
    </row>
    <row r="669">
      <c r="A669" s="259"/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9"/>
      <c r="X669" s="259"/>
      <c r="Y669" s="259"/>
    </row>
    <row r="670">
      <c r="A670" s="259"/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9"/>
      <c r="X670" s="259"/>
      <c r="Y670" s="259"/>
    </row>
    <row r="671">
      <c r="A671" s="259"/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9"/>
      <c r="X671" s="259"/>
      <c r="Y671" s="259"/>
    </row>
    <row r="672">
      <c r="A672" s="259"/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9"/>
      <c r="X672" s="259"/>
      <c r="Y672" s="259"/>
    </row>
    <row r="673">
      <c r="A673" s="259"/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9"/>
      <c r="X673" s="259"/>
      <c r="Y673" s="259"/>
    </row>
    <row r="674">
      <c r="A674" s="259"/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9"/>
      <c r="X674" s="259"/>
      <c r="Y674" s="259"/>
    </row>
    <row r="675">
      <c r="A675" s="259"/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</row>
    <row r="676">
      <c r="A676" s="259"/>
      <c r="B676" s="259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9"/>
      <c r="X676" s="259"/>
      <c r="Y676" s="259"/>
    </row>
    <row r="677">
      <c r="A677" s="259"/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9"/>
      <c r="X677" s="259"/>
      <c r="Y677" s="259"/>
    </row>
    <row r="678">
      <c r="A678" s="259"/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259"/>
      <c r="Y678" s="259"/>
    </row>
    <row r="679">
      <c r="A679" s="259"/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9"/>
      <c r="X679" s="259"/>
      <c r="Y679" s="259"/>
    </row>
    <row r="680">
      <c r="A680" s="259"/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9"/>
      <c r="X680" s="259"/>
      <c r="Y680" s="259"/>
    </row>
    <row r="681">
      <c r="A681" s="259"/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9"/>
      <c r="X681" s="259"/>
      <c r="Y681" s="259"/>
    </row>
    <row r="682">
      <c r="A682" s="259"/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9"/>
      <c r="X682" s="259"/>
      <c r="Y682" s="259"/>
    </row>
    <row r="683">
      <c r="A683" s="259"/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9"/>
      <c r="X683" s="259"/>
      <c r="Y683" s="259"/>
    </row>
    <row r="684">
      <c r="A684" s="259"/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9"/>
      <c r="X684" s="259"/>
      <c r="Y684" s="259"/>
    </row>
    <row r="685">
      <c r="A685" s="259"/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9"/>
      <c r="X685" s="259"/>
      <c r="Y685" s="259"/>
    </row>
    <row r="686">
      <c r="A686" s="259"/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9"/>
      <c r="X686" s="259"/>
      <c r="Y686" s="259"/>
    </row>
    <row r="687">
      <c r="A687" s="259"/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9"/>
      <c r="X687" s="259"/>
      <c r="Y687" s="259"/>
    </row>
    <row r="688">
      <c r="A688" s="259"/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9"/>
      <c r="X688" s="259"/>
      <c r="Y688" s="259"/>
    </row>
    <row r="689">
      <c r="A689" s="259"/>
      <c r="B689" s="259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9"/>
      <c r="X689" s="259"/>
      <c r="Y689" s="259"/>
    </row>
    <row r="690">
      <c r="A690" s="259"/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9"/>
      <c r="X690" s="259"/>
      <c r="Y690" s="259"/>
    </row>
    <row r="691">
      <c r="A691" s="259"/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9"/>
      <c r="X691" s="259"/>
      <c r="Y691" s="259"/>
    </row>
    <row r="692">
      <c r="A692" s="259"/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9"/>
      <c r="X692" s="259"/>
      <c r="Y692" s="259"/>
    </row>
    <row r="693">
      <c r="A693" s="259"/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9"/>
      <c r="X693" s="259"/>
      <c r="Y693" s="259"/>
    </row>
    <row r="694">
      <c r="A694" s="259"/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259"/>
      <c r="Y694" s="259"/>
    </row>
    <row r="695">
      <c r="A695" s="259"/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9"/>
      <c r="X695" s="259"/>
      <c r="Y695" s="259"/>
    </row>
    <row r="696">
      <c r="A696" s="259"/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9"/>
      <c r="X696" s="259"/>
      <c r="Y696" s="259"/>
    </row>
    <row r="697">
      <c r="A697" s="259"/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9"/>
      <c r="X697" s="259"/>
      <c r="Y697" s="259"/>
    </row>
    <row r="698">
      <c r="A698" s="259"/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9"/>
      <c r="X698" s="259"/>
      <c r="Y698" s="259"/>
    </row>
    <row r="699">
      <c r="A699" s="259"/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9"/>
      <c r="X699" s="259"/>
      <c r="Y699" s="259"/>
    </row>
    <row r="700">
      <c r="A700" s="259"/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9"/>
      <c r="X700" s="259"/>
      <c r="Y700" s="259"/>
    </row>
    <row r="701">
      <c r="A701" s="259"/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9"/>
      <c r="X701" s="259"/>
      <c r="Y701" s="259"/>
    </row>
    <row r="702">
      <c r="A702" s="259"/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9"/>
      <c r="X702" s="259"/>
      <c r="Y702" s="259"/>
    </row>
    <row r="703">
      <c r="A703" s="259"/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9"/>
      <c r="X703" s="259"/>
      <c r="Y703" s="259"/>
    </row>
    <row r="704">
      <c r="A704" s="259"/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9"/>
      <c r="X704" s="259"/>
      <c r="Y704" s="259"/>
    </row>
    <row r="705">
      <c r="A705" s="259"/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</row>
    <row r="706">
      <c r="A706" s="259"/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9"/>
      <c r="X706" s="259"/>
      <c r="Y706" s="259"/>
    </row>
    <row r="707">
      <c r="A707" s="259"/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9"/>
      <c r="X707" s="259"/>
      <c r="Y707" s="259"/>
    </row>
    <row r="708">
      <c r="A708" s="259"/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9"/>
      <c r="X708" s="259"/>
      <c r="Y708" s="259"/>
    </row>
    <row r="709">
      <c r="A709" s="259"/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9"/>
      <c r="X709" s="259"/>
      <c r="Y709" s="259"/>
    </row>
    <row r="710">
      <c r="A710" s="259"/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259"/>
      <c r="Y710" s="259"/>
    </row>
    <row r="711">
      <c r="A711" s="259"/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9"/>
      <c r="X711" s="259"/>
      <c r="Y711" s="259"/>
    </row>
    <row r="712">
      <c r="A712" s="259"/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9"/>
      <c r="X712" s="259"/>
      <c r="Y712" s="259"/>
    </row>
    <row r="713">
      <c r="A713" s="259"/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9"/>
      <c r="X713" s="259"/>
      <c r="Y713" s="259"/>
    </row>
    <row r="714">
      <c r="A714" s="259"/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9"/>
      <c r="X714" s="259"/>
      <c r="Y714" s="259"/>
    </row>
    <row r="715">
      <c r="A715" s="259"/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9"/>
      <c r="X715" s="259"/>
      <c r="Y715" s="259"/>
    </row>
    <row r="716">
      <c r="A716" s="259"/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9"/>
      <c r="X716" s="259"/>
      <c r="Y716" s="259"/>
    </row>
    <row r="717">
      <c r="A717" s="259"/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9"/>
      <c r="X717" s="259"/>
      <c r="Y717" s="259"/>
    </row>
    <row r="718">
      <c r="A718" s="259"/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9"/>
      <c r="X718" s="259"/>
      <c r="Y718" s="259"/>
    </row>
    <row r="719">
      <c r="A719" s="259"/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9"/>
      <c r="X719" s="259"/>
      <c r="Y719" s="259"/>
    </row>
    <row r="720">
      <c r="A720" s="259"/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9"/>
      <c r="X720" s="259"/>
      <c r="Y720" s="259"/>
    </row>
    <row r="721">
      <c r="A721" s="259"/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9"/>
      <c r="X721" s="259"/>
      <c r="Y721" s="259"/>
    </row>
    <row r="722">
      <c r="A722" s="259"/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9"/>
      <c r="X722" s="259"/>
      <c r="Y722" s="259"/>
    </row>
    <row r="723">
      <c r="A723" s="259"/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9"/>
      <c r="X723" s="259"/>
      <c r="Y723" s="259"/>
    </row>
    <row r="724">
      <c r="A724" s="259"/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9"/>
      <c r="X724" s="259"/>
      <c r="Y724" s="259"/>
    </row>
    <row r="725">
      <c r="A725" s="259"/>
      <c r="B725" s="259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9"/>
      <c r="X725" s="259"/>
      <c r="Y725" s="259"/>
    </row>
    <row r="726">
      <c r="A726" s="259"/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259"/>
      <c r="Y726" s="259"/>
    </row>
    <row r="727">
      <c r="A727" s="259"/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9"/>
      <c r="X727" s="259"/>
      <c r="Y727" s="259"/>
    </row>
    <row r="728">
      <c r="A728" s="259"/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9"/>
      <c r="X728" s="259"/>
      <c r="Y728" s="259"/>
    </row>
    <row r="729">
      <c r="A729" s="259"/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9"/>
      <c r="X729" s="259"/>
      <c r="Y729" s="259"/>
    </row>
    <row r="730">
      <c r="A730" s="259"/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9"/>
      <c r="X730" s="259"/>
      <c r="Y730" s="259"/>
    </row>
    <row r="731">
      <c r="A731" s="259"/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9"/>
      <c r="X731" s="259"/>
      <c r="Y731" s="259"/>
    </row>
    <row r="732">
      <c r="A732" s="259"/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</row>
    <row r="733">
      <c r="A733" s="259"/>
      <c r="B733" s="259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</row>
    <row r="734">
      <c r="A734" s="259"/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</row>
    <row r="735">
      <c r="A735" s="259"/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</row>
    <row r="736">
      <c r="A736" s="259"/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</row>
    <row r="737">
      <c r="A737" s="259"/>
      <c r="B737" s="259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</row>
    <row r="738">
      <c r="A738" s="259"/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</row>
    <row r="739">
      <c r="A739" s="259"/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</row>
    <row r="740">
      <c r="A740" s="259"/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</row>
    <row r="741">
      <c r="A741" s="259"/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</row>
    <row r="742">
      <c r="A742" s="259"/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</row>
    <row r="743">
      <c r="A743" s="259"/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</row>
    <row r="744">
      <c r="A744" s="259"/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</row>
    <row r="745">
      <c r="A745" s="259"/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</row>
    <row r="746">
      <c r="A746" s="259"/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</row>
    <row r="747">
      <c r="A747" s="259"/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</row>
    <row r="748">
      <c r="A748" s="259"/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9"/>
      <c r="X748" s="259"/>
      <c r="Y748" s="259"/>
    </row>
    <row r="749">
      <c r="A749" s="259"/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9"/>
      <c r="X749" s="259"/>
      <c r="Y749" s="259"/>
    </row>
    <row r="750">
      <c r="A750" s="259"/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9"/>
      <c r="X750" s="259"/>
      <c r="Y750" s="259"/>
    </row>
    <row r="751">
      <c r="A751" s="259"/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9"/>
      <c r="X751" s="259"/>
      <c r="Y751" s="259"/>
    </row>
    <row r="752">
      <c r="A752" s="259"/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9"/>
      <c r="X752" s="259"/>
      <c r="Y752" s="259"/>
    </row>
    <row r="753">
      <c r="A753" s="259"/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9"/>
      <c r="X753" s="259"/>
      <c r="Y753" s="259"/>
    </row>
    <row r="754">
      <c r="A754" s="259"/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9"/>
      <c r="X754" s="259"/>
      <c r="Y754" s="259"/>
    </row>
    <row r="755">
      <c r="A755" s="259"/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9"/>
      <c r="X755" s="259"/>
      <c r="Y755" s="259"/>
    </row>
    <row r="756">
      <c r="A756" s="259"/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9"/>
      <c r="X756" s="259"/>
      <c r="Y756" s="259"/>
    </row>
    <row r="757">
      <c r="A757" s="259"/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9"/>
      <c r="X757" s="259"/>
      <c r="Y757" s="259"/>
    </row>
    <row r="758">
      <c r="A758" s="259"/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259"/>
      <c r="Y758" s="259"/>
    </row>
    <row r="759">
      <c r="A759" s="259"/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9"/>
      <c r="X759" s="259"/>
      <c r="Y759" s="259"/>
    </row>
    <row r="760">
      <c r="A760" s="259"/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9"/>
      <c r="X760" s="259"/>
      <c r="Y760" s="259"/>
    </row>
    <row r="761">
      <c r="A761" s="259"/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9"/>
      <c r="X761" s="259"/>
      <c r="Y761" s="259"/>
    </row>
    <row r="762">
      <c r="A762" s="259"/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9"/>
      <c r="X762" s="259"/>
      <c r="Y762" s="259"/>
    </row>
    <row r="763">
      <c r="A763" s="259"/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9"/>
      <c r="X763" s="259"/>
      <c r="Y763" s="259"/>
    </row>
    <row r="764">
      <c r="A764" s="259"/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9"/>
      <c r="X764" s="259"/>
      <c r="Y764" s="259"/>
    </row>
    <row r="765">
      <c r="A765" s="259"/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9"/>
      <c r="X765" s="259"/>
      <c r="Y765" s="259"/>
    </row>
    <row r="766">
      <c r="A766" s="259"/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9"/>
      <c r="X766" s="259"/>
      <c r="Y766" s="259"/>
    </row>
    <row r="767">
      <c r="A767" s="259"/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9"/>
      <c r="X767" s="259"/>
      <c r="Y767" s="259"/>
    </row>
    <row r="768">
      <c r="A768" s="259"/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9"/>
      <c r="X768" s="259"/>
      <c r="Y768" s="259"/>
    </row>
    <row r="769">
      <c r="A769" s="259"/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9"/>
      <c r="X769" s="259"/>
      <c r="Y769" s="259"/>
    </row>
    <row r="770">
      <c r="A770" s="259"/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9"/>
      <c r="X770" s="259"/>
      <c r="Y770" s="259"/>
    </row>
    <row r="771">
      <c r="A771" s="259"/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9"/>
      <c r="X771" s="259"/>
      <c r="Y771" s="259"/>
    </row>
    <row r="772">
      <c r="A772" s="259"/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9"/>
      <c r="X772" s="259"/>
      <c r="Y772" s="259"/>
    </row>
    <row r="773">
      <c r="A773" s="259"/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9"/>
      <c r="X773" s="259"/>
      <c r="Y773" s="259"/>
    </row>
    <row r="774">
      <c r="A774" s="259"/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259"/>
      <c r="Y774" s="259"/>
    </row>
    <row r="775">
      <c r="A775" s="259"/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9"/>
      <c r="X775" s="259"/>
      <c r="Y775" s="259"/>
    </row>
    <row r="776">
      <c r="A776" s="259"/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9"/>
      <c r="X776" s="259"/>
      <c r="Y776" s="259"/>
    </row>
    <row r="777">
      <c r="A777" s="259"/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9"/>
      <c r="X777" s="259"/>
      <c r="Y777" s="259"/>
    </row>
    <row r="778">
      <c r="A778" s="259"/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9"/>
      <c r="X778" s="259"/>
      <c r="Y778" s="259"/>
    </row>
    <row r="779">
      <c r="A779" s="259"/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9"/>
      <c r="X779" s="259"/>
      <c r="Y779" s="259"/>
    </row>
    <row r="780">
      <c r="A780" s="259"/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9"/>
      <c r="X780" s="259"/>
      <c r="Y780" s="259"/>
    </row>
    <row r="781">
      <c r="A781" s="259"/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9"/>
      <c r="X781" s="259"/>
      <c r="Y781" s="259"/>
    </row>
    <row r="782">
      <c r="A782" s="259"/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9"/>
      <c r="X782" s="259"/>
      <c r="Y782" s="259"/>
    </row>
    <row r="783">
      <c r="A783" s="259"/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9"/>
      <c r="X783" s="259"/>
      <c r="Y783" s="259"/>
    </row>
    <row r="784">
      <c r="A784" s="259"/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</row>
    <row r="785">
      <c r="A785" s="259"/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</row>
    <row r="786">
      <c r="A786" s="259"/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</row>
    <row r="787">
      <c r="A787" s="259"/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</row>
    <row r="788">
      <c r="A788" s="259"/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</row>
    <row r="789">
      <c r="A789" s="259"/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</row>
    <row r="790">
      <c r="A790" s="259"/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</row>
    <row r="791">
      <c r="A791" s="259"/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</row>
    <row r="792">
      <c r="A792" s="259"/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</row>
    <row r="793">
      <c r="A793" s="259"/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</row>
    <row r="794">
      <c r="A794" s="259"/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</row>
    <row r="795">
      <c r="A795" s="259"/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</row>
    <row r="796">
      <c r="A796" s="259"/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</row>
    <row r="797">
      <c r="A797" s="259"/>
      <c r="B797" s="259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</row>
    <row r="798">
      <c r="A798" s="259"/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</row>
    <row r="799">
      <c r="A799" s="259"/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</row>
    <row r="800">
      <c r="A800" s="259"/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</row>
    <row r="801">
      <c r="A801" s="259"/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</row>
    <row r="802">
      <c r="A802" s="259"/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</row>
    <row r="803">
      <c r="A803" s="259"/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</row>
    <row r="804">
      <c r="A804" s="259"/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</row>
    <row r="805">
      <c r="A805" s="259"/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</row>
    <row r="806">
      <c r="A806" s="259"/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</row>
    <row r="807">
      <c r="A807" s="259"/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</row>
    <row r="808">
      <c r="A808" s="259"/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</row>
    <row r="809">
      <c r="A809" s="259"/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</row>
    <row r="810">
      <c r="A810" s="259"/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</row>
    <row r="811">
      <c r="A811" s="259"/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</row>
    <row r="812">
      <c r="A812" s="259"/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</row>
    <row r="813">
      <c r="A813" s="259"/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</row>
    <row r="814">
      <c r="A814" s="259"/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</row>
    <row r="815">
      <c r="A815" s="259"/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</row>
    <row r="816">
      <c r="A816" s="259"/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</row>
    <row r="817">
      <c r="A817" s="259"/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</row>
    <row r="818">
      <c r="A818" s="259"/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</row>
    <row r="819">
      <c r="A819" s="259"/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</row>
    <row r="820">
      <c r="A820" s="259"/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</row>
    <row r="821">
      <c r="A821" s="259"/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</row>
    <row r="822">
      <c r="A822" s="259"/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</row>
    <row r="823">
      <c r="A823" s="259"/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</row>
    <row r="824">
      <c r="A824" s="259"/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</row>
    <row r="825">
      <c r="A825" s="259"/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</row>
    <row r="826">
      <c r="A826" s="259"/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</row>
    <row r="827">
      <c r="A827" s="259"/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</row>
    <row r="828">
      <c r="A828" s="259"/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</row>
    <row r="829">
      <c r="A829" s="259"/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</row>
    <row r="830">
      <c r="A830" s="259"/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</row>
    <row r="831">
      <c r="A831" s="259"/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</row>
    <row r="832">
      <c r="A832" s="259"/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</row>
    <row r="833">
      <c r="A833" s="259"/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</row>
    <row r="834">
      <c r="A834" s="259"/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</row>
    <row r="835">
      <c r="A835" s="259"/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</row>
    <row r="836">
      <c r="A836" s="259"/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</row>
    <row r="837">
      <c r="A837" s="259"/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</row>
    <row r="838">
      <c r="A838" s="259"/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</row>
    <row r="839">
      <c r="A839" s="259"/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</row>
    <row r="840">
      <c r="A840" s="259"/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</row>
    <row r="841">
      <c r="A841" s="259"/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</row>
    <row r="842">
      <c r="A842" s="259"/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</row>
    <row r="843">
      <c r="A843" s="259"/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</row>
    <row r="844">
      <c r="A844" s="259"/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</row>
    <row r="845">
      <c r="A845" s="259"/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</row>
    <row r="846">
      <c r="A846" s="259"/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</row>
    <row r="847">
      <c r="A847" s="259"/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</row>
    <row r="848">
      <c r="A848" s="259"/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</row>
    <row r="849">
      <c r="A849" s="259"/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</row>
    <row r="850">
      <c r="A850" s="259"/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</row>
    <row r="851">
      <c r="A851" s="259"/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</row>
    <row r="852">
      <c r="A852" s="259"/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</row>
    <row r="853">
      <c r="A853" s="259"/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</row>
    <row r="854">
      <c r="A854" s="259"/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</row>
    <row r="855">
      <c r="A855" s="259"/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</row>
    <row r="856">
      <c r="A856" s="259"/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</row>
    <row r="857">
      <c r="A857" s="259"/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</row>
    <row r="858">
      <c r="A858" s="259"/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</row>
    <row r="859">
      <c r="A859" s="259"/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</row>
    <row r="860">
      <c r="A860" s="259"/>
      <c r="B860" s="259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</row>
    <row r="861">
      <c r="A861" s="259"/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</row>
    <row r="862">
      <c r="A862" s="259"/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</row>
    <row r="863">
      <c r="A863" s="259"/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</row>
    <row r="864">
      <c r="A864" s="259"/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</row>
    <row r="865">
      <c r="A865" s="259"/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</row>
    <row r="866">
      <c r="A866" s="259"/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</row>
    <row r="867">
      <c r="A867" s="259"/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</row>
    <row r="868">
      <c r="A868" s="259"/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</row>
    <row r="869">
      <c r="A869" s="259"/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</row>
    <row r="870">
      <c r="A870" s="259"/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</row>
    <row r="871">
      <c r="A871" s="259"/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</row>
    <row r="872">
      <c r="A872" s="259"/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</row>
    <row r="873">
      <c r="A873" s="259"/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</row>
    <row r="874">
      <c r="A874" s="259"/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</row>
    <row r="875">
      <c r="A875" s="259"/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</row>
    <row r="876">
      <c r="A876" s="259"/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</row>
    <row r="877">
      <c r="A877" s="259"/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</row>
    <row r="878">
      <c r="A878" s="259"/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</row>
    <row r="879">
      <c r="A879" s="259"/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</row>
    <row r="880">
      <c r="A880" s="259"/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</row>
    <row r="881">
      <c r="A881" s="259"/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</row>
    <row r="882">
      <c r="A882" s="259"/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</row>
    <row r="883">
      <c r="A883" s="259"/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9"/>
      <c r="P883" s="259"/>
      <c r="Q883" s="259"/>
      <c r="R883" s="259"/>
      <c r="S883" s="259"/>
      <c r="T883" s="259"/>
      <c r="U883" s="259"/>
      <c r="V883" s="259"/>
      <c r="W883" s="259"/>
      <c r="X883" s="259"/>
      <c r="Y883" s="259"/>
    </row>
    <row r="884">
      <c r="A884" s="259"/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9"/>
      <c r="P884" s="259"/>
      <c r="Q884" s="259"/>
      <c r="R884" s="259"/>
      <c r="S884" s="259"/>
      <c r="T884" s="259"/>
      <c r="U884" s="259"/>
      <c r="V884" s="259"/>
      <c r="W884" s="259"/>
      <c r="X884" s="259"/>
      <c r="Y884" s="259"/>
    </row>
    <row r="885">
      <c r="A885" s="259"/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9"/>
      <c r="P885" s="259"/>
      <c r="Q885" s="259"/>
      <c r="R885" s="259"/>
      <c r="S885" s="259"/>
      <c r="T885" s="259"/>
      <c r="U885" s="259"/>
      <c r="V885" s="259"/>
      <c r="W885" s="259"/>
      <c r="X885" s="259"/>
      <c r="Y885" s="259"/>
    </row>
    <row r="886">
      <c r="A886" s="259"/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</row>
    <row r="887">
      <c r="A887" s="259"/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</row>
    <row r="888">
      <c r="A888" s="259"/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</row>
    <row r="889">
      <c r="A889" s="259"/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9"/>
      <c r="P889" s="259"/>
      <c r="Q889" s="259"/>
      <c r="R889" s="259"/>
      <c r="S889" s="259"/>
      <c r="T889" s="259"/>
      <c r="U889" s="259"/>
      <c r="V889" s="259"/>
      <c r="W889" s="259"/>
      <c r="X889" s="259"/>
      <c r="Y889" s="259"/>
    </row>
    <row r="890">
      <c r="A890" s="259"/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9"/>
      <c r="P890" s="259"/>
      <c r="Q890" s="259"/>
      <c r="R890" s="259"/>
      <c r="S890" s="259"/>
      <c r="T890" s="259"/>
      <c r="U890" s="259"/>
      <c r="V890" s="259"/>
      <c r="W890" s="259"/>
      <c r="X890" s="259"/>
      <c r="Y890" s="259"/>
    </row>
    <row r="891">
      <c r="A891" s="259"/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9"/>
      <c r="P891" s="259"/>
      <c r="Q891" s="259"/>
      <c r="R891" s="259"/>
      <c r="S891" s="259"/>
      <c r="T891" s="259"/>
      <c r="U891" s="259"/>
      <c r="V891" s="259"/>
      <c r="W891" s="259"/>
      <c r="X891" s="259"/>
      <c r="Y891" s="259"/>
    </row>
    <row r="892">
      <c r="A892" s="259"/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</row>
    <row r="893">
      <c r="A893" s="259"/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</row>
    <row r="894">
      <c r="A894" s="259"/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9"/>
      <c r="P894" s="259"/>
      <c r="Q894" s="259"/>
      <c r="R894" s="259"/>
      <c r="S894" s="259"/>
      <c r="T894" s="259"/>
      <c r="U894" s="259"/>
      <c r="V894" s="259"/>
      <c r="W894" s="259"/>
      <c r="X894" s="259"/>
      <c r="Y894" s="259"/>
    </row>
    <row r="895">
      <c r="A895" s="259"/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</row>
    <row r="896">
      <c r="A896" s="259"/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9"/>
      <c r="P896" s="259"/>
      <c r="Q896" s="259"/>
      <c r="R896" s="259"/>
      <c r="S896" s="259"/>
      <c r="T896" s="259"/>
      <c r="U896" s="259"/>
      <c r="V896" s="259"/>
      <c r="W896" s="259"/>
      <c r="X896" s="259"/>
      <c r="Y896" s="259"/>
    </row>
    <row r="897">
      <c r="A897" s="259"/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</row>
    <row r="898">
      <c r="A898" s="259"/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</row>
    <row r="899">
      <c r="A899" s="259"/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9"/>
      <c r="P899" s="259"/>
      <c r="Q899" s="259"/>
      <c r="R899" s="259"/>
      <c r="S899" s="259"/>
      <c r="T899" s="259"/>
      <c r="U899" s="259"/>
      <c r="V899" s="259"/>
      <c r="W899" s="259"/>
      <c r="X899" s="259"/>
      <c r="Y899" s="259"/>
    </row>
    <row r="900">
      <c r="A900" s="259"/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9"/>
      <c r="P900" s="259"/>
      <c r="Q900" s="259"/>
      <c r="R900" s="259"/>
      <c r="S900" s="259"/>
      <c r="T900" s="259"/>
      <c r="U900" s="259"/>
      <c r="V900" s="259"/>
      <c r="W900" s="259"/>
      <c r="X900" s="259"/>
      <c r="Y900" s="259"/>
    </row>
    <row r="901">
      <c r="A901" s="259"/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9"/>
      <c r="P901" s="259"/>
      <c r="Q901" s="259"/>
      <c r="R901" s="259"/>
      <c r="S901" s="259"/>
      <c r="T901" s="259"/>
      <c r="U901" s="259"/>
      <c r="V901" s="259"/>
      <c r="W901" s="259"/>
      <c r="X901" s="259"/>
      <c r="Y901" s="259"/>
    </row>
    <row r="902">
      <c r="A902" s="259"/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9"/>
      <c r="X902" s="259"/>
      <c r="Y902" s="259"/>
    </row>
    <row r="903">
      <c r="A903" s="259"/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9"/>
      <c r="P903" s="259"/>
      <c r="Q903" s="259"/>
      <c r="R903" s="259"/>
      <c r="S903" s="259"/>
      <c r="T903" s="259"/>
      <c r="U903" s="259"/>
      <c r="V903" s="259"/>
      <c r="W903" s="259"/>
      <c r="X903" s="259"/>
      <c r="Y903" s="259"/>
    </row>
    <row r="904">
      <c r="A904" s="259"/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  <c r="S904" s="259"/>
      <c r="T904" s="259"/>
      <c r="U904" s="259"/>
      <c r="V904" s="259"/>
      <c r="W904" s="259"/>
      <c r="X904" s="259"/>
      <c r="Y904" s="259"/>
    </row>
    <row r="905">
      <c r="A905" s="259"/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</row>
    <row r="906">
      <c r="A906" s="259"/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9"/>
      <c r="P906" s="259"/>
      <c r="Q906" s="259"/>
      <c r="R906" s="259"/>
      <c r="S906" s="259"/>
      <c r="T906" s="259"/>
      <c r="U906" s="259"/>
      <c r="V906" s="259"/>
      <c r="W906" s="259"/>
      <c r="X906" s="259"/>
      <c r="Y906" s="259"/>
    </row>
    <row r="907">
      <c r="A907" s="259"/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9"/>
      <c r="P907" s="259"/>
      <c r="Q907" s="259"/>
      <c r="R907" s="259"/>
      <c r="S907" s="259"/>
      <c r="T907" s="259"/>
      <c r="U907" s="259"/>
      <c r="V907" s="259"/>
      <c r="W907" s="259"/>
      <c r="X907" s="259"/>
      <c r="Y907" s="259"/>
    </row>
    <row r="908">
      <c r="A908" s="259"/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</row>
    <row r="909">
      <c r="A909" s="259"/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9"/>
      <c r="P909" s="259"/>
      <c r="Q909" s="259"/>
      <c r="R909" s="259"/>
      <c r="S909" s="259"/>
      <c r="T909" s="259"/>
      <c r="U909" s="259"/>
      <c r="V909" s="259"/>
      <c r="W909" s="259"/>
      <c r="X909" s="259"/>
      <c r="Y909" s="259"/>
    </row>
    <row r="910">
      <c r="A910" s="259"/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9"/>
      <c r="P910" s="259"/>
      <c r="Q910" s="259"/>
      <c r="R910" s="259"/>
      <c r="S910" s="259"/>
      <c r="T910" s="259"/>
      <c r="U910" s="259"/>
      <c r="V910" s="259"/>
      <c r="W910" s="259"/>
      <c r="X910" s="259"/>
      <c r="Y910" s="259"/>
    </row>
    <row r="911">
      <c r="A911" s="259"/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</row>
    <row r="912">
      <c r="A912" s="259"/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9"/>
      <c r="P912" s="259"/>
      <c r="Q912" s="259"/>
      <c r="R912" s="259"/>
      <c r="S912" s="259"/>
      <c r="T912" s="259"/>
      <c r="U912" s="259"/>
      <c r="V912" s="259"/>
      <c r="W912" s="259"/>
      <c r="X912" s="259"/>
      <c r="Y912" s="259"/>
    </row>
    <row r="913">
      <c r="A913" s="259"/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9"/>
      <c r="P913" s="259"/>
      <c r="Q913" s="259"/>
      <c r="R913" s="259"/>
      <c r="S913" s="259"/>
      <c r="T913" s="259"/>
      <c r="U913" s="259"/>
      <c r="V913" s="259"/>
      <c r="W913" s="259"/>
      <c r="X913" s="259"/>
      <c r="Y913" s="259"/>
    </row>
    <row r="914">
      <c r="A914" s="259"/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9"/>
      <c r="P914" s="259"/>
      <c r="Q914" s="259"/>
      <c r="R914" s="259"/>
      <c r="S914" s="259"/>
      <c r="T914" s="259"/>
      <c r="U914" s="259"/>
      <c r="V914" s="259"/>
      <c r="W914" s="259"/>
      <c r="X914" s="259"/>
      <c r="Y914" s="259"/>
    </row>
    <row r="915">
      <c r="A915" s="259"/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9"/>
      <c r="P915" s="259"/>
      <c r="Q915" s="259"/>
      <c r="R915" s="259"/>
      <c r="S915" s="259"/>
      <c r="T915" s="259"/>
      <c r="U915" s="259"/>
      <c r="V915" s="259"/>
      <c r="W915" s="259"/>
      <c r="X915" s="259"/>
      <c r="Y915" s="259"/>
    </row>
    <row r="916">
      <c r="A916" s="259"/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9"/>
      <c r="P916" s="259"/>
      <c r="Q916" s="259"/>
      <c r="R916" s="259"/>
      <c r="S916" s="259"/>
      <c r="T916" s="259"/>
      <c r="U916" s="259"/>
      <c r="V916" s="259"/>
      <c r="W916" s="259"/>
      <c r="X916" s="259"/>
      <c r="Y916" s="259"/>
    </row>
    <row r="917">
      <c r="A917" s="259"/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9"/>
      <c r="P917" s="259"/>
      <c r="Q917" s="259"/>
      <c r="R917" s="259"/>
      <c r="S917" s="259"/>
      <c r="T917" s="259"/>
      <c r="U917" s="259"/>
      <c r="V917" s="259"/>
      <c r="W917" s="259"/>
      <c r="X917" s="259"/>
      <c r="Y917" s="259"/>
    </row>
    <row r="918">
      <c r="A918" s="259"/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</row>
    <row r="919">
      <c r="A919" s="259"/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9"/>
      <c r="P919" s="259"/>
      <c r="Q919" s="259"/>
      <c r="R919" s="259"/>
      <c r="S919" s="259"/>
      <c r="T919" s="259"/>
      <c r="U919" s="259"/>
      <c r="V919" s="259"/>
      <c r="W919" s="259"/>
      <c r="X919" s="259"/>
      <c r="Y919" s="259"/>
    </row>
    <row r="920">
      <c r="A920" s="259"/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9"/>
      <c r="P920" s="259"/>
      <c r="Q920" s="259"/>
      <c r="R920" s="259"/>
      <c r="S920" s="259"/>
      <c r="T920" s="259"/>
      <c r="U920" s="259"/>
      <c r="V920" s="259"/>
      <c r="W920" s="259"/>
      <c r="X920" s="259"/>
      <c r="Y920" s="259"/>
    </row>
    <row r="921">
      <c r="A921" s="259"/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9"/>
      <c r="P921" s="259"/>
      <c r="Q921" s="259"/>
      <c r="R921" s="259"/>
      <c r="S921" s="259"/>
      <c r="T921" s="259"/>
      <c r="U921" s="259"/>
      <c r="V921" s="259"/>
      <c r="W921" s="259"/>
      <c r="X921" s="259"/>
      <c r="Y921" s="259"/>
    </row>
    <row r="922">
      <c r="A922" s="259"/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9"/>
      <c r="P922" s="259"/>
      <c r="Q922" s="259"/>
      <c r="R922" s="259"/>
      <c r="S922" s="259"/>
      <c r="T922" s="259"/>
      <c r="U922" s="259"/>
      <c r="V922" s="259"/>
      <c r="W922" s="259"/>
      <c r="X922" s="259"/>
      <c r="Y922" s="259"/>
    </row>
    <row r="923">
      <c r="A923" s="259"/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9"/>
      <c r="P923" s="259"/>
      <c r="Q923" s="259"/>
      <c r="R923" s="259"/>
      <c r="S923" s="259"/>
      <c r="T923" s="259"/>
      <c r="U923" s="259"/>
      <c r="V923" s="259"/>
      <c r="W923" s="259"/>
      <c r="X923" s="259"/>
      <c r="Y923" s="259"/>
    </row>
    <row r="924">
      <c r="A924" s="259"/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9"/>
      <c r="P924" s="259"/>
      <c r="Q924" s="259"/>
      <c r="R924" s="259"/>
      <c r="S924" s="259"/>
      <c r="T924" s="259"/>
      <c r="U924" s="259"/>
      <c r="V924" s="259"/>
      <c r="W924" s="259"/>
      <c r="X924" s="259"/>
      <c r="Y924" s="259"/>
    </row>
    <row r="925">
      <c r="A925" s="259"/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9"/>
      <c r="P925" s="259"/>
      <c r="Q925" s="259"/>
      <c r="R925" s="259"/>
      <c r="S925" s="259"/>
      <c r="T925" s="259"/>
      <c r="U925" s="259"/>
      <c r="V925" s="259"/>
      <c r="W925" s="259"/>
      <c r="X925" s="259"/>
      <c r="Y925" s="259"/>
    </row>
    <row r="926">
      <c r="A926" s="259"/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</row>
    <row r="927">
      <c r="A927" s="259"/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9"/>
      <c r="P927" s="259"/>
      <c r="Q927" s="259"/>
      <c r="R927" s="259"/>
      <c r="S927" s="259"/>
      <c r="T927" s="259"/>
      <c r="U927" s="259"/>
      <c r="V927" s="259"/>
      <c r="W927" s="259"/>
      <c r="X927" s="259"/>
      <c r="Y927" s="259"/>
    </row>
    <row r="928">
      <c r="A928" s="259"/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</row>
    <row r="929">
      <c r="A929" s="259"/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9"/>
      <c r="P929" s="259"/>
      <c r="Q929" s="259"/>
      <c r="R929" s="259"/>
      <c r="S929" s="259"/>
      <c r="T929" s="259"/>
      <c r="U929" s="259"/>
      <c r="V929" s="259"/>
      <c r="W929" s="259"/>
      <c r="X929" s="259"/>
      <c r="Y929" s="259"/>
    </row>
    <row r="930">
      <c r="A930" s="259"/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9"/>
      <c r="P930" s="259"/>
      <c r="Q930" s="259"/>
      <c r="R930" s="259"/>
      <c r="S930" s="259"/>
      <c r="T930" s="259"/>
      <c r="U930" s="259"/>
      <c r="V930" s="259"/>
      <c r="W930" s="259"/>
      <c r="X930" s="259"/>
      <c r="Y930" s="259"/>
    </row>
    <row r="931">
      <c r="A931" s="259"/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</row>
    <row r="932">
      <c r="A932" s="259"/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9"/>
      <c r="P932" s="259"/>
      <c r="Q932" s="259"/>
      <c r="R932" s="259"/>
      <c r="S932" s="259"/>
      <c r="T932" s="259"/>
      <c r="U932" s="259"/>
      <c r="V932" s="259"/>
      <c r="W932" s="259"/>
      <c r="X932" s="259"/>
      <c r="Y932" s="259"/>
    </row>
    <row r="933">
      <c r="A933" s="259"/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9"/>
      <c r="P933" s="259"/>
      <c r="Q933" s="259"/>
      <c r="R933" s="259"/>
      <c r="S933" s="259"/>
      <c r="T933" s="259"/>
      <c r="U933" s="259"/>
      <c r="V933" s="259"/>
      <c r="W933" s="259"/>
      <c r="X933" s="259"/>
      <c r="Y933" s="259"/>
    </row>
    <row r="934">
      <c r="A934" s="259"/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9"/>
      <c r="P934" s="259"/>
      <c r="Q934" s="259"/>
      <c r="R934" s="259"/>
      <c r="S934" s="259"/>
      <c r="T934" s="259"/>
      <c r="U934" s="259"/>
      <c r="V934" s="259"/>
      <c r="W934" s="259"/>
      <c r="X934" s="259"/>
      <c r="Y934" s="259"/>
    </row>
    <row r="935">
      <c r="A935" s="259"/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9"/>
      <c r="P935" s="259"/>
      <c r="Q935" s="259"/>
      <c r="R935" s="259"/>
      <c r="S935" s="259"/>
      <c r="T935" s="259"/>
      <c r="U935" s="259"/>
      <c r="V935" s="259"/>
      <c r="W935" s="259"/>
      <c r="X935" s="259"/>
      <c r="Y935" s="259"/>
    </row>
    <row r="936">
      <c r="A936" s="259"/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9"/>
      <c r="P936" s="259"/>
      <c r="Q936" s="259"/>
      <c r="R936" s="259"/>
      <c r="S936" s="259"/>
      <c r="T936" s="259"/>
      <c r="U936" s="259"/>
      <c r="V936" s="259"/>
      <c r="W936" s="259"/>
      <c r="X936" s="259"/>
      <c r="Y936" s="259"/>
    </row>
    <row r="937">
      <c r="A937" s="259"/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</row>
    <row r="938">
      <c r="A938" s="259"/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9"/>
      <c r="P938" s="259"/>
      <c r="Q938" s="259"/>
      <c r="R938" s="259"/>
      <c r="S938" s="259"/>
      <c r="T938" s="259"/>
      <c r="U938" s="259"/>
      <c r="V938" s="259"/>
      <c r="W938" s="259"/>
      <c r="X938" s="259"/>
      <c r="Y938" s="259"/>
    </row>
    <row r="939">
      <c r="A939" s="259"/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9"/>
      <c r="P939" s="259"/>
      <c r="Q939" s="259"/>
      <c r="R939" s="259"/>
      <c r="S939" s="259"/>
      <c r="T939" s="259"/>
      <c r="U939" s="259"/>
      <c r="V939" s="259"/>
      <c r="W939" s="259"/>
      <c r="X939" s="259"/>
      <c r="Y939" s="259"/>
    </row>
    <row r="940">
      <c r="A940" s="259"/>
      <c r="B940" s="259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9"/>
      <c r="P940" s="259"/>
      <c r="Q940" s="259"/>
      <c r="R940" s="259"/>
      <c r="S940" s="259"/>
      <c r="T940" s="259"/>
      <c r="U940" s="259"/>
      <c r="V940" s="259"/>
      <c r="W940" s="259"/>
      <c r="X940" s="259"/>
      <c r="Y940" s="259"/>
    </row>
    <row r="941">
      <c r="A941" s="259"/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9"/>
      <c r="P941" s="259"/>
      <c r="Q941" s="259"/>
      <c r="R941" s="259"/>
      <c r="S941" s="259"/>
      <c r="T941" s="259"/>
      <c r="U941" s="259"/>
      <c r="V941" s="259"/>
      <c r="W941" s="259"/>
      <c r="X941" s="259"/>
      <c r="Y941" s="259"/>
    </row>
    <row r="942">
      <c r="A942" s="259"/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9"/>
      <c r="P942" s="259"/>
      <c r="Q942" s="259"/>
      <c r="R942" s="259"/>
      <c r="S942" s="259"/>
      <c r="T942" s="259"/>
      <c r="U942" s="259"/>
      <c r="V942" s="259"/>
      <c r="W942" s="259"/>
      <c r="X942" s="259"/>
      <c r="Y942" s="259"/>
    </row>
    <row r="943">
      <c r="A943" s="259"/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9"/>
      <c r="P943" s="259"/>
      <c r="Q943" s="259"/>
      <c r="R943" s="259"/>
      <c r="S943" s="259"/>
      <c r="T943" s="259"/>
      <c r="U943" s="259"/>
      <c r="V943" s="259"/>
      <c r="W943" s="259"/>
      <c r="X943" s="259"/>
      <c r="Y943" s="259"/>
    </row>
    <row r="944">
      <c r="A944" s="259"/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9"/>
      <c r="P944" s="259"/>
      <c r="Q944" s="259"/>
      <c r="R944" s="259"/>
      <c r="S944" s="259"/>
      <c r="T944" s="259"/>
      <c r="U944" s="259"/>
      <c r="V944" s="259"/>
      <c r="W944" s="259"/>
      <c r="X944" s="259"/>
      <c r="Y944" s="259"/>
    </row>
    <row r="945">
      <c r="A945" s="259"/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9"/>
      <c r="P945" s="259"/>
      <c r="Q945" s="259"/>
      <c r="R945" s="259"/>
      <c r="S945" s="259"/>
      <c r="T945" s="259"/>
      <c r="U945" s="259"/>
      <c r="V945" s="259"/>
      <c r="W945" s="259"/>
      <c r="X945" s="259"/>
      <c r="Y945" s="259"/>
    </row>
    <row r="946">
      <c r="A946" s="259"/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</row>
    <row r="947">
      <c r="A947" s="259"/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9"/>
      <c r="P947" s="259"/>
      <c r="Q947" s="259"/>
      <c r="R947" s="259"/>
      <c r="S947" s="259"/>
      <c r="T947" s="259"/>
      <c r="U947" s="259"/>
      <c r="V947" s="259"/>
      <c r="W947" s="259"/>
      <c r="X947" s="259"/>
      <c r="Y947" s="259"/>
    </row>
    <row r="948">
      <c r="A948" s="259"/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9"/>
      <c r="P948" s="259"/>
      <c r="Q948" s="259"/>
      <c r="R948" s="259"/>
      <c r="S948" s="259"/>
      <c r="T948" s="259"/>
      <c r="U948" s="259"/>
      <c r="V948" s="259"/>
      <c r="W948" s="259"/>
      <c r="X948" s="259"/>
      <c r="Y948" s="259"/>
    </row>
    <row r="949">
      <c r="A949" s="259"/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9"/>
      <c r="P949" s="259"/>
      <c r="Q949" s="259"/>
      <c r="R949" s="259"/>
      <c r="S949" s="259"/>
      <c r="T949" s="259"/>
      <c r="U949" s="259"/>
      <c r="V949" s="259"/>
      <c r="W949" s="259"/>
      <c r="X949" s="259"/>
      <c r="Y949" s="259"/>
    </row>
    <row r="950">
      <c r="A950" s="259"/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9"/>
      <c r="P950" s="259"/>
      <c r="Q950" s="259"/>
      <c r="R950" s="259"/>
      <c r="S950" s="259"/>
      <c r="T950" s="259"/>
      <c r="U950" s="259"/>
      <c r="V950" s="259"/>
      <c r="W950" s="259"/>
      <c r="X950" s="259"/>
      <c r="Y950" s="259"/>
    </row>
    <row r="951">
      <c r="A951" s="259"/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9"/>
      <c r="P951" s="259"/>
      <c r="Q951" s="259"/>
      <c r="R951" s="259"/>
      <c r="S951" s="259"/>
      <c r="T951" s="259"/>
      <c r="U951" s="259"/>
      <c r="V951" s="259"/>
      <c r="W951" s="259"/>
      <c r="X951" s="259"/>
      <c r="Y951" s="259"/>
    </row>
    <row r="952">
      <c r="A952" s="259"/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</row>
    <row r="953">
      <c r="A953" s="259"/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9"/>
      <c r="P953" s="259"/>
      <c r="Q953" s="259"/>
      <c r="R953" s="259"/>
      <c r="S953" s="259"/>
      <c r="T953" s="259"/>
      <c r="U953" s="259"/>
      <c r="V953" s="259"/>
      <c r="W953" s="259"/>
      <c r="X953" s="259"/>
      <c r="Y953" s="259"/>
    </row>
    <row r="954">
      <c r="A954" s="259"/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9"/>
      <c r="X954" s="259"/>
      <c r="Y954" s="259"/>
    </row>
    <row r="955">
      <c r="A955" s="259"/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9"/>
      <c r="X955" s="259"/>
      <c r="Y955" s="259"/>
    </row>
    <row r="956">
      <c r="A956" s="259"/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9"/>
      <c r="P956" s="259"/>
      <c r="Q956" s="259"/>
      <c r="R956" s="259"/>
      <c r="S956" s="259"/>
      <c r="T956" s="259"/>
      <c r="U956" s="259"/>
      <c r="V956" s="259"/>
      <c r="W956" s="259"/>
      <c r="X956" s="259"/>
      <c r="Y956" s="259"/>
    </row>
    <row r="957">
      <c r="A957" s="259"/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9"/>
      <c r="X957" s="259"/>
      <c r="Y957" s="259"/>
    </row>
    <row r="958">
      <c r="A958" s="259"/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9"/>
      <c r="P958" s="259"/>
      <c r="Q958" s="259"/>
      <c r="R958" s="259"/>
      <c r="S958" s="259"/>
      <c r="T958" s="259"/>
      <c r="U958" s="259"/>
      <c r="V958" s="259"/>
      <c r="W958" s="259"/>
      <c r="X958" s="259"/>
      <c r="Y958" s="259"/>
    </row>
    <row r="959">
      <c r="A959" s="259"/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9"/>
      <c r="X959" s="259"/>
      <c r="Y959" s="259"/>
    </row>
    <row r="960">
      <c r="A960" s="259"/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9"/>
      <c r="P960" s="259"/>
      <c r="Q960" s="259"/>
      <c r="R960" s="259"/>
      <c r="S960" s="259"/>
      <c r="T960" s="259"/>
      <c r="U960" s="259"/>
      <c r="V960" s="259"/>
      <c r="W960" s="259"/>
      <c r="X960" s="259"/>
      <c r="Y960" s="259"/>
    </row>
    <row r="961">
      <c r="A961" s="259"/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9"/>
      <c r="P961" s="259"/>
      <c r="Q961" s="259"/>
      <c r="R961" s="259"/>
      <c r="S961" s="259"/>
      <c r="T961" s="259"/>
      <c r="U961" s="259"/>
      <c r="V961" s="259"/>
      <c r="W961" s="259"/>
      <c r="X961" s="259"/>
      <c r="Y961" s="259"/>
    </row>
    <row r="962">
      <c r="A962" s="259"/>
      <c r="B962" s="259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9"/>
      <c r="P962" s="259"/>
      <c r="Q962" s="259"/>
      <c r="R962" s="259"/>
      <c r="S962" s="259"/>
      <c r="T962" s="259"/>
      <c r="U962" s="259"/>
      <c r="V962" s="259"/>
      <c r="W962" s="259"/>
      <c r="X962" s="259"/>
      <c r="Y962" s="259"/>
    </row>
    <row r="963">
      <c r="A963" s="259"/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9"/>
      <c r="X963" s="259"/>
      <c r="Y963" s="259"/>
    </row>
    <row r="964">
      <c r="A964" s="259"/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9"/>
      <c r="X964" s="259"/>
      <c r="Y964" s="259"/>
    </row>
    <row r="965">
      <c r="A965" s="259"/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9"/>
      <c r="P965" s="259"/>
      <c r="Q965" s="259"/>
      <c r="R965" s="259"/>
      <c r="S965" s="259"/>
      <c r="T965" s="259"/>
      <c r="U965" s="259"/>
      <c r="V965" s="259"/>
      <c r="W965" s="259"/>
      <c r="X965" s="259"/>
      <c r="Y965" s="259"/>
    </row>
    <row r="966">
      <c r="A966" s="259"/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9"/>
      <c r="X966" s="259"/>
      <c r="Y966" s="259"/>
    </row>
    <row r="967">
      <c r="A967" s="259"/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9"/>
      <c r="P967" s="259"/>
      <c r="Q967" s="259"/>
      <c r="R967" s="259"/>
      <c r="S967" s="259"/>
      <c r="T967" s="259"/>
      <c r="U967" s="259"/>
      <c r="V967" s="259"/>
      <c r="W967" s="259"/>
      <c r="X967" s="259"/>
      <c r="Y967" s="259"/>
    </row>
    <row r="968">
      <c r="A968" s="259"/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9"/>
      <c r="P968" s="259"/>
      <c r="Q968" s="259"/>
      <c r="R968" s="259"/>
      <c r="S968" s="259"/>
      <c r="T968" s="259"/>
      <c r="U968" s="259"/>
      <c r="V968" s="259"/>
      <c r="W968" s="259"/>
      <c r="X968" s="259"/>
      <c r="Y968" s="259"/>
    </row>
    <row r="969">
      <c r="A969" s="259"/>
      <c r="B969" s="259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9"/>
      <c r="X969" s="259"/>
      <c r="Y969" s="259"/>
    </row>
    <row r="970">
      <c r="A970" s="259"/>
      <c r="B970" s="259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9"/>
      <c r="P970" s="259"/>
      <c r="Q970" s="259"/>
      <c r="R970" s="259"/>
      <c r="S970" s="259"/>
      <c r="T970" s="259"/>
      <c r="U970" s="259"/>
      <c r="V970" s="259"/>
      <c r="W970" s="259"/>
      <c r="X970" s="259"/>
      <c r="Y970" s="259"/>
    </row>
    <row r="971">
      <c r="A971" s="259"/>
      <c r="B971" s="259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9"/>
      <c r="P971" s="259"/>
      <c r="Q971" s="259"/>
      <c r="R971" s="259"/>
      <c r="S971" s="259"/>
      <c r="T971" s="259"/>
      <c r="U971" s="259"/>
      <c r="V971" s="259"/>
      <c r="W971" s="259"/>
      <c r="X971" s="259"/>
      <c r="Y971" s="259"/>
    </row>
    <row r="972">
      <c r="A972" s="259"/>
      <c r="B972" s="259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9"/>
      <c r="X972" s="259"/>
      <c r="Y972" s="25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D5" s="264" t="s">
        <v>353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6"/>
      <c r="T1" s="266"/>
      <c r="U1" s="266"/>
      <c r="V1" s="266"/>
      <c r="W1" s="266"/>
      <c r="X1" s="266"/>
      <c r="Y1" s="266"/>
      <c r="Z1" s="266"/>
    </row>
    <row r="2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0" t="s">
        <v>354</v>
      </c>
      <c r="L2" s="267" t="s">
        <v>355</v>
      </c>
      <c r="M2" s="265"/>
      <c r="N2" s="265"/>
      <c r="O2" s="260" t="s">
        <v>356</v>
      </c>
      <c r="P2" s="265"/>
      <c r="Q2" s="265"/>
      <c r="R2" s="265"/>
      <c r="S2" s="266"/>
      <c r="T2" s="266"/>
      <c r="U2" s="266"/>
      <c r="V2" s="266"/>
      <c r="W2" s="266"/>
      <c r="X2" s="266"/>
      <c r="Y2" s="266"/>
      <c r="Z2" s="266"/>
    </row>
    <row r="3">
      <c r="A3" s="265"/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6"/>
      <c r="T3" s="266"/>
      <c r="U3" s="266"/>
      <c r="V3" s="266"/>
      <c r="W3" s="266"/>
      <c r="X3" s="266"/>
      <c r="Y3" s="266"/>
      <c r="Z3" s="266"/>
    </row>
    <row r="4">
      <c r="A4" s="265"/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6"/>
      <c r="T4" s="266"/>
      <c r="U4" s="266"/>
      <c r="V4" s="266"/>
      <c r="W4" s="266"/>
      <c r="X4" s="266"/>
      <c r="Y4" s="266"/>
      <c r="Z4" s="266"/>
    </row>
    <row r="5">
      <c r="A5" s="265"/>
      <c r="B5" s="265"/>
      <c r="C5" s="265"/>
      <c r="D5" s="265"/>
      <c r="E5" s="260" t="s">
        <v>357</v>
      </c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6"/>
      <c r="T5" s="266"/>
      <c r="U5" s="266"/>
      <c r="V5" s="266"/>
      <c r="W5" s="266"/>
      <c r="X5" s="266"/>
      <c r="Y5" s="266"/>
      <c r="Z5" s="266"/>
    </row>
    <row r="6">
      <c r="A6" s="265"/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6"/>
      <c r="T6" s="266"/>
      <c r="U6" s="266"/>
      <c r="V6" s="266"/>
      <c r="W6" s="266"/>
      <c r="X6" s="266"/>
      <c r="Y6" s="266"/>
      <c r="Z6" s="266"/>
    </row>
    <row r="7">
      <c r="A7" s="265"/>
      <c r="B7" s="265"/>
      <c r="C7" s="265"/>
      <c r="D7" s="265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6"/>
      <c r="T7" s="266"/>
      <c r="U7" s="266"/>
      <c r="V7" s="266"/>
      <c r="W7" s="266"/>
      <c r="X7" s="266"/>
      <c r="Y7" s="266"/>
      <c r="Z7" s="266"/>
    </row>
    <row r="8">
      <c r="A8" s="265"/>
      <c r="B8" s="265"/>
      <c r="C8" s="265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6"/>
      <c r="T8" s="266"/>
      <c r="U8" s="266"/>
      <c r="V8" s="266"/>
      <c r="W8" s="266"/>
      <c r="X8" s="266"/>
      <c r="Y8" s="266"/>
      <c r="Z8" s="266"/>
    </row>
    <row r="9">
      <c r="A9" s="265"/>
      <c r="B9" s="265"/>
      <c r="C9" s="265"/>
      <c r="D9" s="265"/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6"/>
      <c r="T9" s="266"/>
      <c r="U9" s="266"/>
      <c r="V9" s="266"/>
      <c r="W9" s="266"/>
      <c r="X9" s="266"/>
      <c r="Y9" s="266"/>
      <c r="Z9" s="266"/>
    </row>
    <row r="10">
      <c r="A10" s="265"/>
      <c r="B10" s="265"/>
      <c r="C10" s="265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6"/>
      <c r="T10" s="266"/>
      <c r="U10" s="266"/>
      <c r="V10" s="266"/>
      <c r="W10" s="266"/>
      <c r="X10" s="266"/>
      <c r="Y10" s="266"/>
      <c r="Z10" s="266"/>
    </row>
    <row r="11">
      <c r="A11" s="265"/>
      <c r="B11" s="265"/>
      <c r="C11" s="265"/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6"/>
      <c r="T11" s="266"/>
      <c r="U11" s="266"/>
      <c r="V11" s="266"/>
      <c r="W11" s="266"/>
      <c r="X11" s="266"/>
      <c r="Y11" s="266"/>
      <c r="Z11" s="266"/>
    </row>
    <row r="12">
      <c r="A12" s="265"/>
      <c r="B12" s="265"/>
      <c r="C12" s="265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6"/>
      <c r="T12" s="266"/>
      <c r="U12" s="266"/>
      <c r="V12" s="266"/>
      <c r="W12" s="266"/>
      <c r="X12" s="266"/>
      <c r="Y12" s="266"/>
      <c r="Z12" s="266"/>
    </row>
    <row r="13">
      <c r="A13" s="266"/>
      <c r="B13" s="266"/>
      <c r="C13" s="266"/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266"/>
      <c r="Y13" s="266"/>
      <c r="Z13" s="266"/>
    </row>
    <row r="14">
      <c r="A14" s="266"/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6"/>
      <c r="X14" s="266"/>
      <c r="Y14" s="266"/>
      <c r="Z14" s="266"/>
    </row>
    <row r="15">
      <c r="A15" s="266"/>
      <c r="B15" s="266"/>
      <c r="C15" s="266"/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266"/>
      <c r="Y15" s="266"/>
      <c r="Z15" s="266"/>
    </row>
    <row r="16">
      <c r="A16" s="266"/>
      <c r="B16" s="266"/>
      <c r="C16" s="266"/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6"/>
      <c r="Y16" s="266"/>
      <c r="Z16" s="266"/>
    </row>
    <row r="17">
      <c r="A17" s="266"/>
      <c r="B17" s="266"/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266"/>
      <c r="Y17" s="266"/>
      <c r="Z17" s="266"/>
    </row>
    <row r="18">
      <c r="A18" s="266"/>
      <c r="B18" s="266"/>
      <c r="C18" s="266"/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6"/>
      <c r="Y18" s="266"/>
      <c r="Z18" s="266"/>
    </row>
    <row r="19">
      <c r="A19" s="266"/>
      <c r="B19" s="266"/>
      <c r="C19" s="266"/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6"/>
      <c r="T19" s="266"/>
      <c r="U19" s="266"/>
      <c r="V19" s="266"/>
      <c r="W19" s="266"/>
      <c r="X19" s="266"/>
      <c r="Y19" s="266"/>
      <c r="Z19" s="266"/>
    </row>
    <row r="20">
      <c r="A20" s="266"/>
      <c r="B20" s="268"/>
      <c r="C20" s="268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  <c r="Z20" s="266"/>
    </row>
    <row r="21">
      <c r="A21" s="266"/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</row>
    <row r="22">
      <c r="A22" s="266"/>
      <c r="B22" s="266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/>
    </row>
    <row r="23">
      <c r="A23" s="266"/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</row>
    <row r="24">
      <c r="A24" s="266"/>
      <c r="B24" s="266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</row>
    <row r="25">
      <c r="A25" s="266"/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/>
    </row>
    <row r="26">
      <c r="A26" s="266"/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</row>
    <row r="27">
      <c r="A27" s="266"/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  <c r="Z27" s="266"/>
    </row>
    <row r="28">
      <c r="A28" s="266"/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</row>
    <row r="29">
      <c r="A29" s="266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</row>
    <row r="30">
      <c r="A30" s="266"/>
      <c r="B30" s="266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</row>
    <row r="31">
      <c r="A31" s="266"/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  <c r="Z31" s="266"/>
    </row>
    <row r="32">
      <c r="A32" s="266"/>
      <c r="B32" s="266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</row>
    <row r="33">
      <c r="A33" s="266"/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</row>
    <row r="34">
      <c r="A34" s="266"/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</row>
    <row r="35">
      <c r="A35" s="266"/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</row>
    <row r="36">
      <c r="A36" s="266"/>
      <c r="B36" s="266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  <c r="Z36" s="266"/>
    </row>
    <row r="37">
      <c r="A37" s="266"/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</row>
    <row r="38">
      <c r="A38" s="266"/>
      <c r="B38" s="266"/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</row>
    <row r="39">
      <c r="A39" s="266"/>
      <c r="B39" s="266"/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  <c r="X39" s="266"/>
      <c r="Y39" s="266"/>
      <c r="Z39" s="266"/>
    </row>
    <row r="40">
      <c r="A40" s="266"/>
      <c r="B40" s="266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  <c r="Z40" s="266"/>
    </row>
    <row r="41">
      <c r="A41" s="266"/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</row>
    <row r="42">
      <c r="A42" s="266"/>
      <c r="B42" s="266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</row>
    <row r="43">
      <c r="A43" s="266"/>
      <c r="B43" s="266"/>
      <c r="C43" s="26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66"/>
      <c r="R43" s="266"/>
      <c r="S43" s="266"/>
      <c r="T43" s="266"/>
      <c r="U43" s="266"/>
      <c r="V43" s="266"/>
      <c r="W43" s="266"/>
      <c r="X43" s="266"/>
      <c r="Y43" s="266"/>
      <c r="Z43" s="266"/>
    </row>
    <row r="44">
      <c r="A44" s="266"/>
      <c r="B44" s="266"/>
      <c r="C44" s="266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6"/>
      <c r="W44" s="266"/>
      <c r="X44" s="266"/>
      <c r="Y44" s="266"/>
      <c r="Z44" s="266"/>
    </row>
    <row r="45">
      <c r="A45" s="266"/>
      <c r="B45" s="266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</row>
    <row r="46">
      <c r="A46" s="266"/>
      <c r="B46" s="266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</row>
    <row r="47">
      <c r="A47" s="266"/>
      <c r="B47" s="266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  <c r="W47" s="266"/>
      <c r="X47" s="266"/>
      <c r="Y47" s="266"/>
      <c r="Z47" s="266"/>
    </row>
    <row r="48">
      <c r="A48" s="266"/>
      <c r="B48" s="266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  <c r="W48" s="266"/>
      <c r="X48" s="266"/>
      <c r="Y48" s="266"/>
      <c r="Z48" s="266"/>
    </row>
    <row r="49">
      <c r="A49" s="266"/>
      <c r="B49" s="266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  <c r="W49" s="266"/>
      <c r="X49" s="266"/>
      <c r="Y49" s="266"/>
      <c r="Z49" s="266"/>
    </row>
    <row r="50">
      <c r="A50" s="266"/>
      <c r="B50" s="266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</row>
    <row r="51">
      <c r="A51" s="266"/>
      <c r="B51" s="266"/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66"/>
      <c r="Z51" s="266"/>
    </row>
    <row r="52">
      <c r="A52" s="266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X52" s="266"/>
      <c r="Y52" s="266"/>
      <c r="Z52" s="266"/>
    </row>
    <row r="53">
      <c r="A53" s="266"/>
      <c r="B53" s="266"/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66"/>
      <c r="V53" s="266"/>
      <c r="W53" s="266"/>
      <c r="X53" s="266"/>
      <c r="Y53" s="266"/>
      <c r="Z53" s="266"/>
    </row>
    <row r="54">
      <c r="A54" s="266"/>
      <c r="B54" s="266"/>
      <c r="C54" s="266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66"/>
      <c r="V54" s="266"/>
      <c r="W54" s="266"/>
      <c r="X54" s="266"/>
      <c r="Y54" s="266"/>
      <c r="Z54" s="266"/>
    </row>
    <row r="55">
      <c r="A55" s="266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</row>
    <row r="56">
      <c r="A56" s="266"/>
      <c r="B56" s="266"/>
      <c r="C56" s="266"/>
      <c r="D56" s="266"/>
      <c r="E56" s="266"/>
      <c r="F56" s="266"/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66"/>
      <c r="V56" s="266"/>
      <c r="W56" s="266"/>
      <c r="X56" s="266"/>
      <c r="Y56" s="266"/>
      <c r="Z56" s="266"/>
    </row>
    <row r="57">
      <c r="A57" s="266"/>
      <c r="B57" s="266"/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266"/>
      <c r="T57" s="266"/>
      <c r="U57" s="266"/>
      <c r="V57" s="266"/>
      <c r="W57" s="266"/>
      <c r="X57" s="266"/>
      <c r="Y57" s="266"/>
      <c r="Z57" s="266"/>
    </row>
    <row r="58">
      <c r="A58" s="266"/>
      <c r="B58" s="266"/>
      <c r="C58" s="266"/>
      <c r="D58" s="266"/>
      <c r="E58" s="266"/>
      <c r="F58" s="266"/>
      <c r="G58" s="266"/>
      <c r="H58" s="266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66"/>
      <c r="W58" s="266"/>
      <c r="X58" s="266"/>
      <c r="Y58" s="266"/>
      <c r="Z58" s="266"/>
    </row>
    <row r="59">
      <c r="A59" s="266"/>
      <c r="B59" s="266"/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66"/>
      <c r="V59" s="266"/>
      <c r="W59" s="266"/>
      <c r="X59" s="266"/>
      <c r="Y59" s="266"/>
      <c r="Z59" s="266"/>
    </row>
    <row r="60">
      <c r="A60" s="266"/>
      <c r="B60" s="266"/>
      <c r="C60" s="266"/>
      <c r="D60" s="266"/>
      <c r="E60" s="266"/>
      <c r="F60" s="266"/>
      <c r="G60" s="266"/>
      <c r="H60" s="266"/>
      <c r="I60" s="266"/>
      <c r="J60" s="266"/>
      <c r="K60" s="266"/>
      <c r="L60" s="266"/>
      <c r="M60" s="266"/>
      <c r="N60" s="266"/>
      <c r="O60" s="266"/>
      <c r="P60" s="266"/>
      <c r="Q60" s="266"/>
      <c r="R60" s="266"/>
      <c r="S60" s="266"/>
      <c r="T60" s="266"/>
      <c r="U60" s="266"/>
      <c r="V60" s="266"/>
      <c r="W60" s="266"/>
      <c r="X60" s="266"/>
      <c r="Y60" s="266"/>
      <c r="Z60" s="266"/>
    </row>
    <row r="61">
      <c r="A61" s="266"/>
      <c r="B61" s="266"/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66"/>
      <c r="W61" s="266"/>
      <c r="X61" s="266"/>
      <c r="Y61" s="266"/>
      <c r="Z61" s="266"/>
    </row>
    <row r="62">
      <c r="A62" s="266"/>
      <c r="B62" s="266"/>
      <c r="C62" s="266"/>
      <c r="D62" s="266"/>
      <c r="E62" s="266"/>
      <c r="F62" s="266"/>
      <c r="G62" s="266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66"/>
      <c r="W62" s="266"/>
      <c r="X62" s="266"/>
      <c r="Y62" s="266"/>
      <c r="Z62" s="266"/>
    </row>
    <row r="63">
      <c r="A63" s="266"/>
      <c r="B63" s="266"/>
      <c r="C63" s="266"/>
      <c r="D63" s="266"/>
      <c r="E63" s="266"/>
      <c r="F63" s="266"/>
      <c r="G63" s="266"/>
      <c r="H63" s="266"/>
      <c r="I63" s="266"/>
      <c r="J63" s="266"/>
      <c r="K63" s="266"/>
      <c r="L63" s="266"/>
      <c r="M63" s="266"/>
      <c r="N63" s="266"/>
      <c r="O63" s="266"/>
      <c r="P63" s="266"/>
      <c r="Q63" s="266"/>
      <c r="R63" s="266"/>
      <c r="S63" s="266"/>
      <c r="T63" s="266"/>
      <c r="U63" s="266"/>
      <c r="V63" s="266"/>
      <c r="W63" s="266"/>
      <c r="X63" s="266"/>
      <c r="Y63" s="266"/>
      <c r="Z63" s="266"/>
    </row>
    <row r="64">
      <c r="A64" s="266"/>
      <c r="B64" s="266"/>
      <c r="C64" s="266"/>
      <c r="D64" s="266"/>
      <c r="E64" s="266"/>
      <c r="F64" s="266"/>
      <c r="G64" s="266"/>
      <c r="H64" s="266"/>
      <c r="I64" s="266"/>
      <c r="J64" s="266"/>
      <c r="K64" s="266"/>
      <c r="L64" s="266"/>
      <c r="M64" s="266"/>
      <c r="N64" s="266"/>
      <c r="O64" s="266"/>
      <c r="P64" s="266"/>
      <c r="Q64" s="266"/>
      <c r="R64" s="266"/>
      <c r="S64" s="266"/>
      <c r="T64" s="266"/>
      <c r="U64" s="266"/>
      <c r="V64" s="266"/>
      <c r="W64" s="266"/>
      <c r="X64" s="266"/>
      <c r="Y64" s="266"/>
      <c r="Z64" s="266"/>
    </row>
    <row r="65">
      <c r="A65" s="266"/>
      <c r="B65" s="266"/>
      <c r="C65" s="266"/>
      <c r="D65" s="266"/>
      <c r="E65" s="266"/>
      <c r="F65" s="266"/>
      <c r="G65" s="266"/>
      <c r="H65" s="266"/>
      <c r="I65" s="266"/>
      <c r="J65" s="266"/>
      <c r="K65" s="266"/>
      <c r="L65" s="266"/>
      <c r="M65" s="266"/>
      <c r="N65" s="266"/>
      <c r="O65" s="266"/>
      <c r="P65" s="266"/>
      <c r="Q65" s="266"/>
      <c r="R65" s="266"/>
      <c r="S65" s="266"/>
      <c r="T65" s="266"/>
      <c r="U65" s="266"/>
      <c r="V65" s="266"/>
      <c r="W65" s="266"/>
      <c r="X65" s="266"/>
      <c r="Y65" s="266"/>
      <c r="Z65" s="266"/>
    </row>
    <row r="66">
      <c r="A66" s="266"/>
      <c r="B66" s="266"/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266"/>
      <c r="N66" s="266"/>
      <c r="O66" s="266"/>
      <c r="P66" s="266"/>
      <c r="Q66" s="266"/>
      <c r="R66" s="266"/>
      <c r="S66" s="266"/>
      <c r="T66" s="266"/>
      <c r="U66" s="266"/>
      <c r="V66" s="266"/>
      <c r="W66" s="266"/>
      <c r="X66" s="266"/>
      <c r="Y66" s="266"/>
      <c r="Z66" s="266"/>
    </row>
    <row r="67">
      <c r="A67" s="266"/>
      <c r="B67" s="266"/>
      <c r="C67" s="266"/>
      <c r="D67" s="266"/>
      <c r="E67" s="266"/>
      <c r="F67" s="266"/>
      <c r="G67" s="266"/>
      <c r="H67" s="266"/>
      <c r="I67" s="266"/>
      <c r="J67" s="266"/>
      <c r="K67" s="266"/>
      <c r="L67" s="266"/>
      <c r="M67" s="266"/>
      <c r="N67" s="266"/>
      <c r="O67" s="266"/>
      <c r="P67" s="266"/>
      <c r="Q67" s="266"/>
      <c r="R67" s="266"/>
      <c r="S67" s="266"/>
      <c r="T67" s="266"/>
      <c r="U67" s="266"/>
      <c r="V67" s="266"/>
      <c r="W67" s="266"/>
      <c r="X67" s="266"/>
      <c r="Y67" s="266"/>
      <c r="Z67" s="266"/>
    </row>
    <row r="68">
      <c r="A68" s="266"/>
      <c r="B68" s="266"/>
      <c r="C68" s="266"/>
      <c r="D68" s="266"/>
      <c r="E68" s="266"/>
      <c r="F68" s="266"/>
      <c r="G68" s="266"/>
      <c r="H68" s="266"/>
      <c r="I68" s="266"/>
      <c r="J68" s="266"/>
      <c r="K68" s="266"/>
      <c r="L68" s="266"/>
      <c r="M68" s="266"/>
      <c r="N68" s="266"/>
      <c r="O68" s="266"/>
      <c r="P68" s="266"/>
      <c r="Q68" s="266"/>
      <c r="R68" s="266"/>
      <c r="S68" s="266"/>
      <c r="T68" s="266"/>
      <c r="U68" s="266"/>
      <c r="V68" s="266"/>
      <c r="W68" s="266"/>
      <c r="X68" s="266"/>
      <c r="Y68" s="266"/>
      <c r="Z68" s="266"/>
    </row>
    <row r="69">
      <c r="A69" s="266"/>
      <c r="B69" s="266"/>
      <c r="C69" s="266"/>
      <c r="D69" s="266"/>
      <c r="E69" s="266"/>
      <c r="F69" s="266"/>
      <c r="G69" s="26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6"/>
      <c r="T69" s="266"/>
      <c r="U69" s="266"/>
      <c r="V69" s="266"/>
      <c r="W69" s="266"/>
      <c r="X69" s="266"/>
      <c r="Y69" s="266"/>
      <c r="Z69" s="266"/>
    </row>
    <row r="70">
      <c r="A70" s="266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6"/>
      <c r="Z70" s="266"/>
    </row>
    <row r="71">
      <c r="A71" s="266"/>
      <c r="B71" s="266"/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266"/>
      <c r="N71" s="266"/>
      <c r="O71" s="266"/>
      <c r="P71" s="266"/>
      <c r="Q71" s="266"/>
      <c r="R71" s="266"/>
      <c r="S71" s="266"/>
      <c r="T71" s="266"/>
      <c r="U71" s="266"/>
      <c r="V71" s="266"/>
      <c r="W71" s="266"/>
      <c r="X71" s="266"/>
      <c r="Y71" s="266"/>
      <c r="Z71" s="266"/>
    </row>
    <row r="72">
      <c r="A72" s="266"/>
      <c r="B72" s="266"/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6"/>
      <c r="N72" s="266"/>
      <c r="O72" s="266"/>
      <c r="P72" s="266"/>
      <c r="Q72" s="266"/>
      <c r="R72" s="266"/>
      <c r="S72" s="266"/>
      <c r="T72" s="266"/>
      <c r="U72" s="266"/>
      <c r="V72" s="266"/>
      <c r="W72" s="266"/>
      <c r="X72" s="266"/>
      <c r="Y72" s="266"/>
      <c r="Z72" s="266"/>
    </row>
    <row r="73">
      <c r="A73" s="266"/>
      <c r="B73" s="266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6"/>
      <c r="P73" s="266"/>
      <c r="Q73" s="266"/>
      <c r="R73" s="266"/>
      <c r="S73" s="266"/>
      <c r="T73" s="266"/>
      <c r="U73" s="266"/>
      <c r="V73" s="266"/>
      <c r="W73" s="266"/>
      <c r="X73" s="266"/>
      <c r="Y73" s="266"/>
      <c r="Z73" s="266"/>
    </row>
    <row r="74">
      <c r="A74" s="266"/>
      <c r="B74" s="266"/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6"/>
      <c r="N74" s="266"/>
      <c r="O74" s="266"/>
      <c r="P74" s="266"/>
      <c r="Q74" s="266"/>
      <c r="R74" s="266"/>
      <c r="S74" s="266"/>
      <c r="T74" s="266"/>
      <c r="U74" s="266"/>
      <c r="V74" s="266"/>
      <c r="W74" s="266"/>
      <c r="X74" s="266"/>
      <c r="Y74" s="266"/>
      <c r="Z74" s="266"/>
    </row>
    <row r="75">
      <c r="A75" s="266"/>
      <c r="B75" s="266"/>
      <c r="C75" s="266"/>
      <c r="D75" s="266"/>
      <c r="E75" s="266"/>
      <c r="F75" s="266"/>
      <c r="G75" s="266"/>
      <c r="H75" s="266"/>
      <c r="I75" s="266"/>
      <c r="J75" s="266"/>
      <c r="K75" s="266"/>
      <c r="L75" s="266"/>
      <c r="M75" s="266"/>
      <c r="N75" s="266"/>
      <c r="O75" s="266"/>
      <c r="P75" s="266"/>
      <c r="Q75" s="266"/>
      <c r="R75" s="266"/>
      <c r="S75" s="266"/>
      <c r="T75" s="266"/>
      <c r="U75" s="266"/>
      <c r="V75" s="266"/>
      <c r="W75" s="266"/>
      <c r="X75" s="266"/>
      <c r="Y75" s="266"/>
      <c r="Z75" s="266"/>
    </row>
    <row r="76">
      <c r="A76" s="266"/>
      <c r="B76" s="266"/>
      <c r="C76" s="266"/>
      <c r="D76" s="266"/>
      <c r="E76" s="266"/>
      <c r="F76" s="266"/>
      <c r="G76" s="266"/>
      <c r="H76" s="266"/>
      <c r="I76" s="266"/>
      <c r="J76" s="266"/>
      <c r="K76" s="266"/>
      <c r="L76" s="266"/>
      <c r="M76" s="266"/>
      <c r="N76" s="266"/>
      <c r="O76" s="266"/>
      <c r="P76" s="266"/>
      <c r="Q76" s="266"/>
      <c r="R76" s="266"/>
      <c r="S76" s="266"/>
      <c r="T76" s="266"/>
      <c r="U76" s="266"/>
      <c r="V76" s="266"/>
      <c r="W76" s="266"/>
      <c r="X76" s="266"/>
      <c r="Y76" s="266"/>
      <c r="Z76" s="266"/>
    </row>
    <row r="77">
      <c r="A77" s="266"/>
      <c r="B77" s="266"/>
      <c r="C77" s="266"/>
      <c r="D77" s="266"/>
      <c r="E77" s="266"/>
      <c r="F77" s="266"/>
      <c r="G77" s="266"/>
      <c r="H77" s="266"/>
      <c r="I77" s="266"/>
      <c r="J77" s="266"/>
      <c r="K77" s="266"/>
      <c r="L77" s="266"/>
      <c r="M77" s="266"/>
      <c r="N77" s="266"/>
      <c r="O77" s="266"/>
      <c r="P77" s="266"/>
      <c r="Q77" s="266"/>
      <c r="R77" s="266"/>
      <c r="S77" s="266"/>
      <c r="T77" s="266"/>
      <c r="U77" s="266"/>
      <c r="V77" s="266"/>
      <c r="W77" s="266"/>
      <c r="X77" s="266"/>
      <c r="Y77" s="266"/>
      <c r="Z77" s="266"/>
    </row>
    <row r="78">
      <c r="A78" s="266"/>
      <c r="B78" s="266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</row>
    <row r="79">
      <c r="A79" s="266"/>
      <c r="B79" s="266"/>
      <c r="C79" s="266"/>
      <c r="D79" s="266"/>
      <c r="E79" s="266"/>
      <c r="F79" s="266"/>
      <c r="G79" s="266"/>
      <c r="H79" s="26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  <c r="W79" s="266"/>
      <c r="X79" s="266"/>
      <c r="Y79" s="266"/>
      <c r="Z79" s="266"/>
    </row>
    <row r="80">
      <c r="A80" s="266"/>
      <c r="B80" s="266"/>
      <c r="C80" s="266"/>
      <c r="D80" s="266"/>
      <c r="E80" s="266"/>
      <c r="F80" s="266"/>
      <c r="G80" s="266"/>
      <c r="H80" s="266"/>
      <c r="I80" s="266"/>
      <c r="J80" s="266"/>
      <c r="K80" s="266"/>
      <c r="L80" s="266"/>
      <c r="M80" s="266"/>
      <c r="N80" s="266"/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</row>
    <row r="81">
      <c r="A81" s="266"/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  <c r="W81" s="266"/>
      <c r="X81" s="266"/>
      <c r="Y81" s="266"/>
      <c r="Z81" s="266"/>
    </row>
    <row r="82">
      <c r="A82" s="266"/>
      <c r="B82" s="266"/>
      <c r="C82" s="266"/>
      <c r="D82" s="266"/>
      <c r="E82" s="266"/>
      <c r="F82" s="266"/>
      <c r="G82" s="266"/>
      <c r="H82" s="266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</row>
    <row r="83">
      <c r="A83" s="266"/>
      <c r="B83" s="266"/>
      <c r="C83" s="266"/>
      <c r="D83" s="266"/>
      <c r="E83" s="266"/>
      <c r="F83" s="266"/>
      <c r="G83" s="266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  <c r="U83" s="266"/>
      <c r="V83" s="266"/>
      <c r="W83" s="266"/>
      <c r="X83" s="266"/>
      <c r="Y83" s="266"/>
      <c r="Z83" s="266"/>
    </row>
    <row r="84">
      <c r="A84" s="266"/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  <c r="Z84" s="266"/>
    </row>
    <row r="85">
      <c r="A85" s="266"/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  <c r="Z85" s="266"/>
    </row>
    <row r="86">
      <c r="A86" s="266"/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  <c r="Z86" s="266"/>
    </row>
    <row r="87">
      <c r="A87" s="266"/>
      <c r="B87" s="266"/>
      <c r="C87" s="266"/>
      <c r="D87" s="266"/>
      <c r="E87" s="266"/>
      <c r="F87" s="266"/>
      <c r="G87" s="266"/>
      <c r="H87" s="266"/>
      <c r="I87" s="266"/>
      <c r="J87" s="266"/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266"/>
      <c r="W87" s="266"/>
      <c r="X87" s="266"/>
      <c r="Y87" s="266"/>
      <c r="Z87" s="266"/>
    </row>
    <row r="88">
      <c r="A88" s="266"/>
      <c r="B88" s="266"/>
      <c r="C88" s="266"/>
      <c r="D88" s="266"/>
      <c r="E88" s="266"/>
      <c r="F88" s="266"/>
      <c r="G88" s="266"/>
      <c r="H88" s="266"/>
      <c r="I88" s="266"/>
      <c r="J88" s="266"/>
      <c r="K88" s="266"/>
      <c r="L88" s="266"/>
      <c r="M88" s="266"/>
      <c r="N88" s="266"/>
      <c r="O88" s="266"/>
      <c r="P88" s="266"/>
      <c r="Q88" s="266"/>
      <c r="R88" s="266"/>
      <c r="S88" s="266"/>
      <c r="T88" s="266"/>
      <c r="U88" s="266"/>
      <c r="V88" s="266"/>
      <c r="W88" s="266"/>
      <c r="X88" s="266"/>
      <c r="Y88" s="266"/>
      <c r="Z88" s="266"/>
    </row>
    <row r="89">
      <c r="A89" s="266"/>
      <c r="B89" s="266"/>
      <c r="C89" s="266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266"/>
      <c r="W89" s="266"/>
      <c r="X89" s="266"/>
      <c r="Y89" s="266"/>
      <c r="Z89" s="266"/>
    </row>
    <row r="90">
      <c r="A90" s="266"/>
      <c r="B90" s="266"/>
      <c r="C90" s="266"/>
      <c r="D90" s="266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66"/>
      <c r="V90" s="266"/>
      <c r="W90" s="266"/>
      <c r="X90" s="266"/>
      <c r="Y90" s="266"/>
      <c r="Z90" s="266"/>
    </row>
    <row r="91">
      <c r="A91" s="266"/>
      <c r="B91" s="266"/>
      <c r="C91" s="26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  <c r="Z91" s="266"/>
    </row>
    <row r="92">
      <c r="A92" s="266"/>
      <c r="B92" s="266"/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6"/>
      <c r="S92" s="266"/>
      <c r="T92" s="266"/>
      <c r="U92" s="266"/>
      <c r="V92" s="266"/>
      <c r="W92" s="266"/>
      <c r="X92" s="266"/>
      <c r="Y92" s="266"/>
      <c r="Z92" s="266"/>
    </row>
    <row r="93">
      <c r="A93" s="266"/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6"/>
      <c r="S93" s="266"/>
      <c r="T93" s="266"/>
      <c r="U93" s="266"/>
      <c r="V93" s="266"/>
      <c r="W93" s="266"/>
      <c r="X93" s="266"/>
      <c r="Y93" s="266"/>
      <c r="Z93" s="266"/>
    </row>
    <row r="94">
      <c r="A94" s="266"/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  <c r="W94" s="266"/>
      <c r="X94" s="266"/>
      <c r="Y94" s="266"/>
      <c r="Z94" s="266"/>
    </row>
    <row r="95">
      <c r="A95" s="266"/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6"/>
      <c r="R95" s="266"/>
      <c r="S95" s="266"/>
      <c r="T95" s="266"/>
      <c r="U95" s="266"/>
      <c r="V95" s="266"/>
      <c r="W95" s="266"/>
      <c r="X95" s="266"/>
      <c r="Y95" s="266"/>
      <c r="Z95" s="266"/>
    </row>
    <row r="96">
      <c r="A96" s="266"/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  <c r="W96" s="266"/>
      <c r="X96" s="266"/>
      <c r="Y96" s="266"/>
      <c r="Z96" s="266"/>
    </row>
    <row r="97">
      <c r="A97" s="266"/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S97" s="266"/>
      <c r="T97" s="266"/>
      <c r="U97" s="266"/>
      <c r="V97" s="266"/>
      <c r="W97" s="266"/>
      <c r="X97" s="266"/>
      <c r="Y97" s="266"/>
      <c r="Z97" s="266"/>
    </row>
    <row r="98">
      <c r="A98" s="266"/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  <c r="W98" s="266"/>
      <c r="X98" s="266"/>
      <c r="Y98" s="266"/>
      <c r="Z98" s="266"/>
    </row>
    <row r="99">
      <c r="A99" s="266"/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  <c r="Z99" s="266"/>
    </row>
    <row r="100">
      <c r="A100" s="266"/>
      <c r="B100" s="266"/>
      <c r="C100" s="266"/>
      <c r="D100" s="266"/>
      <c r="E100" s="266"/>
      <c r="F100" s="266"/>
      <c r="G100" s="266"/>
      <c r="H100" s="266"/>
      <c r="I100" s="266"/>
      <c r="J100" s="266"/>
      <c r="K100" s="266"/>
      <c r="L100" s="266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  <c r="W100" s="266"/>
      <c r="X100" s="266"/>
      <c r="Y100" s="266"/>
      <c r="Z100" s="266"/>
    </row>
    <row r="101">
      <c r="A101" s="266"/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6"/>
      <c r="U101" s="266"/>
      <c r="V101" s="266"/>
      <c r="W101" s="266"/>
      <c r="X101" s="266"/>
      <c r="Y101" s="266"/>
      <c r="Z101" s="266"/>
    </row>
    <row r="102">
      <c r="A102" s="266"/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6"/>
      <c r="S102" s="266"/>
      <c r="T102" s="266"/>
      <c r="U102" s="266"/>
      <c r="V102" s="266"/>
      <c r="W102" s="266"/>
      <c r="X102" s="266"/>
      <c r="Y102" s="266"/>
      <c r="Z102" s="266"/>
    </row>
    <row r="103">
      <c r="A103" s="266"/>
      <c r="B103" s="266"/>
      <c r="C103" s="266"/>
      <c r="D103" s="266"/>
      <c r="E103" s="266"/>
      <c r="F103" s="266"/>
      <c r="G103" s="266"/>
      <c r="H103" s="266"/>
      <c r="I103" s="266"/>
      <c r="J103" s="266"/>
      <c r="K103" s="266"/>
      <c r="L103" s="266"/>
      <c r="M103" s="266"/>
      <c r="N103" s="266"/>
      <c r="O103" s="266"/>
      <c r="P103" s="266"/>
      <c r="Q103" s="266"/>
      <c r="R103" s="266"/>
      <c r="S103" s="266"/>
      <c r="T103" s="266"/>
      <c r="U103" s="266"/>
      <c r="V103" s="266"/>
      <c r="W103" s="266"/>
      <c r="X103" s="266"/>
      <c r="Y103" s="266"/>
      <c r="Z103" s="266"/>
    </row>
    <row r="104">
      <c r="A104" s="266"/>
      <c r="B104" s="266"/>
      <c r="C104" s="266"/>
      <c r="D104" s="266"/>
      <c r="E104" s="266"/>
      <c r="F104" s="266"/>
      <c r="G104" s="266"/>
      <c r="H104" s="266"/>
      <c r="I104" s="266"/>
      <c r="J104" s="266"/>
      <c r="K104" s="266"/>
      <c r="L104" s="266"/>
      <c r="M104" s="266"/>
      <c r="N104" s="266"/>
      <c r="O104" s="266"/>
      <c r="P104" s="266"/>
      <c r="Q104" s="266"/>
      <c r="R104" s="266"/>
      <c r="S104" s="266"/>
      <c r="T104" s="266"/>
      <c r="U104" s="266"/>
      <c r="V104" s="266"/>
      <c r="W104" s="266"/>
      <c r="X104" s="266"/>
      <c r="Y104" s="266"/>
      <c r="Z104" s="266"/>
    </row>
    <row r="105">
      <c r="A105" s="266"/>
      <c r="B105" s="266"/>
      <c r="C105" s="266"/>
      <c r="D105" s="266"/>
      <c r="E105" s="266"/>
      <c r="F105" s="266"/>
      <c r="G105" s="266"/>
      <c r="H105" s="266"/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  <c r="S105" s="266"/>
      <c r="T105" s="266"/>
      <c r="U105" s="266"/>
      <c r="V105" s="266"/>
      <c r="W105" s="266"/>
      <c r="X105" s="266"/>
      <c r="Y105" s="266"/>
      <c r="Z105" s="266"/>
    </row>
    <row r="106">
      <c r="A106" s="266"/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</row>
    <row r="107">
      <c r="A107" s="266"/>
      <c r="B107" s="266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/>
      <c r="W107" s="266"/>
      <c r="X107" s="266"/>
      <c r="Y107" s="266"/>
      <c r="Z107" s="266"/>
    </row>
    <row r="108">
      <c r="A108" s="266"/>
      <c r="B108" s="266"/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  <c r="Y108" s="266"/>
      <c r="Z108" s="266"/>
    </row>
    <row r="109">
      <c r="A109" s="266"/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  <c r="Z109" s="266"/>
    </row>
    <row r="110">
      <c r="A110" s="266"/>
      <c r="B110" s="266"/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  <c r="Y110" s="266"/>
      <c r="Z110" s="266"/>
    </row>
    <row r="111">
      <c r="A111" s="266"/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  <c r="Y111" s="266"/>
      <c r="Z111" s="266"/>
    </row>
    <row r="112">
      <c r="A112" s="266"/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  <c r="Y112" s="266"/>
      <c r="Z112" s="266"/>
    </row>
    <row r="113">
      <c r="A113" s="266"/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  <c r="Y113" s="266"/>
      <c r="Z113" s="266"/>
    </row>
    <row r="114">
      <c r="A114" s="266"/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  <c r="Y114" s="266"/>
      <c r="Z114" s="266"/>
    </row>
    <row r="115">
      <c r="A115" s="266"/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  <c r="Y115" s="266"/>
      <c r="Z115" s="266"/>
    </row>
    <row r="116">
      <c r="A116" s="266"/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66"/>
      <c r="X116" s="266"/>
      <c r="Y116" s="266"/>
      <c r="Z116" s="266"/>
    </row>
    <row r="117">
      <c r="A117" s="266"/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6"/>
      <c r="Z117" s="266"/>
    </row>
    <row r="118">
      <c r="A118" s="266"/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</row>
    <row r="119">
      <c r="A119" s="266"/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</row>
    <row r="120">
      <c r="A120" s="266"/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</row>
    <row r="121">
      <c r="A121" s="266"/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</row>
    <row r="122">
      <c r="A122" s="266"/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  <c r="Z122" s="266"/>
    </row>
    <row r="123">
      <c r="A123" s="266"/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  <c r="W123" s="266"/>
      <c r="X123" s="266"/>
      <c r="Y123" s="266"/>
      <c r="Z123" s="266"/>
    </row>
    <row r="124">
      <c r="A124" s="266"/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</row>
    <row r="125">
      <c r="A125" s="266"/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  <c r="Z125" s="266"/>
    </row>
    <row r="126">
      <c r="A126" s="266"/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  <c r="Z126" s="266"/>
    </row>
    <row r="127">
      <c r="A127" s="266"/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  <c r="W127" s="266"/>
      <c r="X127" s="266"/>
      <c r="Y127" s="266"/>
      <c r="Z127" s="266"/>
    </row>
    <row r="128">
      <c r="A128" s="266"/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  <c r="Z128" s="266"/>
    </row>
    <row r="129">
      <c r="A129" s="266"/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  <c r="Z129" s="266"/>
    </row>
    <row r="130">
      <c r="A130" s="266"/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  <c r="Z130" s="266"/>
    </row>
    <row r="131">
      <c r="A131" s="266"/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  <c r="W131" s="266"/>
      <c r="X131" s="266"/>
      <c r="Y131" s="266"/>
      <c r="Z131" s="266"/>
    </row>
    <row r="132">
      <c r="A132" s="266"/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  <c r="W132" s="266"/>
      <c r="X132" s="266"/>
      <c r="Y132" s="266"/>
      <c r="Z132" s="266"/>
    </row>
    <row r="133">
      <c r="A133" s="266"/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</row>
    <row r="134">
      <c r="A134" s="266"/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  <c r="Z134" s="266"/>
    </row>
    <row r="135">
      <c r="A135" s="266"/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  <c r="Z135" s="266"/>
    </row>
    <row r="136">
      <c r="A136" s="266"/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</row>
    <row r="137">
      <c r="A137" s="266"/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  <c r="Z137" s="266"/>
    </row>
    <row r="138">
      <c r="A138" s="266"/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  <c r="Z138" s="266"/>
    </row>
    <row r="139">
      <c r="A139" s="266"/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  <c r="Z139" s="266"/>
    </row>
    <row r="140">
      <c r="A140" s="266"/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  <c r="Z140" s="266"/>
    </row>
    <row r="141">
      <c r="A141" s="266"/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</row>
    <row r="142">
      <c r="A142" s="266"/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</row>
    <row r="143">
      <c r="A143" s="266"/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</row>
    <row r="144">
      <c r="A144" s="266"/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  <c r="Z144" s="266"/>
    </row>
    <row r="145">
      <c r="A145" s="266"/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  <c r="Z145" s="266"/>
    </row>
    <row r="146">
      <c r="A146" s="266"/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  <c r="Z146" s="266"/>
    </row>
    <row r="147">
      <c r="A147" s="266"/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  <c r="Z147" s="266"/>
    </row>
    <row r="148">
      <c r="A148" s="266"/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</row>
    <row r="149">
      <c r="A149" s="266"/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</row>
    <row r="150">
      <c r="A150" s="266"/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  <c r="W150" s="266"/>
      <c r="X150" s="266"/>
      <c r="Y150" s="266"/>
      <c r="Z150" s="266"/>
    </row>
    <row r="151">
      <c r="A151" s="266"/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  <c r="W151" s="266"/>
      <c r="X151" s="266"/>
      <c r="Y151" s="266"/>
      <c r="Z151" s="266"/>
    </row>
    <row r="152">
      <c r="A152" s="266"/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  <c r="W152" s="266"/>
      <c r="X152" s="266"/>
      <c r="Y152" s="266"/>
      <c r="Z152" s="266"/>
    </row>
    <row r="153">
      <c r="A153" s="266"/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  <c r="W153" s="266"/>
      <c r="X153" s="266"/>
      <c r="Y153" s="266"/>
      <c r="Z153" s="266"/>
    </row>
    <row r="154">
      <c r="A154" s="266"/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</row>
    <row r="155">
      <c r="A155" s="266"/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  <c r="W155" s="266"/>
      <c r="X155" s="266"/>
      <c r="Y155" s="266"/>
      <c r="Z155" s="266"/>
    </row>
    <row r="156">
      <c r="A156" s="266"/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  <c r="W156" s="266"/>
      <c r="X156" s="266"/>
      <c r="Y156" s="266"/>
      <c r="Z156" s="266"/>
    </row>
    <row r="157">
      <c r="A157" s="266"/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  <c r="W157" s="266"/>
      <c r="X157" s="266"/>
      <c r="Y157" s="266"/>
      <c r="Z157" s="266"/>
    </row>
    <row r="158">
      <c r="A158" s="266"/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  <c r="W158" s="266"/>
      <c r="X158" s="266"/>
      <c r="Y158" s="266"/>
      <c r="Z158" s="266"/>
    </row>
    <row r="159">
      <c r="A159" s="266"/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</row>
    <row r="160">
      <c r="A160" s="266"/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</row>
    <row r="161">
      <c r="A161" s="266"/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</row>
    <row r="162">
      <c r="A162" s="266"/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</row>
    <row r="163">
      <c r="A163" s="266"/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  <c r="W163" s="266"/>
      <c r="X163" s="266"/>
      <c r="Y163" s="266"/>
      <c r="Z163" s="266"/>
    </row>
    <row r="164">
      <c r="A164" s="266"/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  <c r="W164" s="266"/>
      <c r="X164" s="266"/>
      <c r="Y164" s="266"/>
      <c r="Z164" s="266"/>
    </row>
    <row r="165">
      <c r="A165" s="266"/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</row>
    <row r="166">
      <c r="A166" s="266"/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  <c r="W166" s="266"/>
      <c r="X166" s="266"/>
      <c r="Y166" s="266"/>
      <c r="Z166" s="266"/>
    </row>
    <row r="167">
      <c r="A167" s="266"/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  <c r="W167" s="266"/>
      <c r="X167" s="266"/>
      <c r="Y167" s="266"/>
      <c r="Z167" s="266"/>
    </row>
    <row r="168">
      <c r="A168" s="266"/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  <c r="W168" s="266"/>
      <c r="X168" s="266"/>
      <c r="Y168" s="266"/>
      <c r="Z168" s="266"/>
    </row>
    <row r="169">
      <c r="A169" s="266"/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  <c r="W169" s="266"/>
      <c r="X169" s="266"/>
      <c r="Y169" s="266"/>
      <c r="Z169" s="266"/>
    </row>
    <row r="170">
      <c r="A170" s="266"/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  <c r="W170" s="266"/>
      <c r="X170" s="266"/>
      <c r="Y170" s="266"/>
      <c r="Z170" s="266"/>
    </row>
    <row r="171">
      <c r="A171" s="266"/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  <c r="W171" s="266"/>
      <c r="X171" s="266"/>
      <c r="Y171" s="266"/>
      <c r="Z171" s="266"/>
    </row>
    <row r="172">
      <c r="A172" s="266"/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  <c r="W172" s="266"/>
      <c r="X172" s="266"/>
      <c r="Y172" s="266"/>
      <c r="Z172" s="266"/>
    </row>
    <row r="173">
      <c r="A173" s="266"/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  <c r="W173" s="266"/>
      <c r="X173" s="266"/>
      <c r="Y173" s="266"/>
      <c r="Z173" s="266"/>
    </row>
    <row r="174">
      <c r="A174" s="266"/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  <c r="W174" s="266"/>
      <c r="X174" s="266"/>
      <c r="Y174" s="266"/>
      <c r="Z174" s="266"/>
    </row>
    <row r="175">
      <c r="A175" s="266"/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  <c r="Z175" s="266"/>
    </row>
    <row r="176">
      <c r="A176" s="266"/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  <c r="W176" s="266"/>
      <c r="X176" s="266"/>
      <c r="Y176" s="266"/>
      <c r="Z176" s="266"/>
    </row>
    <row r="177">
      <c r="A177" s="266"/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  <c r="W177" s="266"/>
      <c r="X177" s="266"/>
      <c r="Y177" s="266"/>
      <c r="Z177" s="266"/>
    </row>
    <row r="178">
      <c r="A178" s="266"/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  <c r="W178" s="266"/>
      <c r="X178" s="266"/>
      <c r="Y178" s="266"/>
      <c r="Z178" s="266"/>
    </row>
    <row r="179">
      <c r="A179" s="266"/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  <c r="W179" s="266"/>
      <c r="X179" s="266"/>
      <c r="Y179" s="266"/>
      <c r="Z179" s="266"/>
    </row>
    <row r="180">
      <c r="A180" s="266"/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  <c r="W180" s="266"/>
      <c r="X180" s="266"/>
      <c r="Y180" s="266"/>
      <c r="Z180" s="266"/>
    </row>
    <row r="181">
      <c r="A181" s="266"/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  <c r="Z181" s="266"/>
    </row>
    <row r="182">
      <c r="A182" s="266"/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  <c r="W182" s="266"/>
      <c r="X182" s="266"/>
      <c r="Y182" s="266"/>
      <c r="Z182" s="266"/>
    </row>
    <row r="183">
      <c r="A183" s="266"/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  <c r="W183" s="266"/>
      <c r="X183" s="266"/>
      <c r="Y183" s="266"/>
      <c r="Z183" s="266"/>
    </row>
    <row r="184">
      <c r="A184" s="266"/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R184" s="266"/>
      <c r="S184" s="266"/>
      <c r="T184" s="266"/>
      <c r="U184" s="266"/>
      <c r="V184" s="266"/>
      <c r="W184" s="266"/>
      <c r="X184" s="266"/>
      <c r="Y184" s="266"/>
      <c r="Z184" s="266"/>
    </row>
    <row r="185">
      <c r="A185" s="266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X185" s="266"/>
      <c r="Y185" s="266"/>
      <c r="Z185" s="266"/>
    </row>
    <row r="186">
      <c r="A186" s="266"/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  <c r="W186" s="266"/>
      <c r="X186" s="266"/>
      <c r="Y186" s="266"/>
      <c r="Z186" s="266"/>
    </row>
    <row r="187">
      <c r="A187" s="266"/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  <c r="W187" s="266"/>
      <c r="X187" s="266"/>
      <c r="Y187" s="266"/>
      <c r="Z187" s="266"/>
    </row>
    <row r="188">
      <c r="A188" s="266"/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  <c r="W188" s="266"/>
      <c r="X188" s="266"/>
      <c r="Y188" s="266"/>
      <c r="Z188" s="266"/>
    </row>
    <row r="189">
      <c r="A189" s="266"/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  <c r="W189" s="266"/>
      <c r="X189" s="266"/>
      <c r="Y189" s="266"/>
      <c r="Z189" s="266"/>
    </row>
    <row r="190">
      <c r="A190" s="266"/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266"/>
      <c r="Y190" s="266"/>
      <c r="Z190" s="266"/>
    </row>
    <row r="191">
      <c r="A191" s="266"/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  <c r="Z191" s="266"/>
    </row>
    <row r="192">
      <c r="A192" s="266"/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</row>
    <row r="193">
      <c r="A193" s="266"/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</row>
    <row r="194">
      <c r="A194" s="266"/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  <c r="Z194" s="266"/>
    </row>
    <row r="195">
      <c r="A195" s="266"/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  <c r="Z195" s="266"/>
    </row>
    <row r="196">
      <c r="A196" s="266"/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  <c r="Z196" s="266"/>
    </row>
    <row r="197">
      <c r="A197" s="266"/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  <c r="Z197" s="266"/>
    </row>
    <row r="198">
      <c r="A198" s="266"/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  <c r="Z198" s="266"/>
    </row>
    <row r="199">
      <c r="A199" s="266"/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  <c r="Z199" s="266"/>
    </row>
    <row r="200">
      <c r="A200" s="266"/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  <c r="Z200" s="266"/>
    </row>
    <row r="201">
      <c r="A201" s="266"/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  <c r="Z201" s="266"/>
    </row>
    <row r="202">
      <c r="A202" s="266"/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  <c r="Z202" s="266"/>
    </row>
    <row r="203">
      <c r="A203" s="266"/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</row>
    <row r="204">
      <c r="A204" s="266"/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</row>
    <row r="205">
      <c r="A205" s="266"/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  <c r="Z205" s="266"/>
    </row>
    <row r="206">
      <c r="A206" s="266"/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  <c r="Z206" s="266"/>
    </row>
    <row r="207">
      <c r="A207" s="266"/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  <c r="Z207" s="266"/>
    </row>
    <row r="208">
      <c r="A208" s="266"/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  <c r="Z208" s="266"/>
    </row>
    <row r="209">
      <c r="A209" s="266"/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  <c r="Z209" s="266"/>
    </row>
    <row r="210">
      <c r="A210" s="266"/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  <c r="Z210" s="266"/>
    </row>
    <row r="211">
      <c r="A211" s="266"/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  <c r="Z211" s="266"/>
    </row>
    <row r="212">
      <c r="A212" s="266"/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  <c r="Z212" s="266"/>
    </row>
    <row r="213">
      <c r="A213" s="266"/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  <c r="Z213" s="266"/>
    </row>
    <row r="214">
      <c r="A214" s="266"/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</row>
    <row r="215">
      <c r="A215" s="266"/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</row>
    <row r="216">
      <c r="A216" s="266"/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  <c r="Z216" s="266"/>
    </row>
    <row r="217">
      <c r="A217" s="266"/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  <c r="Z217" s="266"/>
    </row>
    <row r="218">
      <c r="A218" s="266"/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  <c r="Z218" s="266"/>
    </row>
    <row r="219">
      <c r="A219" s="266"/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</row>
    <row r="220">
      <c r="A220" s="266"/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  <c r="Z220" s="266"/>
    </row>
    <row r="221">
      <c r="A221" s="266"/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  <c r="Z221" s="266"/>
    </row>
    <row r="222">
      <c r="A222" s="266"/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  <c r="Z222" s="266"/>
    </row>
    <row r="223">
      <c r="A223" s="266"/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  <c r="Z223" s="266"/>
    </row>
    <row r="224">
      <c r="A224" s="266"/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</row>
    <row r="225">
      <c r="A225" s="266"/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</row>
    <row r="226">
      <c r="A226" s="266"/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</row>
    <row r="227">
      <c r="A227" s="266"/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</row>
    <row r="228">
      <c r="A228" s="266"/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</row>
    <row r="229">
      <c r="A229" s="266"/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  <c r="Z229" s="266"/>
    </row>
    <row r="230">
      <c r="A230" s="266"/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</row>
    <row r="231">
      <c r="A231" s="266"/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</row>
    <row r="232">
      <c r="A232" s="266"/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  <c r="Z232" s="266"/>
    </row>
    <row r="233">
      <c r="A233" s="266"/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</row>
    <row r="234">
      <c r="A234" s="266"/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</row>
    <row r="235">
      <c r="A235" s="266"/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</row>
    <row r="236">
      <c r="A236" s="266"/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</row>
    <row r="237">
      <c r="A237" s="266"/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</row>
    <row r="238">
      <c r="A238" s="266"/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</row>
    <row r="239">
      <c r="A239" s="266"/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</row>
    <row r="240">
      <c r="A240" s="266"/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</row>
    <row r="241">
      <c r="A241" s="266"/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  <c r="Z241" s="266"/>
    </row>
    <row r="242">
      <c r="A242" s="266"/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266"/>
    </row>
    <row r="243">
      <c r="A243" s="266"/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  <c r="Z243" s="266"/>
    </row>
    <row r="244">
      <c r="A244" s="266"/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</row>
    <row r="245">
      <c r="A245" s="266"/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</row>
    <row r="246">
      <c r="A246" s="266"/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</row>
    <row r="247">
      <c r="A247" s="266"/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</row>
    <row r="248">
      <c r="A248" s="266"/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</row>
    <row r="249">
      <c r="A249" s="266"/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</row>
    <row r="250">
      <c r="A250" s="266"/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</row>
    <row r="251">
      <c r="A251" s="266"/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  <c r="Z251" s="266"/>
    </row>
    <row r="252">
      <c r="A252" s="266"/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  <c r="Z252" s="266"/>
    </row>
    <row r="253">
      <c r="A253" s="266"/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  <c r="Z253" s="266"/>
    </row>
    <row r="254">
      <c r="A254" s="266"/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</row>
    <row r="255">
      <c r="A255" s="266"/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  <c r="Z255" s="266"/>
    </row>
    <row r="256">
      <c r="A256" s="266"/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  <c r="Z256" s="266"/>
    </row>
    <row r="257">
      <c r="A257" s="266"/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</row>
    <row r="258">
      <c r="A258" s="266"/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</row>
    <row r="259">
      <c r="A259" s="266"/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</row>
    <row r="260">
      <c r="A260" s="266"/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</row>
    <row r="261">
      <c r="A261" s="266"/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</row>
    <row r="262">
      <c r="A262" s="266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</row>
    <row r="263">
      <c r="A263" s="266"/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</row>
    <row r="264">
      <c r="A264" s="266"/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  <c r="Z264" s="266"/>
    </row>
    <row r="265">
      <c r="A265" s="266"/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</row>
    <row r="266">
      <c r="A266" s="266"/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  <c r="Z266" s="266"/>
    </row>
    <row r="267">
      <c r="A267" s="266"/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6"/>
      <c r="Y267" s="266"/>
      <c r="Z267" s="266"/>
    </row>
    <row r="268">
      <c r="A268" s="266"/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</row>
    <row r="269">
      <c r="A269" s="266"/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</row>
    <row r="270">
      <c r="A270" s="266"/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  <c r="Z270" s="266"/>
    </row>
    <row r="271">
      <c r="A271" s="266"/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  <c r="Z271" s="266"/>
    </row>
    <row r="272">
      <c r="A272" s="266"/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</row>
    <row r="273">
      <c r="A273" s="266"/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</row>
    <row r="274">
      <c r="A274" s="266"/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6"/>
      <c r="Y274" s="266"/>
      <c r="Z274" s="266"/>
    </row>
    <row r="275">
      <c r="A275" s="266"/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  <c r="Z275" s="266"/>
    </row>
    <row r="276">
      <c r="A276" s="266"/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  <c r="Z276" s="266"/>
    </row>
    <row r="277">
      <c r="A277" s="266"/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6"/>
      <c r="Y277" s="266"/>
      <c r="Z277" s="266"/>
    </row>
    <row r="278">
      <c r="A278" s="266"/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  <c r="Z278" s="266"/>
    </row>
    <row r="279">
      <c r="A279" s="266"/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  <c r="Z279" s="266"/>
    </row>
    <row r="280">
      <c r="A280" s="266"/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  <c r="Z280" s="266"/>
    </row>
    <row r="281">
      <c r="A281" s="266"/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  <c r="Z281" s="266"/>
    </row>
    <row r="282">
      <c r="A282" s="266"/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  <c r="Z282" s="266"/>
    </row>
    <row r="283">
      <c r="A283" s="266"/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  <c r="Z283" s="266"/>
    </row>
    <row r="284">
      <c r="A284" s="266"/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  <c r="Z284" s="266"/>
    </row>
    <row r="285">
      <c r="A285" s="266"/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  <c r="Z285" s="266"/>
    </row>
    <row r="286">
      <c r="A286" s="266"/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</row>
    <row r="287">
      <c r="A287" s="266"/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  <c r="Z287" s="266"/>
    </row>
    <row r="288">
      <c r="A288" s="266"/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  <c r="Z288" s="266"/>
    </row>
    <row r="289">
      <c r="A289" s="266"/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  <c r="Z289" s="266"/>
    </row>
    <row r="290">
      <c r="A290" s="266"/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  <c r="Z290" s="266"/>
    </row>
    <row r="291">
      <c r="A291" s="266"/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  <c r="Z291" s="266"/>
    </row>
    <row r="292">
      <c r="A292" s="266"/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</row>
    <row r="293">
      <c r="A293" s="266"/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</row>
    <row r="294">
      <c r="A294" s="266"/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  <c r="Z294" s="266"/>
    </row>
    <row r="295">
      <c r="A295" s="266"/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  <c r="Z295" s="266"/>
    </row>
    <row r="296">
      <c r="A296" s="266"/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  <c r="Z296" s="266"/>
    </row>
    <row r="297">
      <c r="A297" s="266"/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</row>
    <row r="298">
      <c r="A298" s="266"/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  <c r="Z298" s="266"/>
    </row>
    <row r="299">
      <c r="A299" s="266"/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</row>
    <row r="300">
      <c r="A300" s="266"/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  <c r="Z300" s="266"/>
    </row>
    <row r="301">
      <c r="A301" s="266"/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</row>
    <row r="302">
      <c r="A302" s="266"/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</row>
    <row r="303">
      <c r="A303" s="266"/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  <c r="Z303" s="266"/>
    </row>
    <row r="304">
      <c r="A304" s="266"/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</row>
    <row r="305">
      <c r="A305" s="266"/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</row>
    <row r="306">
      <c r="A306" s="266"/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</row>
    <row r="307">
      <c r="A307" s="266"/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</row>
    <row r="308">
      <c r="A308" s="266"/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</row>
    <row r="309">
      <c r="A309" s="266"/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</row>
    <row r="310">
      <c r="A310" s="266"/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</row>
    <row r="311">
      <c r="A311" s="266"/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  <c r="Z311" s="266"/>
    </row>
    <row r="312">
      <c r="A312" s="266"/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</row>
    <row r="313">
      <c r="A313" s="266"/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</row>
    <row r="314">
      <c r="A314" s="266"/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  <c r="Z314" s="266"/>
    </row>
    <row r="315">
      <c r="A315" s="266"/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</row>
    <row r="316">
      <c r="A316" s="266"/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</row>
    <row r="317">
      <c r="A317" s="266"/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</row>
    <row r="318">
      <c r="A318" s="266"/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</row>
    <row r="319">
      <c r="A319" s="266"/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</row>
    <row r="320">
      <c r="A320" s="266"/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</row>
    <row r="321">
      <c r="A321" s="266"/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6"/>
    </row>
    <row r="322">
      <c r="A322" s="266"/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</row>
    <row r="323">
      <c r="A323" s="266"/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</row>
    <row r="324">
      <c r="A324" s="266"/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</row>
    <row r="325">
      <c r="A325" s="266"/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</row>
    <row r="326">
      <c r="A326" s="266"/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</row>
    <row r="327">
      <c r="A327" s="266"/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</row>
    <row r="328">
      <c r="A328" s="266"/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</row>
    <row r="329">
      <c r="A329" s="266"/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</row>
    <row r="330">
      <c r="A330" s="266"/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</row>
    <row r="331">
      <c r="A331" s="266"/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</row>
    <row r="332">
      <c r="A332" s="266"/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</row>
    <row r="333">
      <c r="A333" s="266"/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</row>
    <row r="334">
      <c r="A334" s="266"/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</row>
    <row r="335">
      <c r="A335" s="266"/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</row>
    <row r="336">
      <c r="A336" s="266"/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</row>
    <row r="337">
      <c r="A337" s="266"/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</row>
    <row r="338">
      <c r="A338" s="266"/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</row>
    <row r="339">
      <c r="A339" s="266"/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</row>
    <row r="340">
      <c r="A340" s="266"/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  <c r="Z340" s="266"/>
    </row>
    <row r="341">
      <c r="A341" s="266"/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  <c r="Z341" s="266"/>
    </row>
    <row r="342">
      <c r="A342" s="266"/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</row>
    <row r="343">
      <c r="A343" s="266"/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</row>
    <row r="344">
      <c r="A344" s="266"/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</row>
    <row r="345">
      <c r="A345" s="266"/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</row>
    <row r="346">
      <c r="A346" s="266"/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  <c r="Z346" s="266"/>
    </row>
    <row r="347">
      <c r="A347" s="266"/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</row>
    <row r="348">
      <c r="A348" s="266"/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  <c r="Z348" s="266"/>
    </row>
    <row r="349">
      <c r="A349" s="266"/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</row>
    <row r="350">
      <c r="A350" s="266"/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</row>
    <row r="351">
      <c r="A351" s="266"/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</row>
    <row r="352">
      <c r="A352" s="266"/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  <c r="Z352" s="266"/>
    </row>
    <row r="353">
      <c r="A353" s="266"/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</row>
    <row r="354">
      <c r="A354" s="266"/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</row>
    <row r="355">
      <c r="A355" s="266"/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</row>
    <row r="356">
      <c r="A356" s="266"/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</row>
    <row r="357">
      <c r="A357" s="266"/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</row>
    <row r="358">
      <c r="A358" s="266"/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  <c r="Z358" s="266"/>
    </row>
    <row r="359">
      <c r="A359" s="266"/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</row>
    <row r="360">
      <c r="A360" s="266"/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</row>
    <row r="361">
      <c r="A361" s="266"/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</row>
    <row r="362">
      <c r="A362" s="266"/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</row>
    <row r="363">
      <c r="A363" s="266"/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</row>
    <row r="364">
      <c r="A364" s="266"/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</row>
    <row r="365">
      <c r="A365" s="266"/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</row>
    <row r="366">
      <c r="A366" s="266"/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</row>
    <row r="367">
      <c r="A367" s="266"/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</row>
    <row r="368">
      <c r="A368" s="266"/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</row>
    <row r="369">
      <c r="A369" s="266"/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  <c r="Z369" s="266"/>
    </row>
    <row r="370">
      <c r="A370" s="266"/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</row>
    <row r="371">
      <c r="A371" s="266"/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  <c r="Z371" s="266"/>
    </row>
    <row r="372">
      <c r="A372" s="266"/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</row>
    <row r="373">
      <c r="A373" s="266"/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</row>
    <row r="374">
      <c r="A374" s="266"/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</row>
    <row r="375">
      <c r="A375" s="266"/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</row>
    <row r="376">
      <c r="A376" s="266"/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</row>
    <row r="377">
      <c r="A377" s="266"/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</row>
    <row r="378">
      <c r="A378" s="266"/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</row>
    <row r="379">
      <c r="A379" s="266"/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</row>
    <row r="380">
      <c r="A380" s="266"/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</row>
    <row r="381">
      <c r="A381" s="266"/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</row>
    <row r="382">
      <c r="A382" s="266"/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</row>
    <row r="383">
      <c r="A383" s="266"/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</row>
    <row r="384">
      <c r="A384" s="266"/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</row>
    <row r="385">
      <c r="A385" s="266"/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</row>
    <row r="386">
      <c r="A386" s="266"/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</row>
    <row r="387">
      <c r="A387" s="266"/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  <c r="Z387" s="266"/>
    </row>
    <row r="388">
      <c r="A388" s="266"/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</row>
    <row r="389">
      <c r="A389" s="266"/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</row>
    <row r="390">
      <c r="A390" s="266"/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</row>
    <row r="391">
      <c r="A391" s="266"/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</row>
    <row r="392">
      <c r="A392" s="266"/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</row>
    <row r="393">
      <c r="A393" s="266"/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</row>
    <row r="394">
      <c r="A394" s="266"/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</row>
    <row r="395">
      <c r="A395" s="266"/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</row>
    <row r="396">
      <c r="A396" s="266"/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</row>
    <row r="397">
      <c r="A397" s="266"/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</row>
    <row r="398">
      <c r="A398" s="266"/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</row>
    <row r="399">
      <c r="A399" s="266"/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</row>
    <row r="400">
      <c r="A400" s="266"/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</row>
    <row r="401">
      <c r="A401" s="266"/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</row>
    <row r="402">
      <c r="A402" s="266"/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</row>
    <row r="403">
      <c r="A403" s="266"/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</row>
    <row r="404">
      <c r="A404" s="266"/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</row>
    <row r="405">
      <c r="A405" s="266"/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</row>
    <row r="406">
      <c r="A406" s="266"/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</row>
    <row r="407">
      <c r="A407" s="266"/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</row>
    <row r="408">
      <c r="A408" s="266"/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</row>
    <row r="409">
      <c r="A409" s="266"/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</row>
    <row r="410">
      <c r="A410" s="266"/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</row>
    <row r="411">
      <c r="A411" s="266"/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</row>
    <row r="412">
      <c r="A412" s="266"/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</row>
    <row r="413">
      <c r="A413" s="266"/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</row>
    <row r="414">
      <c r="A414" s="266"/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</row>
    <row r="415">
      <c r="A415" s="266"/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  <c r="Z415" s="266"/>
    </row>
    <row r="416">
      <c r="A416" s="266"/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</row>
    <row r="417">
      <c r="A417" s="266"/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</row>
    <row r="418">
      <c r="A418" s="266"/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</row>
    <row r="419">
      <c r="A419" s="266"/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</row>
    <row r="420">
      <c r="A420" s="266"/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</row>
    <row r="421">
      <c r="A421" s="266"/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</row>
    <row r="422">
      <c r="A422" s="266"/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</row>
    <row r="423">
      <c r="A423" s="266"/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</row>
    <row r="424">
      <c r="A424" s="266"/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</row>
    <row r="425">
      <c r="A425" s="266"/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</row>
    <row r="426">
      <c r="A426" s="266"/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</row>
    <row r="427">
      <c r="A427" s="266"/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</row>
    <row r="428">
      <c r="A428" s="266"/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</row>
    <row r="429">
      <c r="A429" s="266"/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</row>
    <row r="430">
      <c r="A430" s="266"/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</row>
    <row r="431">
      <c r="A431" s="266"/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</row>
    <row r="432">
      <c r="A432" s="266"/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</row>
    <row r="433">
      <c r="A433" s="266"/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</row>
    <row r="434">
      <c r="A434" s="266"/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</row>
    <row r="435">
      <c r="A435" s="266"/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</row>
    <row r="436">
      <c r="A436" s="266"/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</row>
    <row r="437">
      <c r="A437" s="266"/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</row>
    <row r="438">
      <c r="A438" s="266"/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</row>
    <row r="439">
      <c r="A439" s="266"/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</row>
    <row r="440">
      <c r="A440" s="266"/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</row>
    <row r="441">
      <c r="A441" s="266"/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</row>
    <row r="442">
      <c r="A442" s="266"/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</row>
    <row r="443">
      <c r="A443" s="266"/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</row>
    <row r="444">
      <c r="A444" s="266"/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</row>
    <row r="445">
      <c r="A445" s="266"/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</row>
    <row r="446">
      <c r="A446" s="266"/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</row>
    <row r="447">
      <c r="A447" s="266"/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</row>
    <row r="448">
      <c r="A448" s="266"/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</row>
    <row r="449">
      <c r="A449" s="266"/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</row>
    <row r="450">
      <c r="A450" s="266"/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</row>
    <row r="451">
      <c r="A451" s="266"/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</row>
    <row r="452">
      <c r="A452" s="266"/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</row>
    <row r="453">
      <c r="A453" s="266"/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</row>
    <row r="454">
      <c r="A454" s="266"/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</row>
    <row r="455">
      <c r="A455" s="266"/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</row>
    <row r="456">
      <c r="A456" s="266"/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</row>
    <row r="457">
      <c r="A457" s="266"/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</row>
    <row r="458">
      <c r="A458" s="266"/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</row>
    <row r="459">
      <c r="A459" s="266"/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</row>
    <row r="460">
      <c r="A460" s="266"/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</row>
    <row r="461">
      <c r="A461" s="266"/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</row>
    <row r="462">
      <c r="A462" s="266"/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</row>
    <row r="463">
      <c r="A463" s="266"/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</row>
    <row r="464">
      <c r="A464" s="266"/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</row>
    <row r="465">
      <c r="A465" s="266"/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</row>
    <row r="466">
      <c r="A466" s="266"/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</row>
    <row r="467">
      <c r="A467" s="266"/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</row>
    <row r="468">
      <c r="A468" s="266"/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</row>
    <row r="469">
      <c r="A469" s="266"/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</row>
    <row r="470">
      <c r="A470" s="266"/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</row>
    <row r="471">
      <c r="A471" s="266"/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</row>
    <row r="472">
      <c r="A472" s="266"/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</row>
    <row r="473">
      <c r="A473" s="266"/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</row>
    <row r="474">
      <c r="A474" s="266"/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</row>
    <row r="475">
      <c r="A475" s="266"/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</row>
    <row r="476">
      <c r="A476" s="266"/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</row>
    <row r="477">
      <c r="A477" s="266"/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</row>
    <row r="478">
      <c r="A478" s="266"/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</row>
    <row r="479">
      <c r="A479" s="266"/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</row>
    <row r="480">
      <c r="A480" s="266"/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</row>
    <row r="481">
      <c r="A481" s="266"/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</row>
    <row r="482">
      <c r="A482" s="266"/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</row>
    <row r="483">
      <c r="A483" s="266"/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</row>
    <row r="484">
      <c r="A484" s="266"/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</row>
    <row r="485">
      <c r="A485" s="266"/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</row>
    <row r="486">
      <c r="A486" s="266"/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</row>
    <row r="487">
      <c r="A487" s="266"/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</row>
    <row r="488">
      <c r="A488" s="266"/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</row>
    <row r="489">
      <c r="A489" s="266"/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</row>
    <row r="490">
      <c r="A490" s="266"/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</row>
    <row r="491">
      <c r="A491" s="266"/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</row>
    <row r="492">
      <c r="A492" s="266"/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</row>
    <row r="493">
      <c r="A493" s="266"/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</row>
    <row r="494">
      <c r="A494" s="266"/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</row>
    <row r="495">
      <c r="A495" s="266"/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</row>
    <row r="496">
      <c r="A496" s="266"/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</row>
    <row r="497">
      <c r="A497" s="266"/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</row>
    <row r="498">
      <c r="A498" s="266"/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</row>
    <row r="499">
      <c r="A499" s="266"/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</row>
    <row r="500">
      <c r="A500" s="266"/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</row>
    <row r="501">
      <c r="A501" s="266"/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</row>
    <row r="502">
      <c r="A502" s="266"/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</row>
    <row r="503">
      <c r="A503" s="266"/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</row>
    <row r="504">
      <c r="A504" s="266"/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</row>
    <row r="505">
      <c r="A505" s="266"/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</row>
    <row r="506">
      <c r="A506" s="266"/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</row>
    <row r="507">
      <c r="A507" s="266"/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</row>
    <row r="508">
      <c r="A508" s="266"/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</row>
    <row r="509">
      <c r="A509" s="266"/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</row>
    <row r="510">
      <c r="A510" s="266"/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</row>
    <row r="511">
      <c r="A511" s="266"/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</row>
    <row r="512">
      <c r="A512" s="266"/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</row>
    <row r="513">
      <c r="A513" s="266"/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</row>
    <row r="514">
      <c r="A514" s="266"/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</row>
    <row r="515">
      <c r="A515" s="266"/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</row>
    <row r="516">
      <c r="A516" s="266"/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</row>
    <row r="517">
      <c r="A517" s="266"/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</row>
    <row r="518">
      <c r="A518" s="266"/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</row>
    <row r="519">
      <c r="A519" s="266"/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</row>
    <row r="520">
      <c r="A520" s="266"/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</row>
    <row r="521">
      <c r="A521" s="266"/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</row>
    <row r="522">
      <c r="A522" s="266"/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</row>
    <row r="523">
      <c r="A523" s="266"/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</row>
    <row r="524">
      <c r="A524" s="266"/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</row>
    <row r="525">
      <c r="A525" s="266"/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</row>
    <row r="526">
      <c r="A526" s="266"/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</row>
    <row r="527">
      <c r="A527" s="266"/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</row>
    <row r="528">
      <c r="A528" s="266"/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</row>
    <row r="529">
      <c r="A529" s="266"/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</row>
    <row r="530">
      <c r="A530" s="266"/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</row>
    <row r="531">
      <c r="A531" s="266"/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</row>
    <row r="532">
      <c r="A532" s="266"/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</row>
    <row r="533">
      <c r="A533" s="266"/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</row>
    <row r="534">
      <c r="A534" s="266"/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</row>
    <row r="535">
      <c r="A535" s="266"/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</row>
    <row r="536">
      <c r="A536" s="266"/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</row>
    <row r="537">
      <c r="A537" s="266"/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</row>
    <row r="538">
      <c r="A538" s="266"/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</row>
    <row r="539">
      <c r="A539" s="266"/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</row>
    <row r="540">
      <c r="A540" s="266"/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</row>
    <row r="541">
      <c r="A541" s="266"/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</row>
    <row r="542">
      <c r="A542" s="266"/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</row>
    <row r="543">
      <c r="A543" s="266"/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</row>
    <row r="544">
      <c r="A544" s="266"/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</row>
    <row r="545">
      <c r="A545" s="266"/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</row>
    <row r="546">
      <c r="A546" s="266"/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</row>
    <row r="547">
      <c r="A547" s="266"/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</row>
    <row r="548">
      <c r="A548" s="266"/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</row>
    <row r="549">
      <c r="A549" s="266"/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</row>
    <row r="550">
      <c r="A550" s="266"/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</row>
    <row r="551">
      <c r="A551" s="266"/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</row>
    <row r="552">
      <c r="A552" s="266"/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</row>
    <row r="553">
      <c r="A553" s="266"/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</row>
    <row r="554">
      <c r="A554" s="266"/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</row>
    <row r="555">
      <c r="A555" s="266"/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</row>
    <row r="556">
      <c r="A556" s="266"/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</row>
    <row r="557">
      <c r="A557" s="266"/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</row>
    <row r="558">
      <c r="A558" s="266"/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</row>
    <row r="559">
      <c r="A559" s="266"/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</row>
    <row r="560">
      <c r="A560" s="266"/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</row>
    <row r="561">
      <c r="A561" s="266"/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</row>
    <row r="562">
      <c r="A562" s="266"/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</row>
    <row r="563">
      <c r="A563" s="266"/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</row>
    <row r="564">
      <c r="A564" s="266"/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</row>
    <row r="565">
      <c r="A565" s="266"/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</row>
    <row r="566">
      <c r="A566" s="266"/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</row>
    <row r="567">
      <c r="A567" s="266"/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</row>
    <row r="568">
      <c r="A568" s="266"/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</row>
    <row r="569">
      <c r="A569" s="266"/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</row>
    <row r="570">
      <c r="A570" s="266"/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</row>
    <row r="571">
      <c r="A571" s="266"/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</row>
    <row r="572">
      <c r="A572" s="266"/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</row>
    <row r="573">
      <c r="A573" s="266"/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</row>
    <row r="574">
      <c r="A574" s="266"/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</row>
    <row r="575">
      <c r="A575" s="266"/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</row>
    <row r="576">
      <c r="A576" s="266"/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</row>
    <row r="577">
      <c r="A577" s="266"/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</row>
    <row r="578">
      <c r="A578" s="266"/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</row>
    <row r="579">
      <c r="A579" s="266"/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</row>
    <row r="580">
      <c r="A580" s="266"/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</row>
    <row r="581">
      <c r="A581" s="266"/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</row>
    <row r="582">
      <c r="A582" s="266"/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</row>
    <row r="583">
      <c r="A583" s="266"/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</row>
    <row r="584">
      <c r="A584" s="266"/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</row>
    <row r="585">
      <c r="A585" s="266"/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</row>
    <row r="586">
      <c r="A586" s="266"/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</row>
    <row r="587">
      <c r="A587" s="266"/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</row>
    <row r="588">
      <c r="A588" s="266"/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</row>
    <row r="589">
      <c r="A589" s="266"/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</row>
    <row r="590">
      <c r="A590" s="266"/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</row>
    <row r="591">
      <c r="A591" s="266"/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</row>
    <row r="592">
      <c r="A592" s="266"/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</row>
    <row r="593">
      <c r="A593" s="266"/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</row>
    <row r="594">
      <c r="A594" s="266"/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</row>
    <row r="595">
      <c r="A595" s="266"/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</row>
    <row r="596">
      <c r="A596" s="266"/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</row>
    <row r="597">
      <c r="A597" s="266"/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</row>
    <row r="598">
      <c r="A598" s="266"/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</row>
    <row r="599">
      <c r="A599" s="266"/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</row>
    <row r="600">
      <c r="A600" s="266"/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</row>
    <row r="601">
      <c r="A601" s="266"/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</row>
    <row r="602">
      <c r="A602" s="266"/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</row>
    <row r="603">
      <c r="A603" s="266"/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</row>
    <row r="604">
      <c r="A604" s="266"/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</row>
    <row r="605">
      <c r="A605" s="266"/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</row>
    <row r="606">
      <c r="A606" s="266"/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</row>
    <row r="607">
      <c r="A607" s="266"/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</row>
    <row r="608">
      <c r="A608" s="266"/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</row>
    <row r="609">
      <c r="A609" s="266"/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</row>
    <row r="610">
      <c r="A610" s="266"/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</row>
    <row r="611">
      <c r="A611" s="266"/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</row>
    <row r="612">
      <c r="A612" s="266"/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</row>
    <row r="613">
      <c r="A613" s="266"/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</row>
    <row r="614">
      <c r="A614" s="266"/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</row>
    <row r="615">
      <c r="A615" s="266"/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</row>
    <row r="616">
      <c r="A616" s="266"/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</row>
    <row r="617">
      <c r="A617" s="266"/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</row>
    <row r="618">
      <c r="A618" s="266"/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</row>
    <row r="619">
      <c r="A619" s="266"/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</row>
    <row r="620">
      <c r="A620" s="266"/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</row>
    <row r="621">
      <c r="A621" s="266"/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</row>
    <row r="622">
      <c r="A622" s="266"/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</row>
    <row r="623">
      <c r="A623" s="266"/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</row>
    <row r="624">
      <c r="A624" s="266"/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</row>
    <row r="625">
      <c r="A625" s="266"/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</row>
    <row r="626">
      <c r="A626" s="266"/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</row>
    <row r="627">
      <c r="A627" s="266"/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</row>
    <row r="628">
      <c r="A628" s="266"/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</row>
    <row r="629">
      <c r="A629" s="266"/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</row>
    <row r="630">
      <c r="A630" s="266"/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</row>
    <row r="631">
      <c r="A631" s="266"/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</row>
    <row r="632">
      <c r="A632" s="266"/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</row>
    <row r="633">
      <c r="A633" s="266"/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</row>
    <row r="634">
      <c r="A634" s="266"/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</row>
    <row r="635">
      <c r="A635" s="266"/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</row>
    <row r="636">
      <c r="A636" s="266"/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</row>
    <row r="637">
      <c r="A637" s="266"/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</row>
    <row r="638">
      <c r="A638" s="266"/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</row>
    <row r="639">
      <c r="A639" s="266"/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</row>
    <row r="640">
      <c r="A640" s="266"/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</row>
    <row r="641">
      <c r="A641" s="266"/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</row>
    <row r="642">
      <c r="A642" s="266"/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</row>
    <row r="643">
      <c r="A643" s="266"/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</row>
    <row r="644">
      <c r="A644" s="266"/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</row>
    <row r="645">
      <c r="A645" s="266"/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</row>
    <row r="646">
      <c r="A646" s="266"/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</row>
    <row r="647">
      <c r="A647" s="266"/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</row>
    <row r="648">
      <c r="A648" s="266"/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</row>
    <row r="649">
      <c r="A649" s="266"/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</row>
    <row r="650">
      <c r="A650" s="266"/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</row>
    <row r="651">
      <c r="A651" s="266"/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</row>
    <row r="652">
      <c r="A652" s="266"/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</row>
    <row r="653">
      <c r="A653" s="266"/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</row>
    <row r="654">
      <c r="A654" s="266"/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</row>
    <row r="655">
      <c r="A655" s="266"/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</row>
    <row r="656">
      <c r="A656" s="266"/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</row>
    <row r="657">
      <c r="A657" s="266"/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</row>
    <row r="658">
      <c r="A658" s="266"/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</row>
    <row r="659">
      <c r="A659" s="266"/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</row>
    <row r="660">
      <c r="A660" s="266"/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</row>
    <row r="661">
      <c r="A661" s="266"/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</row>
    <row r="662">
      <c r="A662" s="266"/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</row>
    <row r="663">
      <c r="A663" s="266"/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</row>
    <row r="664">
      <c r="A664" s="266"/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</row>
    <row r="665">
      <c r="A665" s="266"/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</row>
    <row r="666">
      <c r="A666" s="266"/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</row>
    <row r="667">
      <c r="A667" s="266"/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</row>
    <row r="668">
      <c r="A668" s="266"/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</row>
    <row r="669">
      <c r="A669" s="266"/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</row>
    <row r="670">
      <c r="A670" s="266"/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</row>
    <row r="671">
      <c r="A671" s="266"/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</row>
    <row r="672">
      <c r="A672" s="266"/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</row>
    <row r="673">
      <c r="A673" s="266"/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</row>
    <row r="674">
      <c r="A674" s="266"/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</row>
    <row r="675">
      <c r="A675" s="266"/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</row>
    <row r="676">
      <c r="A676" s="266"/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</row>
    <row r="677">
      <c r="A677" s="266"/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</row>
    <row r="678">
      <c r="A678" s="266"/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</row>
    <row r="679">
      <c r="A679" s="266"/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</row>
    <row r="680">
      <c r="A680" s="266"/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</row>
    <row r="681">
      <c r="A681" s="266"/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</row>
    <row r="682">
      <c r="A682" s="266"/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</row>
    <row r="683">
      <c r="A683" s="266"/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</row>
    <row r="684">
      <c r="A684" s="266"/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</row>
    <row r="685">
      <c r="A685" s="266"/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</row>
    <row r="686">
      <c r="A686" s="266"/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</row>
    <row r="687">
      <c r="A687" s="266"/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</row>
    <row r="688">
      <c r="A688" s="266"/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</row>
    <row r="689">
      <c r="A689" s="266"/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</row>
    <row r="690">
      <c r="A690" s="266"/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</row>
    <row r="691">
      <c r="A691" s="266"/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</row>
    <row r="692">
      <c r="A692" s="266"/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</row>
    <row r="693">
      <c r="A693" s="266"/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</row>
    <row r="694">
      <c r="A694" s="266"/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</row>
    <row r="695">
      <c r="A695" s="266"/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</row>
    <row r="696">
      <c r="A696" s="266"/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</row>
    <row r="697">
      <c r="A697" s="266"/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</row>
    <row r="698">
      <c r="A698" s="266"/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</row>
    <row r="699">
      <c r="A699" s="266"/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</row>
    <row r="700">
      <c r="A700" s="266"/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</row>
    <row r="701">
      <c r="A701" s="266"/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</row>
    <row r="702">
      <c r="A702" s="266"/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</row>
    <row r="703">
      <c r="A703" s="266"/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</row>
    <row r="704">
      <c r="A704" s="266"/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</row>
    <row r="705">
      <c r="A705" s="266"/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</row>
    <row r="706">
      <c r="A706" s="266"/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</row>
    <row r="707">
      <c r="A707" s="266"/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</row>
    <row r="708">
      <c r="A708" s="266"/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</row>
    <row r="709">
      <c r="A709" s="266"/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</row>
    <row r="710">
      <c r="A710" s="266"/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</row>
    <row r="711">
      <c r="A711" s="266"/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</row>
    <row r="712">
      <c r="A712" s="266"/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</row>
    <row r="713">
      <c r="A713" s="266"/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</row>
    <row r="714">
      <c r="A714" s="266"/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</row>
    <row r="715">
      <c r="A715" s="266"/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</row>
    <row r="716">
      <c r="A716" s="266"/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</row>
    <row r="717">
      <c r="A717" s="266"/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</row>
    <row r="718">
      <c r="A718" s="266"/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</row>
    <row r="719">
      <c r="A719" s="266"/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</row>
    <row r="720">
      <c r="A720" s="266"/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</row>
    <row r="721">
      <c r="A721" s="266"/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</row>
    <row r="722">
      <c r="A722" s="266"/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</row>
    <row r="723">
      <c r="A723" s="266"/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</row>
    <row r="724">
      <c r="A724" s="266"/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</row>
    <row r="725">
      <c r="A725" s="266"/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</row>
    <row r="726">
      <c r="A726" s="266"/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</row>
    <row r="727">
      <c r="A727" s="266"/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</row>
    <row r="728">
      <c r="A728" s="266"/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</row>
    <row r="729">
      <c r="A729" s="266"/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</row>
    <row r="730">
      <c r="A730" s="266"/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</row>
    <row r="731">
      <c r="A731" s="266"/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</row>
    <row r="732">
      <c r="A732" s="266"/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</row>
    <row r="733">
      <c r="A733" s="266"/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</row>
    <row r="734">
      <c r="A734" s="266"/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</row>
    <row r="735">
      <c r="A735" s="266"/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</row>
    <row r="736">
      <c r="A736" s="266"/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</row>
    <row r="737">
      <c r="A737" s="266"/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</row>
    <row r="738">
      <c r="A738" s="266"/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</row>
    <row r="739">
      <c r="A739" s="266"/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</row>
    <row r="740">
      <c r="A740" s="266"/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</row>
    <row r="741">
      <c r="A741" s="266"/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</row>
    <row r="742">
      <c r="A742" s="266"/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</row>
    <row r="743">
      <c r="A743" s="266"/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</row>
    <row r="744">
      <c r="A744" s="266"/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</row>
    <row r="745">
      <c r="A745" s="266"/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</row>
    <row r="746">
      <c r="A746" s="266"/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</row>
    <row r="747">
      <c r="A747" s="266"/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</row>
    <row r="748">
      <c r="A748" s="266"/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</row>
    <row r="749">
      <c r="A749" s="266"/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</row>
    <row r="750">
      <c r="A750" s="266"/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</row>
    <row r="751">
      <c r="A751" s="266"/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</row>
    <row r="752">
      <c r="A752" s="266"/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</row>
    <row r="753">
      <c r="A753" s="266"/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</row>
    <row r="754">
      <c r="A754" s="266"/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</row>
    <row r="755">
      <c r="A755" s="266"/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</row>
    <row r="756">
      <c r="A756" s="266"/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</row>
    <row r="757">
      <c r="A757" s="266"/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</row>
    <row r="758">
      <c r="A758" s="266"/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</row>
    <row r="759">
      <c r="A759" s="266"/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</row>
    <row r="760">
      <c r="A760" s="266"/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</row>
    <row r="761">
      <c r="A761" s="266"/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</row>
    <row r="762">
      <c r="A762" s="266"/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</row>
    <row r="763">
      <c r="A763" s="266"/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</row>
    <row r="764">
      <c r="A764" s="266"/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</row>
    <row r="765">
      <c r="A765" s="266"/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</row>
    <row r="766">
      <c r="A766" s="266"/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</row>
    <row r="767">
      <c r="A767" s="266"/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</row>
    <row r="768">
      <c r="A768" s="266"/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</row>
    <row r="769">
      <c r="A769" s="266"/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</row>
    <row r="770">
      <c r="A770" s="266"/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</row>
    <row r="771">
      <c r="A771" s="266"/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</row>
    <row r="772">
      <c r="A772" s="266"/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</row>
    <row r="773">
      <c r="A773" s="266"/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</row>
    <row r="774">
      <c r="A774" s="266"/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</row>
    <row r="775">
      <c r="A775" s="266"/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</row>
    <row r="776">
      <c r="A776" s="266"/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</row>
    <row r="777">
      <c r="A777" s="266"/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</row>
    <row r="778">
      <c r="A778" s="266"/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</row>
    <row r="779">
      <c r="A779" s="266"/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</row>
    <row r="780">
      <c r="A780" s="266"/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</row>
    <row r="781">
      <c r="A781" s="266"/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</row>
    <row r="782">
      <c r="A782" s="266"/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</row>
    <row r="783">
      <c r="A783" s="266"/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</row>
    <row r="784">
      <c r="A784" s="266"/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</row>
    <row r="785">
      <c r="A785" s="266"/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</row>
    <row r="786">
      <c r="A786" s="266"/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</row>
    <row r="787">
      <c r="A787" s="266"/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</row>
    <row r="788">
      <c r="A788" s="266"/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</row>
    <row r="789">
      <c r="A789" s="266"/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</row>
    <row r="790">
      <c r="A790" s="266"/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</row>
    <row r="791">
      <c r="A791" s="266"/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</row>
    <row r="792">
      <c r="A792" s="266"/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</row>
    <row r="793">
      <c r="A793" s="266"/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</row>
    <row r="794">
      <c r="A794" s="266"/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</row>
    <row r="795">
      <c r="A795" s="266"/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</row>
    <row r="796">
      <c r="A796" s="266"/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</row>
    <row r="797">
      <c r="A797" s="266"/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</row>
    <row r="798">
      <c r="A798" s="266"/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</row>
    <row r="799">
      <c r="A799" s="266"/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</row>
    <row r="800">
      <c r="A800" s="266"/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</row>
    <row r="801">
      <c r="A801" s="266"/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</row>
    <row r="802">
      <c r="A802" s="266"/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</row>
    <row r="803">
      <c r="A803" s="266"/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</row>
    <row r="804">
      <c r="A804" s="266"/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</row>
    <row r="805">
      <c r="A805" s="266"/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</row>
    <row r="806">
      <c r="A806" s="266"/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</row>
    <row r="807">
      <c r="A807" s="266"/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</row>
    <row r="808">
      <c r="A808" s="266"/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</row>
    <row r="809">
      <c r="A809" s="266"/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</row>
    <row r="810">
      <c r="A810" s="266"/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</row>
    <row r="811">
      <c r="A811" s="266"/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</row>
    <row r="812">
      <c r="A812" s="266"/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</row>
    <row r="813">
      <c r="A813" s="266"/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</row>
    <row r="814">
      <c r="A814" s="266"/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</row>
    <row r="815">
      <c r="A815" s="266"/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</row>
    <row r="816">
      <c r="A816" s="266"/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</row>
    <row r="817">
      <c r="A817" s="266"/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</row>
    <row r="818">
      <c r="A818" s="266"/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</row>
    <row r="819">
      <c r="A819" s="266"/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</row>
    <row r="820">
      <c r="A820" s="266"/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</row>
    <row r="821">
      <c r="A821" s="266"/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</row>
    <row r="822">
      <c r="A822" s="266"/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</row>
    <row r="823">
      <c r="A823" s="266"/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</row>
    <row r="824">
      <c r="A824" s="266"/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</row>
    <row r="825">
      <c r="A825" s="266"/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</row>
    <row r="826">
      <c r="A826" s="266"/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</row>
    <row r="827">
      <c r="A827" s="266"/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</row>
    <row r="828">
      <c r="A828" s="266"/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</row>
    <row r="829">
      <c r="A829" s="266"/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</row>
    <row r="830">
      <c r="A830" s="266"/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</row>
    <row r="831">
      <c r="A831" s="266"/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</row>
    <row r="832">
      <c r="A832" s="266"/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</row>
    <row r="833">
      <c r="A833" s="266"/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</row>
    <row r="834">
      <c r="A834" s="266"/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</row>
    <row r="835">
      <c r="A835" s="266"/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</row>
    <row r="836">
      <c r="A836" s="266"/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</row>
    <row r="837">
      <c r="A837" s="266"/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</row>
    <row r="838">
      <c r="A838" s="266"/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</row>
    <row r="839">
      <c r="A839" s="266"/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</row>
    <row r="840">
      <c r="A840" s="266"/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</row>
    <row r="841">
      <c r="A841" s="266"/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</row>
    <row r="842">
      <c r="A842" s="266"/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</row>
    <row r="843">
      <c r="A843" s="266"/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</row>
    <row r="844">
      <c r="A844" s="266"/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</row>
    <row r="845">
      <c r="A845" s="266"/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</row>
    <row r="846">
      <c r="A846" s="266"/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</row>
    <row r="847">
      <c r="A847" s="266"/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</row>
    <row r="848">
      <c r="A848" s="266"/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</row>
    <row r="849">
      <c r="A849" s="266"/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</row>
    <row r="850">
      <c r="A850" s="266"/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</row>
    <row r="851">
      <c r="A851" s="266"/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</row>
    <row r="852">
      <c r="A852" s="266"/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</row>
    <row r="853">
      <c r="A853" s="266"/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</row>
    <row r="854">
      <c r="A854" s="266"/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</row>
    <row r="855">
      <c r="A855" s="266"/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</row>
    <row r="856">
      <c r="A856" s="266"/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</row>
    <row r="857">
      <c r="A857" s="266"/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</row>
    <row r="858">
      <c r="A858" s="266"/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</row>
    <row r="859">
      <c r="A859" s="266"/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</row>
    <row r="860">
      <c r="A860" s="266"/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</row>
    <row r="861">
      <c r="A861" s="266"/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</row>
    <row r="862">
      <c r="A862" s="266"/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</row>
    <row r="863">
      <c r="A863" s="266"/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</row>
    <row r="864">
      <c r="A864" s="266"/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</row>
    <row r="865">
      <c r="A865" s="266"/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</row>
    <row r="866">
      <c r="A866" s="266"/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</row>
    <row r="867">
      <c r="A867" s="266"/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</row>
    <row r="868">
      <c r="A868" s="266"/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</row>
    <row r="869">
      <c r="A869" s="266"/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</row>
    <row r="870">
      <c r="A870" s="266"/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</row>
    <row r="871">
      <c r="A871" s="266"/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</row>
    <row r="872">
      <c r="A872" s="266"/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</row>
    <row r="873">
      <c r="A873" s="266"/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</row>
    <row r="874">
      <c r="A874" s="266"/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</row>
    <row r="875">
      <c r="A875" s="266"/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</row>
    <row r="876">
      <c r="A876" s="266"/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</row>
    <row r="877">
      <c r="A877" s="266"/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</row>
    <row r="878">
      <c r="A878" s="266"/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</row>
    <row r="879">
      <c r="A879" s="266"/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</row>
    <row r="880">
      <c r="A880" s="266"/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</row>
    <row r="881">
      <c r="A881" s="266"/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</row>
    <row r="882">
      <c r="A882" s="266"/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</row>
    <row r="883">
      <c r="A883" s="266"/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  <c r="Z883" s="266"/>
    </row>
    <row r="884">
      <c r="A884" s="266"/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  <c r="Z884" s="266"/>
    </row>
    <row r="885">
      <c r="A885" s="266"/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  <c r="Z885" s="266"/>
    </row>
    <row r="886">
      <c r="A886" s="266"/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</row>
    <row r="887">
      <c r="A887" s="266"/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</row>
    <row r="888">
      <c r="A888" s="266"/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</row>
    <row r="889">
      <c r="A889" s="266"/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  <c r="Z889" s="266"/>
    </row>
    <row r="890">
      <c r="A890" s="266"/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  <c r="Z890" s="266"/>
    </row>
    <row r="891">
      <c r="A891" s="266"/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  <c r="Z891" s="266"/>
    </row>
    <row r="892">
      <c r="A892" s="266"/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</row>
    <row r="893">
      <c r="A893" s="266"/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</row>
    <row r="894">
      <c r="A894" s="266"/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  <c r="Z894" s="266"/>
    </row>
    <row r="895">
      <c r="A895" s="266"/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</row>
    <row r="896">
      <c r="A896" s="266"/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  <c r="Z896" s="266"/>
    </row>
    <row r="897">
      <c r="A897" s="266"/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</row>
    <row r="898">
      <c r="A898" s="266"/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</row>
    <row r="899">
      <c r="A899" s="266"/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  <c r="Z899" s="266"/>
    </row>
    <row r="900">
      <c r="A900" s="266"/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  <c r="Z900" s="266"/>
    </row>
    <row r="901">
      <c r="A901" s="266"/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  <c r="Z901" s="266"/>
    </row>
    <row r="902">
      <c r="A902" s="266"/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  <c r="Z902" s="266"/>
    </row>
    <row r="903">
      <c r="A903" s="266"/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  <c r="Z903" s="266"/>
    </row>
    <row r="904">
      <c r="A904" s="266"/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  <c r="Z904" s="266"/>
    </row>
    <row r="905">
      <c r="A905" s="266"/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</row>
    <row r="906">
      <c r="A906" s="266"/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  <c r="Z906" s="266"/>
    </row>
    <row r="907">
      <c r="A907" s="266"/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  <c r="Z907" s="266"/>
    </row>
    <row r="908">
      <c r="A908" s="266"/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</row>
    <row r="909">
      <c r="A909" s="266"/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  <c r="Z909" s="266"/>
    </row>
    <row r="910">
      <c r="A910" s="266"/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  <c r="Z910" s="266"/>
    </row>
    <row r="911">
      <c r="A911" s="266"/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</row>
    <row r="912">
      <c r="A912" s="266"/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  <c r="Z912" s="266"/>
    </row>
    <row r="913">
      <c r="A913" s="266"/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  <c r="Z913" s="266"/>
    </row>
    <row r="914">
      <c r="A914" s="266"/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  <c r="Z914" s="266"/>
    </row>
    <row r="915">
      <c r="A915" s="266"/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  <c r="Z915" s="266"/>
    </row>
    <row r="916">
      <c r="A916" s="266"/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  <c r="Z916" s="266"/>
    </row>
    <row r="917">
      <c r="A917" s="266"/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  <c r="Z917" s="266"/>
    </row>
    <row r="918">
      <c r="A918" s="266"/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</row>
    <row r="919">
      <c r="A919" s="266"/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  <c r="Z919" s="266"/>
    </row>
    <row r="920">
      <c r="A920" s="266"/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  <c r="Z920" s="266"/>
    </row>
    <row r="921">
      <c r="A921" s="266"/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  <c r="Z921" s="266"/>
    </row>
    <row r="922">
      <c r="A922" s="266"/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  <c r="Z922" s="266"/>
    </row>
    <row r="923">
      <c r="A923" s="266"/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  <c r="Z923" s="266"/>
    </row>
    <row r="924">
      <c r="A924" s="266"/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  <c r="Z924" s="266"/>
    </row>
    <row r="925">
      <c r="A925" s="266"/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  <c r="Z925" s="266"/>
    </row>
    <row r="926">
      <c r="A926" s="266"/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</row>
    <row r="927">
      <c r="A927" s="266"/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  <c r="Z927" s="266"/>
    </row>
    <row r="928">
      <c r="A928" s="266"/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</row>
    <row r="929">
      <c r="A929" s="266"/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  <c r="Z929" s="266"/>
    </row>
    <row r="930">
      <c r="A930" s="266"/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  <c r="Z930" s="266"/>
    </row>
    <row r="931">
      <c r="A931" s="266"/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</row>
    <row r="932">
      <c r="A932" s="266"/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  <c r="Z932" s="266"/>
    </row>
    <row r="933">
      <c r="A933" s="266"/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  <c r="Z933" s="266"/>
    </row>
    <row r="934">
      <c r="A934" s="266"/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  <c r="Z934" s="266"/>
    </row>
    <row r="935">
      <c r="A935" s="266"/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  <c r="Z935" s="266"/>
    </row>
    <row r="936">
      <c r="A936" s="266"/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  <c r="Z936" s="266"/>
    </row>
    <row r="937">
      <c r="A937" s="266"/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</row>
    <row r="938">
      <c r="A938" s="266"/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  <c r="Z938" s="266"/>
    </row>
    <row r="939">
      <c r="A939" s="266"/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  <c r="Z939" s="266"/>
    </row>
    <row r="940">
      <c r="A940" s="266"/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  <c r="Z940" s="266"/>
    </row>
    <row r="941">
      <c r="A941" s="266"/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  <c r="Z941" s="266"/>
    </row>
    <row r="942">
      <c r="A942" s="266"/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  <c r="Z942" s="266"/>
    </row>
    <row r="943">
      <c r="A943" s="266"/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  <c r="Z943" s="266"/>
    </row>
    <row r="944">
      <c r="A944" s="266"/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  <c r="Z944" s="266"/>
    </row>
    <row r="945">
      <c r="A945" s="266"/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  <c r="Z945" s="266"/>
    </row>
    <row r="946">
      <c r="A946" s="266"/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</row>
    <row r="947">
      <c r="A947" s="266"/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  <c r="Z947" s="266"/>
    </row>
    <row r="948">
      <c r="A948" s="266"/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  <c r="Z948" s="266"/>
    </row>
    <row r="949">
      <c r="A949" s="266"/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  <c r="Z949" s="266"/>
    </row>
    <row r="950">
      <c r="A950" s="266"/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  <c r="Z950" s="266"/>
    </row>
    <row r="951">
      <c r="A951" s="266"/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  <c r="Z951" s="266"/>
    </row>
    <row r="952">
      <c r="A952" s="266"/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</row>
    <row r="953">
      <c r="A953" s="266"/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  <c r="Z953" s="266"/>
    </row>
    <row r="954">
      <c r="A954" s="266"/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</row>
    <row r="955">
      <c r="A955" s="266"/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</row>
    <row r="956">
      <c r="A956" s="266"/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  <c r="Z956" s="266"/>
    </row>
    <row r="957">
      <c r="A957" s="266"/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</row>
    <row r="958">
      <c r="A958" s="266"/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  <c r="Z958" s="266"/>
    </row>
    <row r="959">
      <c r="A959" s="266"/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</row>
    <row r="960">
      <c r="A960" s="266"/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  <c r="Z960" s="266"/>
    </row>
    <row r="961">
      <c r="A961" s="266"/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  <c r="Z961" s="266"/>
    </row>
    <row r="962">
      <c r="A962" s="266"/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  <c r="Z962" s="266"/>
    </row>
    <row r="963">
      <c r="A963" s="266"/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</row>
    <row r="964">
      <c r="A964" s="266"/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</row>
    <row r="965">
      <c r="A965" s="266"/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  <c r="Z965" s="266"/>
    </row>
    <row r="966">
      <c r="A966" s="266"/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</row>
    <row r="967">
      <c r="A967" s="266"/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  <c r="Z967" s="266"/>
    </row>
    <row r="968">
      <c r="A968" s="266"/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  <c r="Z968" s="266"/>
    </row>
    <row r="969">
      <c r="A969" s="266"/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</row>
    <row r="970">
      <c r="A970" s="266"/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</row>
    <row r="971">
      <c r="A971" s="266"/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</row>
    <row r="972">
      <c r="A972" s="266"/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</row>
    <row r="973">
      <c r="A973" s="266"/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</row>
    <row r="974">
      <c r="A974" s="266"/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</row>
    <row r="975">
      <c r="A975" s="266"/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</row>
    <row r="976">
      <c r="A976" s="266"/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</row>
    <row r="977">
      <c r="A977" s="266"/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</row>
    <row r="978">
      <c r="A978" s="266"/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</row>
    <row r="979">
      <c r="A979" s="266"/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</row>
    <row r="980">
      <c r="A980" s="266"/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</row>
    <row r="981">
      <c r="A981" s="266"/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</row>
    <row r="982">
      <c r="A982" s="266"/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</row>
    <row r="983">
      <c r="A983" s="266"/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</row>
    <row r="984">
      <c r="A984" s="266"/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</row>
    <row r="985">
      <c r="A985" s="266"/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</row>
    <row r="986">
      <c r="A986" s="266"/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</row>
    <row r="987">
      <c r="A987" s="266"/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</row>
    <row r="988">
      <c r="A988" s="266"/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</row>
    <row r="989">
      <c r="A989" s="266"/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</row>
    <row r="990">
      <c r="A990" s="266"/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</row>
    <row r="991">
      <c r="A991" s="266"/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</row>
    <row r="992">
      <c r="A992" s="266"/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  <c r="Z992" s="266"/>
    </row>
    <row r="993">
      <c r="A993" s="266"/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</row>
    <row r="994">
      <c r="A994" s="266"/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</row>
    <row r="995">
      <c r="A995" s="266"/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  <c r="Z995" s="266"/>
    </row>
    <row r="996">
      <c r="A996" s="266"/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  <c r="Z996" s="266"/>
    </row>
    <row r="997">
      <c r="A997" s="266"/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  <c r="Z997" s="266"/>
    </row>
    <row r="998">
      <c r="A998" s="266"/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</row>
    <row r="999">
      <c r="A999" s="266"/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  <c r="Z999" s="266"/>
    </row>
    <row r="1000">
      <c r="A1000" s="266"/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5.5"/>
    <col customWidth="1" min="3" max="3" width="13.88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69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</row>
    <row r="2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70" t="s">
        <v>5</v>
      </c>
      <c r="L2" s="271"/>
      <c r="M2" s="269"/>
      <c r="N2" s="213"/>
      <c r="O2" s="272" t="s">
        <v>0</v>
      </c>
      <c r="P2" s="213"/>
      <c r="Q2" s="213"/>
      <c r="R2" s="213"/>
      <c r="S2" s="27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</row>
    <row r="3">
      <c r="A3" s="213"/>
      <c r="B3" s="274" t="s">
        <v>7</v>
      </c>
      <c r="C3" s="274" t="s">
        <v>358</v>
      </c>
      <c r="D3" s="275" t="s">
        <v>9</v>
      </c>
      <c r="E3" s="33" t="s">
        <v>10</v>
      </c>
      <c r="F3" s="33" t="s">
        <v>11</v>
      </c>
      <c r="G3" s="33" t="s">
        <v>12</v>
      </c>
      <c r="H3" s="275" t="s">
        <v>279</v>
      </c>
      <c r="I3" s="275" t="s">
        <v>359</v>
      </c>
      <c r="J3" s="276"/>
      <c r="K3" s="277" t="s">
        <v>15</v>
      </c>
      <c r="L3" s="34" t="s">
        <v>16</v>
      </c>
      <c r="M3" s="34" t="s">
        <v>17</v>
      </c>
      <c r="N3" s="213"/>
      <c r="O3" s="278" t="s">
        <v>6</v>
      </c>
      <c r="P3" s="188"/>
      <c r="Q3" s="188"/>
      <c r="R3" s="279"/>
      <c r="S3" s="280"/>
      <c r="T3" s="279"/>
      <c r="U3" s="213"/>
      <c r="V3" s="213"/>
      <c r="W3" s="213"/>
      <c r="X3" s="213"/>
      <c r="Y3" s="213"/>
      <c r="Z3" s="213"/>
      <c r="AA3" s="213"/>
      <c r="AB3" s="213"/>
      <c r="AC3" s="213"/>
      <c r="AD3" s="213"/>
    </row>
    <row r="4" ht="28.5" customHeight="1">
      <c r="A4" s="213"/>
      <c r="B4" s="281"/>
      <c r="C4" s="281"/>
      <c r="D4" s="281"/>
      <c r="E4" s="281"/>
      <c r="F4" s="281"/>
      <c r="G4" s="281"/>
      <c r="H4" s="281"/>
      <c r="I4" s="281"/>
      <c r="J4" s="213"/>
      <c r="K4" s="282"/>
      <c r="L4" s="282"/>
      <c r="M4" s="282"/>
      <c r="N4" s="276"/>
      <c r="O4" s="283" t="s">
        <v>18</v>
      </c>
      <c r="P4" s="284" t="s">
        <v>19</v>
      </c>
      <c r="Q4" s="284" t="s">
        <v>20</v>
      </c>
      <c r="R4" s="284" t="s">
        <v>21</v>
      </c>
      <c r="S4" s="284" t="s">
        <v>22</v>
      </c>
      <c r="T4" s="284" t="s">
        <v>23</v>
      </c>
      <c r="U4" s="213"/>
      <c r="V4" s="213"/>
      <c r="W4" s="213"/>
      <c r="X4" s="213"/>
      <c r="Y4" s="213"/>
      <c r="Z4" s="213"/>
      <c r="AA4" s="213"/>
      <c r="AB4" s="213"/>
      <c r="AC4" s="213"/>
      <c r="AD4" s="213"/>
    </row>
    <row r="5" ht="35.25" customHeight="1">
      <c r="A5" s="213"/>
      <c r="B5" s="150" t="s">
        <v>71</v>
      </c>
      <c r="C5" s="150" t="s">
        <v>360</v>
      </c>
      <c r="D5" s="150" t="s">
        <v>361</v>
      </c>
      <c r="E5" s="285" t="s">
        <v>362</v>
      </c>
      <c r="F5" s="285" t="s">
        <v>363</v>
      </c>
      <c r="G5" s="286" t="s">
        <v>364</v>
      </c>
      <c r="H5" s="285" t="s">
        <v>365</v>
      </c>
      <c r="I5" s="285" t="s">
        <v>366</v>
      </c>
      <c r="J5" s="213"/>
      <c r="K5" s="206">
        <v>180000.0</v>
      </c>
      <c r="L5" s="204">
        <f>K5*4%</f>
        <v>7200</v>
      </c>
      <c r="M5" s="204">
        <f>K5-L5</f>
        <v>172800</v>
      </c>
      <c r="N5" s="213"/>
      <c r="O5" s="287" t="s">
        <v>363</v>
      </c>
      <c r="P5" s="288">
        <v>46169.0</v>
      </c>
      <c r="Q5" s="289">
        <v>172800.0</v>
      </c>
      <c r="R5" s="290" t="s">
        <v>367</v>
      </c>
      <c r="S5" s="290" t="s">
        <v>368</v>
      </c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</row>
    <row r="6" ht="26.25" customHeight="1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</row>
    <row r="7" ht="26.25" customHeight="1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</row>
    <row r="8" ht="15.75" customHeight="1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</row>
    <row r="9" ht="15.75" customHeight="1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</row>
    <row r="10" ht="15.75" customHeight="1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</row>
    <row r="11" ht="15.75" customHeight="1">
      <c r="A11" s="213"/>
      <c r="B11" s="213"/>
      <c r="C11" s="213"/>
      <c r="D11" s="213"/>
      <c r="E11" s="213"/>
      <c r="F11" s="213"/>
      <c r="G11" s="291" t="s">
        <v>369</v>
      </c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</row>
    <row r="12" ht="15.75" customHeight="1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</row>
    <row r="13" ht="15.75" customHeight="1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</row>
    <row r="14" ht="15.75" customHeight="1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</row>
    <row r="15" ht="15.75" customHeight="1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</row>
    <row r="16" ht="15.75" customHeight="1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</row>
    <row r="17" ht="15.75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</row>
    <row r="18" ht="15.75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</row>
    <row r="19" ht="15.75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</row>
    <row r="20" ht="15.75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</row>
    <row r="21" ht="15.75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</row>
    <row r="22" ht="15.75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</row>
    <row r="23" ht="15.75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</row>
    <row r="24" ht="15.75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</row>
    <row r="25" ht="15.75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</row>
    <row r="26" ht="15.75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</row>
    <row r="27" ht="15.75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</row>
    <row r="28" ht="25.5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</row>
    <row r="29" ht="26.25" customHeight="1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</row>
    <row r="30" ht="15.75" customHeight="1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</row>
    <row r="31" ht="15.75" customHeight="1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</row>
    <row r="32" ht="15.75" customHeight="1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</row>
    <row r="33" ht="15.75" customHeight="1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</row>
    <row r="34" ht="15.75" customHeight="1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</row>
    <row r="35" ht="15.75" customHeight="1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</row>
    <row r="36" ht="15.75" customHeight="1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</row>
    <row r="37" ht="28.5" customHeight="1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</row>
    <row r="38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</row>
    <row r="39" ht="15.75" customHeight="1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</row>
    <row r="40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</row>
    <row r="41" ht="15.75" customHeight="1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</row>
    <row r="42" ht="15.75" customHeight="1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</row>
    <row r="43" ht="15.75" customHeight="1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</row>
    <row r="44" ht="15.75" customHeight="1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</row>
    <row r="45" ht="15.75" customHeight="1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</row>
    <row r="46" ht="15.75" customHeight="1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</row>
    <row r="47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</row>
    <row r="48" ht="27.0" customHeight="1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</row>
    <row r="49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</row>
    <row r="50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</row>
    <row r="5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</row>
    <row r="52" ht="15.75" customHeight="1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</row>
    <row r="53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</row>
    <row r="54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</row>
    <row r="55" ht="15.0" customHeight="1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</row>
    <row r="56" ht="15.0" customHeight="1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</row>
    <row r="57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</row>
    <row r="58" ht="37.5" customHeight="1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</row>
    <row r="59" ht="38.25" customHeight="1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</row>
    <row r="60" ht="15.75" customHeight="1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</row>
    <row r="61" ht="15.75" customHeight="1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</row>
    <row r="62" ht="15.75" customHeight="1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</row>
    <row r="63" ht="15.75" customHeight="1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</row>
    <row r="64" ht="15.75" customHeight="1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</row>
    <row r="65" ht="15.75" customHeight="1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</row>
    <row r="66" ht="15.75" customHeight="1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</row>
    <row r="67" ht="15.75" customHeight="1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</row>
    <row r="68" ht="15.75" customHeight="1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</row>
    <row r="69" ht="15.75" customHeight="1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</row>
    <row r="70" ht="15.75" customHeight="1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</row>
    <row r="71" ht="15.75" customHeight="1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</row>
    <row r="72" ht="15.75" customHeight="1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</row>
    <row r="73" ht="15.75" customHeight="1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</row>
    <row r="74" ht="15.75" customHeight="1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</row>
    <row r="75" ht="15.75" customHeight="1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</row>
    <row r="76" ht="15.75" customHeight="1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</row>
    <row r="77" ht="15.75" customHeight="1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</row>
    <row r="78" ht="15.75" customHeight="1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</row>
    <row r="79" ht="15.75" customHeight="1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</row>
    <row r="80" ht="15.75" customHeight="1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</row>
    <row r="81" ht="15.75" customHeight="1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</row>
    <row r="82" ht="15.75" customHeight="1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</row>
    <row r="83" ht="15.75" customHeight="1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</row>
    <row r="84" ht="15.75" customHeight="1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</row>
    <row r="85" ht="15.75" customHeight="1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</row>
    <row r="86" ht="15.75" customHeight="1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</row>
    <row r="87" ht="15.75" customHeight="1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</row>
    <row r="88" ht="15.75" customHeight="1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</row>
    <row r="89" ht="15.75" customHeight="1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</row>
    <row r="90" ht="15.75" customHeight="1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</row>
    <row r="91" ht="15.75" customHeight="1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</row>
    <row r="92" ht="15.75" customHeight="1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</row>
    <row r="93" ht="15.75" customHeight="1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</row>
    <row r="94" ht="15.75" customHeight="1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</row>
    <row r="95" ht="15.75" customHeight="1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</row>
    <row r="96" ht="15.75" customHeight="1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</row>
    <row r="97" ht="15.75" customHeight="1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  <c r="AB97" s="213"/>
      <c r="AC97" s="213"/>
      <c r="AD97" s="213"/>
    </row>
    <row r="98" ht="15.75" customHeight="1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</row>
    <row r="99" ht="15.75" customHeight="1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</row>
    <row r="100" ht="15.75" customHeight="1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</row>
    <row r="101" ht="15.75" customHeight="1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</row>
    <row r="102" ht="15.75" customHeight="1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</row>
    <row r="103" ht="15.75" customHeight="1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</row>
    <row r="104" ht="15.75" customHeight="1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</row>
    <row r="105" ht="15.75" customHeight="1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</row>
    <row r="106" ht="15.75" customHeight="1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</row>
    <row r="107" ht="15.75" customHeight="1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</row>
    <row r="108" ht="15.75" customHeight="1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</row>
    <row r="109" ht="15.75" customHeight="1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</row>
    <row r="110" ht="15.75" customHeight="1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</row>
    <row r="111" ht="15.75" customHeight="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</row>
    <row r="112" ht="15.75" customHeight="1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</row>
    <row r="113" ht="15.75" customHeight="1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</row>
    <row r="114" ht="15.75" customHeight="1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</row>
    <row r="115" ht="15.75" customHeight="1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</row>
    <row r="116" ht="15.75" customHeight="1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</row>
    <row r="117" ht="15.75" customHeight="1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</row>
    <row r="118" ht="15.75" customHeight="1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</row>
    <row r="119" ht="15.75" customHeight="1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  <c r="AB119" s="213"/>
      <c r="AC119" s="213"/>
      <c r="AD119" s="213"/>
    </row>
    <row r="120" ht="15.75" customHeight="1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  <c r="AB120" s="213"/>
      <c r="AC120" s="213"/>
      <c r="AD120" s="213"/>
    </row>
    <row r="121" ht="15.75" customHeight="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3"/>
      <c r="AD121" s="213"/>
    </row>
    <row r="122" ht="15.75" customHeight="1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</row>
    <row r="123" ht="15.75" customHeight="1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  <c r="AA123" s="213"/>
      <c r="AB123" s="213"/>
      <c r="AC123" s="213"/>
      <c r="AD123" s="213"/>
    </row>
    <row r="124" ht="15.75" customHeight="1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</row>
    <row r="125" ht="15.75" customHeight="1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</row>
    <row r="126" ht="15.75" customHeight="1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</row>
    <row r="127" ht="15.75" customHeight="1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</row>
    <row r="128" ht="15.75" customHeight="1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  <c r="AA128" s="213"/>
      <c r="AB128" s="213"/>
      <c r="AC128" s="213"/>
      <c r="AD128" s="213"/>
    </row>
    <row r="129" ht="15.75" customHeight="1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  <c r="AA129" s="213"/>
      <c r="AB129" s="213"/>
      <c r="AC129" s="213"/>
      <c r="AD129" s="213"/>
    </row>
    <row r="130" ht="15.75" customHeight="1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  <c r="AA130" s="213"/>
      <c r="AB130" s="213"/>
      <c r="AC130" s="213"/>
      <c r="AD130" s="213"/>
    </row>
    <row r="131" ht="15.75" customHeight="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  <c r="AA131" s="213"/>
      <c r="AB131" s="213"/>
      <c r="AC131" s="213"/>
      <c r="AD131" s="213"/>
    </row>
    <row r="132" ht="15.75" customHeight="1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</row>
    <row r="133" ht="15.75" customHeight="1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  <c r="AB133" s="213"/>
      <c r="AC133" s="213"/>
      <c r="AD133" s="213"/>
    </row>
    <row r="134" ht="15.75" customHeight="1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  <c r="AB134" s="213"/>
      <c r="AC134" s="213"/>
      <c r="AD134" s="213"/>
    </row>
    <row r="135" ht="15.75" customHeight="1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  <c r="AB135" s="213"/>
      <c r="AC135" s="213"/>
      <c r="AD135" s="213"/>
    </row>
    <row r="136" ht="15.75" customHeight="1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  <c r="AB136" s="213"/>
      <c r="AC136" s="213"/>
      <c r="AD136" s="213"/>
    </row>
    <row r="137" ht="15.75" customHeight="1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  <c r="AB137" s="213"/>
      <c r="AC137" s="213"/>
      <c r="AD137" s="213"/>
    </row>
    <row r="138" ht="15.75" customHeight="1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  <c r="AB138" s="213"/>
      <c r="AC138" s="213"/>
      <c r="AD138" s="213"/>
    </row>
    <row r="139" ht="15.75" customHeight="1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</row>
    <row r="140" ht="15.75" customHeight="1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  <c r="AB140" s="213"/>
      <c r="AC140" s="213"/>
      <c r="AD140" s="213"/>
    </row>
    <row r="141" ht="15.75" customHeight="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  <c r="AB141" s="213"/>
      <c r="AC141" s="213"/>
      <c r="AD141" s="213"/>
    </row>
    <row r="142" ht="15.75" customHeight="1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</row>
    <row r="143" ht="15.75" customHeight="1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  <c r="AB143" s="213"/>
      <c r="AC143" s="213"/>
      <c r="AD143" s="213"/>
    </row>
    <row r="144" ht="15.75" customHeight="1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  <c r="AB144" s="213"/>
      <c r="AC144" s="213"/>
      <c r="AD144" s="213"/>
    </row>
    <row r="145" ht="15.75" customHeight="1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  <c r="AB145" s="213"/>
      <c r="AC145" s="213"/>
      <c r="AD145" s="213"/>
    </row>
    <row r="146" ht="15.75" customHeight="1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  <c r="AB146" s="213"/>
      <c r="AC146" s="213"/>
      <c r="AD146" s="213"/>
    </row>
    <row r="147" ht="15.75" customHeight="1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  <c r="AB147" s="213"/>
      <c r="AC147" s="213"/>
      <c r="AD147" s="213"/>
    </row>
    <row r="148" ht="15.75" customHeight="1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3"/>
      <c r="AC148" s="213"/>
      <c r="AD148" s="213"/>
    </row>
    <row r="149" ht="15.75" customHeight="1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  <c r="AB149" s="213"/>
      <c r="AC149" s="213"/>
      <c r="AD149" s="213"/>
    </row>
    <row r="150" ht="15.75" customHeight="1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  <c r="AB150" s="213"/>
      <c r="AC150" s="213"/>
      <c r="AD150" s="213"/>
    </row>
    <row r="151" ht="15.75" customHeight="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  <c r="AB151" s="213"/>
      <c r="AC151" s="213"/>
      <c r="AD151" s="213"/>
    </row>
    <row r="152" ht="15.75" customHeight="1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  <c r="AA152" s="213"/>
      <c r="AB152" s="213"/>
      <c r="AC152" s="213"/>
      <c r="AD152" s="213"/>
    </row>
    <row r="153" ht="15.75" customHeight="1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  <c r="AA153" s="213"/>
      <c r="AB153" s="213"/>
      <c r="AC153" s="213"/>
      <c r="AD153" s="213"/>
    </row>
    <row r="154" ht="15.75" customHeight="1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  <c r="AA154" s="213"/>
      <c r="AB154" s="213"/>
      <c r="AC154" s="213"/>
      <c r="AD154" s="213"/>
    </row>
    <row r="155" ht="15.75" customHeight="1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  <c r="AA155" s="213"/>
      <c r="AB155" s="213"/>
      <c r="AC155" s="213"/>
      <c r="AD155" s="213"/>
    </row>
    <row r="156" ht="15.75" customHeight="1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  <c r="AA156" s="213"/>
      <c r="AB156" s="213"/>
      <c r="AC156" s="213"/>
      <c r="AD156" s="213"/>
    </row>
    <row r="157" ht="15.75" customHeight="1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  <c r="AA157" s="213"/>
      <c r="AB157" s="213"/>
      <c r="AC157" s="213"/>
      <c r="AD157" s="213"/>
    </row>
    <row r="158" ht="15.75" customHeight="1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</row>
    <row r="159" ht="15.75" customHeight="1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  <c r="AA159" s="213"/>
      <c r="AB159" s="213"/>
      <c r="AC159" s="213"/>
      <c r="AD159" s="213"/>
    </row>
    <row r="160" ht="15.75" customHeight="1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  <c r="AA160" s="213"/>
      <c r="AB160" s="213"/>
      <c r="AC160" s="213"/>
      <c r="AD160" s="213"/>
    </row>
    <row r="161" ht="15.75" customHeight="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  <c r="AC161" s="213"/>
      <c r="AD161" s="213"/>
    </row>
    <row r="162" ht="15.75" customHeight="1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  <c r="AA162" s="213"/>
      <c r="AB162" s="213"/>
      <c r="AC162" s="213"/>
      <c r="AD162" s="213"/>
    </row>
    <row r="163" ht="15.75" customHeight="1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  <c r="AA163" s="213"/>
      <c r="AB163" s="213"/>
      <c r="AC163" s="213"/>
      <c r="AD163" s="213"/>
    </row>
    <row r="164" ht="15.75" customHeight="1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  <c r="AA164" s="213"/>
      <c r="AB164" s="213"/>
      <c r="AC164" s="213"/>
      <c r="AD164" s="213"/>
    </row>
    <row r="165" ht="15.75" customHeight="1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  <c r="AA165" s="213"/>
      <c r="AB165" s="213"/>
      <c r="AC165" s="213"/>
      <c r="AD165" s="213"/>
    </row>
    <row r="166" ht="15.75" customHeight="1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  <c r="AA166" s="213"/>
      <c r="AB166" s="213"/>
      <c r="AC166" s="213"/>
      <c r="AD166" s="213"/>
    </row>
    <row r="167" ht="15.75" customHeight="1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  <c r="AA167" s="213"/>
      <c r="AB167" s="213"/>
      <c r="AC167" s="213"/>
      <c r="AD167" s="213"/>
    </row>
    <row r="168" ht="15.75" customHeight="1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  <c r="AB168" s="213"/>
      <c r="AC168" s="213"/>
      <c r="AD168" s="213"/>
    </row>
    <row r="169" ht="15.75" customHeight="1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  <c r="AA169" s="213"/>
      <c r="AB169" s="213"/>
      <c r="AC169" s="213"/>
      <c r="AD169" s="213"/>
    </row>
    <row r="170" ht="15.75" customHeight="1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  <c r="AA170" s="213"/>
      <c r="AB170" s="213"/>
      <c r="AC170" s="213"/>
      <c r="AD170" s="213"/>
    </row>
    <row r="171" ht="15.75" customHeight="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  <c r="AA171" s="213"/>
      <c r="AB171" s="213"/>
      <c r="AC171" s="213"/>
      <c r="AD171" s="213"/>
    </row>
    <row r="172" ht="15.75" customHeight="1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  <c r="AA172" s="213"/>
      <c r="AB172" s="213"/>
      <c r="AC172" s="213"/>
      <c r="AD172" s="213"/>
    </row>
    <row r="173" ht="15.75" customHeight="1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  <c r="AA173" s="213"/>
      <c r="AB173" s="213"/>
      <c r="AC173" s="213"/>
      <c r="AD173" s="213"/>
    </row>
    <row r="174" ht="15.75" customHeight="1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  <c r="AA174" s="213"/>
      <c r="AB174" s="213"/>
      <c r="AC174" s="213"/>
      <c r="AD174" s="213"/>
    </row>
    <row r="175" ht="15.75" customHeight="1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  <c r="AA175" s="213"/>
      <c r="AB175" s="213"/>
      <c r="AC175" s="213"/>
      <c r="AD175" s="213"/>
    </row>
    <row r="176" ht="15.75" customHeight="1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  <c r="AA176" s="213"/>
      <c r="AB176" s="213"/>
      <c r="AC176" s="213"/>
      <c r="AD176" s="213"/>
    </row>
    <row r="177" ht="15.75" customHeight="1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3"/>
      <c r="AB177" s="213"/>
      <c r="AC177" s="213"/>
      <c r="AD177" s="213"/>
    </row>
    <row r="178" ht="15.75" customHeight="1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  <c r="AB178" s="213"/>
      <c r="AC178" s="213"/>
      <c r="AD178" s="213"/>
    </row>
    <row r="179" ht="15.75" customHeight="1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  <c r="AB179" s="213"/>
      <c r="AC179" s="213"/>
      <c r="AD179" s="213"/>
    </row>
    <row r="180" ht="15.75" customHeight="1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  <c r="AB180" s="213"/>
      <c r="AC180" s="213"/>
      <c r="AD180" s="213"/>
    </row>
    <row r="181" ht="15.75" customHeight="1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  <c r="AB181" s="213"/>
      <c r="AC181" s="213"/>
      <c r="AD181" s="213"/>
    </row>
    <row r="182" ht="15.75" customHeight="1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  <c r="AB182" s="213"/>
      <c r="AC182" s="213"/>
      <c r="AD182" s="213"/>
    </row>
    <row r="183" ht="15.75" customHeight="1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  <c r="AB183" s="213"/>
      <c r="AC183" s="213"/>
      <c r="AD183" s="213"/>
    </row>
    <row r="184" ht="15.75" customHeight="1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  <c r="AB184" s="213"/>
      <c r="AC184" s="213"/>
      <c r="AD184" s="213"/>
    </row>
    <row r="185" ht="15.75" customHeight="1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  <c r="AB185" s="213"/>
      <c r="AC185" s="213"/>
      <c r="AD185" s="213"/>
    </row>
    <row r="186" ht="15.75" customHeight="1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  <c r="AB186" s="213"/>
      <c r="AC186" s="213"/>
      <c r="AD186" s="213"/>
    </row>
    <row r="187" ht="15.75" customHeight="1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  <c r="AB187" s="213"/>
      <c r="AC187" s="213"/>
      <c r="AD187" s="213"/>
    </row>
    <row r="188" ht="15.75" customHeight="1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  <c r="AB188" s="213"/>
      <c r="AC188" s="213"/>
      <c r="AD188" s="213"/>
    </row>
    <row r="189" ht="15.75" customHeight="1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  <c r="AB189" s="213"/>
      <c r="AC189" s="213"/>
      <c r="AD189" s="213"/>
    </row>
    <row r="190" ht="15.75" customHeight="1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  <c r="AB190" s="213"/>
      <c r="AC190" s="213"/>
      <c r="AD190" s="213"/>
    </row>
    <row r="191" ht="15.75" customHeight="1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  <c r="AB191" s="213"/>
      <c r="AC191" s="213"/>
      <c r="AD191" s="213"/>
    </row>
    <row r="192" ht="15.75" customHeight="1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  <c r="AB192" s="213"/>
      <c r="AC192" s="213"/>
      <c r="AD192" s="213"/>
    </row>
    <row r="193" ht="15.75" customHeight="1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  <c r="AB193" s="213"/>
      <c r="AC193" s="213"/>
      <c r="AD193" s="213"/>
    </row>
    <row r="194" ht="15.75" customHeight="1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  <c r="AB194" s="213"/>
      <c r="AC194" s="213"/>
      <c r="AD194" s="213"/>
    </row>
    <row r="195" ht="15.75" customHeight="1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  <c r="AA195" s="213"/>
      <c r="AB195" s="213"/>
      <c r="AC195" s="213"/>
      <c r="AD195" s="213"/>
    </row>
    <row r="196" ht="15.75" customHeight="1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  <c r="AA196" s="213"/>
      <c r="AB196" s="213"/>
      <c r="AC196" s="213"/>
      <c r="AD196" s="213"/>
    </row>
    <row r="197" ht="15.75" customHeight="1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  <c r="AA197" s="213"/>
      <c r="AB197" s="213"/>
      <c r="AC197" s="213"/>
      <c r="AD197" s="213"/>
    </row>
    <row r="198" ht="15.75" customHeight="1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  <c r="AA198" s="213"/>
      <c r="AB198" s="213"/>
      <c r="AC198" s="213"/>
      <c r="AD198" s="213"/>
    </row>
    <row r="199" ht="15.75" customHeight="1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  <c r="AA199" s="213"/>
      <c r="AB199" s="213"/>
      <c r="AC199" s="213"/>
      <c r="AD199" s="213"/>
    </row>
    <row r="200" ht="15.75" customHeight="1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  <c r="AB200" s="213"/>
      <c r="AC200" s="213"/>
      <c r="AD200" s="213"/>
    </row>
    <row r="201" ht="15.75" customHeight="1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  <c r="AA201" s="213"/>
      <c r="AB201" s="213"/>
      <c r="AC201" s="213"/>
      <c r="AD201" s="213"/>
    </row>
    <row r="202" ht="15.75" customHeight="1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  <c r="AA202" s="213"/>
      <c r="AB202" s="213"/>
      <c r="AC202" s="213"/>
      <c r="AD202" s="213"/>
    </row>
    <row r="203" ht="15.75" customHeight="1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  <c r="AB203" s="213"/>
      <c r="AC203" s="213"/>
      <c r="AD203" s="213"/>
    </row>
    <row r="204" ht="15.75" customHeight="1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  <c r="AA204" s="213"/>
      <c r="AB204" s="213"/>
      <c r="AC204" s="213"/>
      <c r="AD204" s="213"/>
    </row>
    <row r="205" ht="15.75" customHeight="1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  <c r="AA205" s="213"/>
      <c r="AB205" s="213"/>
      <c r="AC205" s="213"/>
      <c r="AD205" s="213"/>
    </row>
    <row r="206" ht="15.75" customHeight="1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  <c r="AA206" s="213"/>
      <c r="AB206" s="213"/>
      <c r="AC206" s="213"/>
      <c r="AD206" s="213"/>
    </row>
    <row r="207" ht="15.75" customHeight="1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  <c r="AA207" s="213"/>
      <c r="AB207" s="213"/>
      <c r="AC207" s="213"/>
      <c r="AD207" s="213"/>
    </row>
    <row r="208" ht="15.75" customHeight="1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  <c r="AA208" s="213"/>
      <c r="AB208" s="213"/>
      <c r="AC208" s="213"/>
      <c r="AD208" s="213"/>
    </row>
    <row r="209" ht="15.75" customHeight="1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  <c r="AA209" s="213"/>
      <c r="AB209" s="213"/>
      <c r="AC209" s="213"/>
      <c r="AD209" s="213"/>
    </row>
    <row r="210" ht="15.75" customHeight="1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  <c r="AA210" s="213"/>
      <c r="AB210" s="213"/>
      <c r="AC210" s="213"/>
      <c r="AD210" s="213"/>
    </row>
    <row r="211" ht="15.75" customHeight="1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  <c r="AA211" s="213"/>
      <c r="AB211" s="213"/>
      <c r="AC211" s="213"/>
      <c r="AD211" s="213"/>
    </row>
    <row r="212" ht="15.75" customHeight="1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  <c r="AA212" s="213"/>
      <c r="AB212" s="213"/>
      <c r="AC212" s="213"/>
      <c r="AD212" s="213"/>
    </row>
    <row r="213" ht="15.75" customHeight="1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  <c r="AA213" s="213"/>
      <c r="AB213" s="213"/>
      <c r="AC213" s="213"/>
      <c r="AD213" s="213"/>
    </row>
    <row r="214" ht="15.75" customHeight="1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  <c r="AA214" s="213"/>
      <c r="AB214" s="213"/>
      <c r="AC214" s="213"/>
      <c r="AD214" s="213"/>
    </row>
    <row r="215" ht="15.75" customHeight="1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  <c r="AA215" s="213"/>
      <c r="AB215" s="213"/>
      <c r="AC215" s="213"/>
      <c r="AD215" s="213"/>
    </row>
    <row r="216" ht="15.75" customHeight="1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  <c r="AA216" s="213"/>
      <c r="AB216" s="213"/>
      <c r="AC216" s="213"/>
      <c r="AD216" s="213"/>
    </row>
    <row r="217" ht="15.75" customHeight="1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  <c r="AA217" s="213"/>
      <c r="AB217" s="213"/>
      <c r="AC217" s="213"/>
      <c r="AD217" s="213"/>
    </row>
    <row r="218" ht="15.75" customHeight="1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  <c r="AA218" s="213"/>
      <c r="AB218" s="213"/>
      <c r="AC218" s="213"/>
      <c r="AD218" s="213"/>
    </row>
    <row r="219" ht="15.75" customHeight="1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  <c r="AA219" s="213"/>
      <c r="AB219" s="213"/>
      <c r="AC219" s="213"/>
      <c r="AD219" s="213"/>
    </row>
    <row r="220" ht="15.75" customHeight="1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  <c r="AA220" s="213"/>
      <c r="AB220" s="213"/>
      <c r="AC220" s="213"/>
      <c r="AD220" s="213"/>
    </row>
    <row r="221" ht="15.75" customHeight="1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  <c r="AA221" s="213"/>
      <c r="AB221" s="213"/>
      <c r="AC221" s="213"/>
      <c r="AD221" s="213"/>
    </row>
    <row r="222" ht="15.75" customHeight="1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  <c r="AA222" s="213"/>
      <c r="AB222" s="213"/>
      <c r="AC222" s="213"/>
      <c r="AD222" s="213"/>
    </row>
    <row r="223" ht="15.75" customHeight="1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  <c r="AA223" s="213"/>
      <c r="AB223" s="213"/>
      <c r="AC223" s="213"/>
      <c r="AD223" s="213"/>
    </row>
    <row r="224" ht="15.75" customHeight="1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  <c r="AA224" s="213"/>
      <c r="AB224" s="213"/>
      <c r="AC224" s="213"/>
      <c r="AD224" s="213"/>
    </row>
    <row r="225" ht="15.75" customHeight="1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  <c r="AA225" s="213"/>
      <c r="AB225" s="213"/>
      <c r="AC225" s="213"/>
      <c r="AD225" s="213"/>
    </row>
    <row r="226" ht="15.75" customHeight="1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  <c r="AA226" s="213"/>
      <c r="AB226" s="213"/>
      <c r="AC226" s="213"/>
      <c r="AD226" s="213"/>
    </row>
    <row r="227" ht="15.75" customHeight="1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  <c r="AA227" s="213"/>
      <c r="AB227" s="213"/>
      <c r="AC227" s="213"/>
      <c r="AD227" s="213"/>
    </row>
    <row r="228" ht="15.75" customHeight="1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  <c r="AA228" s="213"/>
      <c r="AB228" s="213"/>
      <c r="AC228" s="213"/>
      <c r="AD228" s="213"/>
    </row>
    <row r="229" ht="15.75" customHeight="1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  <c r="AA229" s="213"/>
      <c r="AB229" s="213"/>
      <c r="AC229" s="213"/>
      <c r="AD229" s="213"/>
    </row>
    <row r="230" ht="15.75" customHeight="1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  <c r="AA230" s="213"/>
      <c r="AB230" s="213"/>
      <c r="AC230" s="213"/>
      <c r="AD230" s="213"/>
    </row>
    <row r="231" ht="15.75" customHeight="1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  <c r="AA231" s="213"/>
      <c r="AB231" s="213"/>
      <c r="AC231" s="213"/>
      <c r="AD231" s="213"/>
    </row>
    <row r="232" ht="15.75" customHeight="1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  <c r="AA232" s="213"/>
      <c r="AB232" s="213"/>
      <c r="AC232" s="213"/>
      <c r="AD232" s="213"/>
    </row>
    <row r="233" ht="15.75" customHeight="1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  <c r="AA233" s="213"/>
      <c r="AB233" s="213"/>
      <c r="AC233" s="213"/>
      <c r="AD233" s="213"/>
    </row>
    <row r="234" ht="15.75" customHeight="1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  <c r="AA234" s="213"/>
      <c r="AB234" s="213"/>
      <c r="AC234" s="213"/>
      <c r="AD234" s="213"/>
    </row>
    <row r="235" ht="15.75" customHeight="1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  <c r="AA235" s="213"/>
      <c r="AB235" s="213"/>
      <c r="AC235" s="213"/>
      <c r="AD235" s="213"/>
    </row>
    <row r="236" ht="15.75" customHeight="1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  <c r="AA236" s="213"/>
      <c r="AB236" s="213"/>
      <c r="AC236" s="213"/>
      <c r="AD236" s="213"/>
    </row>
    <row r="237" ht="15.75" customHeight="1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  <c r="AA237" s="213"/>
      <c r="AB237" s="213"/>
      <c r="AC237" s="213"/>
      <c r="AD237" s="213"/>
    </row>
    <row r="238" ht="15.75" customHeight="1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  <c r="AA238" s="213"/>
      <c r="AB238" s="213"/>
      <c r="AC238" s="213"/>
      <c r="AD238" s="213"/>
    </row>
    <row r="239" ht="15.75" customHeight="1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  <c r="AA239" s="213"/>
      <c r="AB239" s="213"/>
      <c r="AC239" s="213"/>
      <c r="AD239" s="213"/>
    </row>
    <row r="240" ht="15.75" customHeight="1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  <c r="AA240" s="213"/>
      <c r="AB240" s="213"/>
      <c r="AC240" s="213"/>
      <c r="AD240" s="213"/>
    </row>
    <row r="241" ht="15.75" customHeight="1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  <c r="AA241" s="213"/>
      <c r="AB241" s="213"/>
      <c r="AC241" s="213"/>
      <c r="AD241" s="213"/>
    </row>
    <row r="242" ht="15.75" customHeight="1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  <c r="AA242" s="213"/>
      <c r="AB242" s="213"/>
      <c r="AC242" s="213"/>
      <c r="AD242" s="213"/>
    </row>
    <row r="243" ht="15.75" customHeight="1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  <c r="AA243" s="213"/>
      <c r="AB243" s="213"/>
      <c r="AC243" s="213"/>
      <c r="AD243" s="213"/>
    </row>
    <row r="244" ht="15.75" customHeight="1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  <c r="AA244" s="213"/>
      <c r="AB244" s="213"/>
      <c r="AC244" s="213"/>
      <c r="AD244" s="213"/>
    </row>
    <row r="245" ht="15.75" customHeight="1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  <c r="AA245" s="213"/>
      <c r="AB245" s="213"/>
      <c r="AC245" s="213"/>
      <c r="AD245" s="213"/>
    </row>
    <row r="246" ht="15.75" customHeight="1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  <c r="AA246" s="213"/>
      <c r="AB246" s="213"/>
      <c r="AC246" s="213"/>
      <c r="AD246" s="213"/>
    </row>
    <row r="247" ht="15.75" customHeight="1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  <c r="AA247" s="213"/>
      <c r="AB247" s="213"/>
      <c r="AC247" s="213"/>
      <c r="AD247" s="213"/>
    </row>
    <row r="248" ht="15.75" customHeight="1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  <c r="AA248" s="213"/>
      <c r="AB248" s="213"/>
      <c r="AC248" s="213"/>
      <c r="AD248" s="213"/>
    </row>
    <row r="249" ht="15.75" customHeight="1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3"/>
      <c r="AB249" s="213"/>
      <c r="AC249" s="213"/>
      <c r="AD249" s="213"/>
    </row>
    <row r="250" ht="15.75" customHeight="1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  <c r="AB250" s="213"/>
      <c r="AC250" s="213"/>
      <c r="AD250" s="213"/>
    </row>
    <row r="251" ht="15.75" customHeight="1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  <c r="AB251" s="213"/>
      <c r="AC251" s="213"/>
      <c r="AD251" s="213"/>
    </row>
    <row r="252" ht="15.75" customHeight="1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  <c r="AB252" s="213"/>
      <c r="AC252" s="213"/>
      <c r="AD252" s="213"/>
    </row>
    <row r="253" ht="15.75" customHeight="1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  <c r="AB253" s="213"/>
      <c r="AC253" s="213"/>
      <c r="AD253" s="213"/>
    </row>
    <row r="254" ht="15.75" customHeight="1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  <c r="AB254" s="213"/>
      <c r="AC254" s="213"/>
      <c r="AD254" s="213"/>
    </row>
    <row r="255" ht="15.75" customHeight="1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  <c r="AB255" s="213"/>
      <c r="AC255" s="213"/>
      <c r="AD255" s="213"/>
    </row>
    <row r="256" ht="15.75" customHeight="1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  <c r="AB256" s="213"/>
      <c r="AC256" s="213"/>
      <c r="AD256" s="213"/>
    </row>
    <row r="257" ht="15.75" customHeight="1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  <c r="AB257" s="213"/>
      <c r="AC257" s="213"/>
      <c r="AD257" s="213"/>
    </row>
    <row r="258" ht="15.75" customHeight="1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  <c r="AB258" s="213"/>
      <c r="AC258" s="213"/>
      <c r="AD258" s="213"/>
    </row>
    <row r="259" ht="15.75" customHeight="1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  <c r="AB259" s="213"/>
      <c r="AC259" s="213"/>
      <c r="AD259" s="213"/>
    </row>
    <row r="260" ht="15.75" customHeight="1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  <c r="AB260" s="213"/>
      <c r="AC260" s="213"/>
      <c r="AD260" s="213"/>
    </row>
    <row r="261" ht="15.75" customHeight="1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  <c r="AB261" s="213"/>
      <c r="AC261" s="213"/>
      <c r="AD261" s="213"/>
    </row>
    <row r="262" ht="15.75" customHeight="1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  <c r="AB262" s="213"/>
      <c r="AC262" s="213"/>
      <c r="AD262" s="213"/>
    </row>
    <row r="263" ht="15.75" customHeight="1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  <c r="AB263" s="213"/>
      <c r="AC263" s="213"/>
      <c r="AD263" s="213"/>
    </row>
    <row r="264" ht="15.75" customHeight="1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  <c r="AB264" s="213"/>
      <c r="AC264" s="213"/>
      <c r="AD264" s="213"/>
    </row>
    <row r="265" ht="15.75" customHeight="1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  <c r="AA265" s="213"/>
      <c r="AB265" s="213"/>
      <c r="AC265" s="213"/>
      <c r="AD265" s="213"/>
    </row>
    <row r="266" ht="15.75" customHeight="1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  <c r="AA266" s="213"/>
      <c r="AB266" s="213"/>
      <c r="AC266" s="213"/>
      <c r="AD266" s="213"/>
    </row>
    <row r="267" ht="15.75" customHeight="1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  <c r="AA267" s="213"/>
      <c r="AB267" s="213"/>
      <c r="AC267" s="213"/>
      <c r="AD267" s="213"/>
    </row>
    <row r="268" ht="15.75" customHeight="1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  <c r="AA268" s="213"/>
      <c r="AB268" s="213"/>
      <c r="AC268" s="213"/>
      <c r="AD268" s="213"/>
    </row>
    <row r="269" ht="15.75" customHeight="1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  <c r="AA269" s="213"/>
      <c r="AB269" s="213"/>
      <c r="AC269" s="213"/>
      <c r="AD269" s="213"/>
    </row>
    <row r="270" ht="15.75" customHeight="1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  <c r="AA270" s="213"/>
      <c r="AB270" s="213"/>
      <c r="AC270" s="213"/>
      <c r="AD270" s="213"/>
    </row>
    <row r="271" ht="15.75" customHeight="1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  <c r="AA271" s="213"/>
      <c r="AB271" s="213"/>
      <c r="AC271" s="213"/>
      <c r="AD271" s="213"/>
    </row>
    <row r="272" ht="15.75" customHeight="1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  <c r="AA272" s="213"/>
      <c r="AB272" s="213"/>
      <c r="AC272" s="213"/>
      <c r="AD272" s="213"/>
    </row>
    <row r="273" ht="15.75" customHeight="1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  <c r="AA273" s="213"/>
      <c r="AB273" s="213"/>
      <c r="AC273" s="213"/>
      <c r="AD273" s="213"/>
    </row>
    <row r="274" ht="15.75" customHeight="1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  <c r="AA274" s="213"/>
      <c r="AB274" s="213"/>
      <c r="AC274" s="213"/>
      <c r="AD274" s="213"/>
    </row>
    <row r="275" ht="15.75" customHeight="1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  <c r="AA275" s="213"/>
      <c r="AB275" s="213"/>
      <c r="AC275" s="213"/>
      <c r="AD275" s="213"/>
    </row>
    <row r="276" ht="15.75" customHeight="1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  <c r="AA276" s="213"/>
      <c r="AB276" s="213"/>
      <c r="AC276" s="213"/>
      <c r="AD276" s="213"/>
    </row>
    <row r="277" ht="15.75" customHeight="1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  <c r="AA277" s="213"/>
      <c r="AB277" s="213"/>
      <c r="AC277" s="213"/>
      <c r="AD277" s="213"/>
    </row>
    <row r="278" ht="15.75" customHeight="1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  <c r="AA278" s="213"/>
      <c r="AB278" s="213"/>
      <c r="AC278" s="213"/>
      <c r="AD278" s="213"/>
    </row>
    <row r="279" ht="15.75" customHeight="1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  <c r="AA279" s="213"/>
      <c r="AB279" s="213"/>
      <c r="AC279" s="213"/>
      <c r="AD279" s="213"/>
    </row>
    <row r="280" ht="15.75" customHeight="1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  <c r="AA280" s="213"/>
      <c r="AB280" s="213"/>
      <c r="AC280" s="213"/>
      <c r="AD280" s="213"/>
    </row>
    <row r="281" ht="15.75" customHeight="1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  <c r="AA281" s="213"/>
      <c r="AB281" s="213"/>
      <c r="AC281" s="213"/>
      <c r="AD281" s="213"/>
    </row>
    <row r="282" ht="15.75" customHeight="1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  <c r="AA282" s="213"/>
      <c r="AB282" s="213"/>
      <c r="AC282" s="213"/>
      <c r="AD282" s="213"/>
    </row>
    <row r="283" ht="15.75" customHeight="1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  <c r="AA283" s="213"/>
      <c r="AB283" s="213"/>
      <c r="AC283" s="213"/>
      <c r="AD283" s="213"/>
    </row>
    <row r="284" ht="15.75" customHeight="1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  <c r="AA284" s="213"/>
      <c r="AB284" s="213"/>
      <c r="AC284" s="213"/>
      <c r="AD284" s="213"/>
    </row>
    <row r="285" ht="15.75" customHeight="1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  <c r="AA285" s="213"/>
      <c r="AB285" s="213"/>
      <c r="AC285" s="213"/>
      <c r="AD285" s="213"/>
    </row>
    <row r="286" ht="15.75" customHeight="1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  <c r="AA286" s="213"/>
      <c r="AB286" s="213"/>
      <c r="AC286" s="213"/>
      <c r="AD286" s="213"/>
    </row>
    <row r="287" ht="15.75" customHeight="1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  <c r="AA287" s="213"/>
      <c r="AB287" s="213"/>
      <c r="AC287" s="213"/>
      <c r="AD287" s="213"/>
    </row>
    <row r="288" ht="15.75" customHeight="1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  <c r="AA288" s="213"/>
      <c r="AB288" s="213"/>
      <c r="AC288" s="213"/>
      <c r="AD288" s="213"/>
    </row>
    <row r="289" ht="15.75" customHeight="1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  <c r="AA289" s="213"/>
      <c r="AB289" s="213"/>
      <c r="AC289" s="213"/>
      <c r="AD289" s="213"/>
    </row>
    <row r="290" ht="15.75" customHeight="1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3"/>
      <c r="AB290" s="213"/>
      <c r="AC290" s="213"/>
      <c r="AD290" s="213"/>
    </row>
    <row r="291" ht="15.75" customHeight="1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  <c r="AB291" s="213"/>
      <c r="AC291" s="213"/>
      <c r="AD291" s="213"/>
    </row>
    <row r="292" ht="15.75" customHeight="1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  <c r="AB292" s="213"/>
      <c r="AC292" s="213"/>
      <c r="AD292" s="213"/>
    </row>
    <row r="293" ht="15.75" customHeight="1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  <c r="AB293" s="213"/>
      <c r="AC293" s="213"/>
      <c r="AD293" s="213"/>
    </row>
    <row r="294" ht="15.75" customHeight="1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  <c r="AB294" s="213"/>
      <c r="AC294" s="213"/>
      <c r="AD294" s="213"/>
    </row>
    <row r="295" ht="15.75" customHeight="1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  <c r="AB295" s="213"/>
      <c r="AC295" s="213"/>
      <c r="AD295" s="213"/>
    </row>
    <row r="296" ht="15.75" customHeight="1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  <c r="AB296" s="213"/>
      <c r="AC296" s="213"/>
      <c r="AD296" s="213"/>
    </row>
    <row r="297" ht="15.75" customHeight="1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  <c r="AB297" s="213"/>
      <c r="AC297" s="213"/>
      <c r="AD297" s="213"/>
    </row>
    <row r="298" ht="15.75" customHeight="1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  <c r="AB298" s="213"/>
      <c r="AC298" s="213"/>
      <c r="AD298" s="213"/>
    </row>
    <row r="299" ht="15.75" customHeight="1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  <c r="AB299" s="213"/>
      <c r="AC299" s="213"/>
      <c r="AD299" s="213"/>
    </row>
    <row r="300" ht="15.75" customHeight="1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  <c r="AB300" s="213"/>
      <c r="AC300" s="213"/>
      <c r="AD300" s="213"/>
    </row>
    <row r="301" ht="15.75" customHeight="1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  <c r="AB301" s="213"/>
      <c r="AC301" s="213"/>
      <c r="AD301" s="213"/>
    </row>
    <row r="302" ht="15.75" customHeight="1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  <c r="AB302" s="213"/>
      <c r="AC302" s="213"/>
      <c r="AD302" s="213"/>
    </row>
    <row r="303" ht="15.75" customHeight="1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  <c r="AB303" s="213"/>
      <c r="AC303" s="213"/>
      <c r="AD303" s="213"/>
    </row>
    <row r="304" ht="15.75" customHeight="1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  <c r="AB304" s="213"/>
      <c r="AC304" s="213"/>
      <c r="AD304" s="213"/>
    </row>
    <row r="305" ht="15.75" customHeight="1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  <c r="AB305" s="213"/>
      <c r="AC305" s="213"/>
      <c r="AD305" s="213"/>
    </row>
    <row r="306" ht="15.75" customHeight="1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  <c r="AA306" s="213"/>
      <c r="AB306" s="213"/>
      <c r="AC306" s="213"/>
      <c r="AD306" s="213"/>
    </row>
    <row r="307" ht="15.75" customHeight="1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  <c r="AA307" s="213"/>
      <c r="AB307" s="213"/>
      <c r="AC307" s="213"/>
      <c r="AD307" s="213"/>
    </row>
    <row r="308" ht="15.75" customHeight="1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  <c r="AA308" s="213"/>
      <c r="AB308" s="213"/>
      <c r="AC308" s="213"/>
      <c r="AD308" s="213"/>
    </row>
    <row r="309" ht="15.75" customHeight="1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  <c r="AB309" s="213"/>
      <c r="AC309" s="213"/>
      <c r="AD309" s="213"/>
    </row>
    <row r="310" ht="15.75" customHeight="1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  <c r="AA310" s="213"/>
      <c r="AB310" s="213"/>
      <c r="AC310" s="213"/>
      <c r="AD310" s="213"/>
    </row>
    <row r="311" ht="15.75" customHeight="1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  <c r="AA311" s="213"/>
      <c r="AB311" s="213"/>
      <c r="AC311" s="213"/>
      <c r="AD311" s="213"/>
    </row>
    <row r="312" ht="15.75" customHeight="1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  <c r="AA312" s="213"/>
      <c r="AB312" s="213"/>
      <c r="AC312" s="213"/>
      <c r="AD312" s="213"/>
    </row>
    <row r="313" ht="15.75" customHeight="1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  <c r="AA313" s="213"/>
      <c r="AB313" s="213"/>
      <c r="AC313" s="213"/>
      <c r="AD313" s="213"/>
    </row>
    <row r="314" ht="15.75" customHeight="1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  <c r="AA314" s="213"/>
      <c r="AB314" s="213"/>
      <c r="AC314" s="213"/>
      <c r="AD314" s="213"/>
    </row>
    <row r="315" ht="15.75" customHeight="1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  <c r="AA315" s="213"/>
      <c r="AB315" s="213"/>
      <c r="AC315" s="213"/>
      <c r="AD315" s="213"/>
    </row>
    <row r="316" ht="15.75" customHeight="1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  <c r="AA316" s="213"/>
      <c r="AB316" s="213"/>
      <c r="AC316" s="213"/>
      <c r="AD316" s="213"/>
    </row>
    <row r="317" ht="15.75" customHeight="1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  <c r="AA317" s="213"/>
      <c r="AB317" s="213"/>
      <c r="AC317" s="213"/>
      <c r="AD317" s="213"/>
    </row>
    <row r="318" ht="15.75" customHeight="1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  <c r="AA318" s="213"/>
      <c r="AB318" s="213"/>
      <c r="AC318" s="213"/>
      <c r="AD318" s="213"/>
    </row>
    <row r="319" ht="15.75" customHeight="1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  <c r="AA319" s="213"/>
      <c r="AB319" s="213"/>
      <c r="AC319" s="213"/>
      <c r="AD319" s="213"/>
    </row>
    <row r="320" ht="15.75" customHeight="1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  <c r="AA320" s="213"/>
      <c r="AB320" s="213"/>
      <c r="AC320" s="213"/>
      <c r="AD320" s="213"/>
    </row>
    <row r="321" ht="15.75" customHeight="1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  <c r="AA321" s="213"/>
      <c r="AB321" s="213"/>
      <c r="AC321" s="213"/>
      <c r="AD321" s="213"/>
    </row>
    <row r="322" ht="15.75" customHeight="1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  <c r="AA322" s="213"/>
      <c r="AB322" s="213"/>
      <c r="AC322" s="213"/>
      <c r="AD322" s="213"/>
    </row>
    <row r="323" ht="15.75" customHeight="1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  <c r="AA323" s="213"/>
      <c r="AB323" s="213"/>
      <c r="AC323" s="213"/>
      <c r="AD323" s="213"/>
    </row>
    <row r="324" ht="15.75" customHeight="1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  <c r="AA324" s="213"/>
      <c r="AB324" s="213"/>
      <c r="AC324" s="213"/>
      <c r="AD324" s="213"/>
    </row>
    <row r="325" ht="15.75" customHeight="1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  <c r="AA325" s="213"/>
      <c r="AB325" s="213"/>
      <c r="AC325" s="213"/>
      <c r="AD325" s="213"/>
    </row>
    <row r="326" ht="15.75" customHeight="1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  <c r="AA326" s="213"/>
      <c r="AB326" s="213"/>
      <c r="AC326" s="213"/>
      <c r="AD326" s="213"/>
    </row>
    <row r="327" ht="15.75" customHeight="1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  <c r="AA327" s="213"/>
      <c r="AB327" s="213"/>
      <c r="AC327" s="213"/>
      <c r="AD327" s="213"/>
    </row>
    <row r="328" ht="15.75" customHeight="1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  <c r="AA328" s="213"/>
      <c r="AB328" s="213"/>
      <c r="AC328" s="213"/>
      <c r="AD328" s="213"/>
    </row>
    <row r="329" ht="15.75" customHeight="1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  <c r="AA329" s="213"/>
      <c r="AB329" s="213"/>
      <c r="AC329" s="213"/>
      <c r="AD329" s="213"/>
    </row>
    <row r="330" ht="15.75" customHeight="1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3"/>
      <c r="AB330" s="213"/>
      <c r="AC330" s="213"/>
      <c r="AD330" s="213"/>
    </row>
    <row r="331" ht="15.75" customHeight="1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  <c r="AB331" s="213"/>
      <c r="AC331" s="213"/>
      <c r="AD331" s="213"/>
    </row>
    <row r="332" ht="15.75" customHeight="1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  <c r="AB332" s="213"/>
      <c r="AC332" s="213"/>
      <c r="AD332" s="213"/>
    </row>
    <row r="333" ht="15.75" customHeight="1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  <c r="AB333" s="213"/>
      <c r="AC333" s="213"/>
      <c r="AD333" s="213"/>
    </row>
    <row r="334" ht="15.75" customHeight="1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  <c r="AB334" s="213"/>
      <c r="AC334" s="213"/>
      <c r="AD334" s="213"/>
    </row>
    <row r="335" ht="15.75" customHeight="1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  <c r="AB335" s="213"/>
      <c r="AC335" s="213"/>
      <c r="AD335" s="213"/>
    </row>
    <row r="336" ht="15.75" customHeight="1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  <c r="AB336" s="213"/>
      <c r="AC336" s="213"/>
      <c r="AD336" s="213"/>
    </row>
    <row r="337" ht="15.75" customHeight="1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  <c r="AB337" s="213"/>
      <c r="AC337" s="213"/>
      <c r="AD337" s="213"/>
    </row>
    <row r="338" ht="15.75" customHeight="1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  <c r="AB338" s="213"/>
      <c r="AC338" s="213"/>
      <c r="AD338" s="213"/>
    </row>
    <row r="339" ht="15.75" customHeight="1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  <c r="AB339" s="213"/>
      <c r="AC339" s="213"/>
      <c r="AD339" s="213"/>
    </row>
    <row r="340" ht="15.75" customHeight="1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  <c r="AB340" s="213"/>
      <c r="AC340" s="213"/>
      <c r="AD340" s="213"/>
    </row>
    <row r="341" ht="15.75" customHeight="1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  <c r="AB341" s="213"/>
      <c r="AC341" s="213"/>
      <c r="AD341" s="213"/>
    </row>
    <row r="342" ht="15.75" customHeight="1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  <c r="AB342" s="213"/>
      <c r="AC342" s="213"/>
      <c r="AD342" s="213"/>
    </row>
    <row r="343" ht="15.75" customHeight="1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  <c r="AB343" s="213"/>
      <c r="AC343" s="213"/>
      <c r="AD343" s="213"/>
    </row>
    <row r="344" ht="15.75" customHeight="1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  <c r="AB344" s="213"/>
      <c r="AC344" s="213"/>
      <c r="AD344" s="213"/>
    </row>
    <row r="345" ht="15.75" customHeight="1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  <c r="AA345" s="213"/>
      <c r="AB345" s="213"/>
      <c r="AC345" s="213"/>
      <c r="AD345" s="213"/>
    </row>
    <row r="346" ht="15.75" customHeight="1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  <c r="AA346" s="213"/>
      <c r="AB346" s="213"/>
      <c r="AC346" s="213"/>
      <c r="AD346" s="213"/>
    </row>
    <row r="347" ht="15.75" customHeight="1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  <c r="AA347" s="213"/>
      <c r="AB347" s="213"/>
      <c r="AC347" s="213"/>
      <c r="AD347" s="213"/>
    </row>
    <row r="348" ht="15.75" customHeight="1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  <c r="AA348" s="213"/>
      <c r="AB348" s="213"/>
      <c r="AC348" s="213"/>
      <c r="AD348" s="213"/>
    </row>
    <row r="349" ht="15.75" customHeight="1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  <c r="AA349" s="213"/>
      <c r="AB349" s="213"/>
      <c r="AC349" s="213"/>
      <c r="AD349" s="213"/>
    </row>
    <row r="350" ht="15.75" customHeight="1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  <c r="AA350" s="213"/>
      <c r="AB350" s="213"/>
      <c r="AC350" s="213"/>
      <c r="AD350" s="213"/>
    </row>
    <row r="351" ht="15.75" customHeight="1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  <c r="AA351" s="213"/>
      <c r="AB351" s="213"/>
      <c r="AC351" s="213"/>
      <c r="AD351" s="213"/>
    </row>
    <row r="352" ht="15.75" customHeight="1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  <c r="AA352" s="213"/>
      <c r="AB352" s="213"/>
      <c r="AC352" s="213"/>
      <c r="AD352" s="213"/>
    </row>
    <row r="353" ht="15.75" customHeight="1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  <c r="AA353" s="213"/>
      <c r="AB353" s="213"/>
      <c r="AC353" s="213"/>
      <c r="AD353" s="213"/>
    </row>
    <row r="354" ht="15.75" customHeight="1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  <c r="AA354" s="213"/>
      <c r="AB354" s="213"/>
      <c r="AC354" s="213"/>
      <c r="AD354" s="213"/>
    </row>
    <row r="355" ht="15.75" customHeight="1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  <c r="AA355" s="213"/>
      <c r="AB355" s="213"/>
      <c r="AC355" s="213"/>
      <c r="AD355" s="213"/>
    </row>
    <row r="356" ht="15.75" customHeight="1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  <c r="AA356" s="213"/>
      <c r="AB356" s="213"/>
      <c r="AC356" s="213"/>
      <c r="AD356" s="213"/>
    </row>
    <row r="357" ht="15.75" customHeight="1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  <c r="AA357" s="213"/>
      <c r="AB357" s="213"/>
      <c r="AC357" s="213"/>
      <c r="AD357" s="213"/>
    </row>
    <row r="358" ht="15.75" customHeight="1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  <c r="AA358" s="213"/>
      <c r="AB358" s="213"/>
      <c r="AC358" s="213"/>
      <c r="AD358" s="213"/>
    </row>
    <row r="359" ht="15.75" customHeight="1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  <c r="AA359" s="213"/>
      <c r="AB359" s="213"/>
      <c r="AC359" s="213"/>
      <c r="AD359" s="213"/>
    </row>
    <row r="360" ht="15.75" customHeight="1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  <c r="AA360" s="213"/>
      <c r="AB360" s="213"/>
      <c r="AC360" s="213"/>
      <c r="AD360" s="213"/>
    </row>
    <row r="361" ht="15.75" customHeight="1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  <c r="AA361" s="213"/>
      <c r="AB361" s="213"/>
      <c r="AC361" s="213"/>
      <c r="AD361" s="213"/>
    </row>
    <row r="362" ht="15.75" customHeight="1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  <c r="AA362" s="213"/>
      <c r="AB362" s="213"/>
      <c r="AC362" s="213"/>
      <c r="AD362" s="213"/>
    </row>
    <row r="363" ht="15.75" customHeight="1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  <c r="AA363" s="213"/>
      <c r="AB363" s="213"/>
      <c r="AC363" s="213"/>
      <c r="AD363" s="213"/>
    </row>
    <row r="364" ht="15.75" customHeight="1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  <c r="AA364" s="213"/>
      <c r="AB364" s="213"/>
      <c r="AC364" s="213"/>
      <c r="AD364" s="213"/>
    </row>
    <row r="365" ht="15.75" customHeight="1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  <c r="AA365" s="213"/>
      <c r="AB365" s="213"/>
      <c r="AC365" s="213"/>
      <c r="AD365" s="213"/>
    </row>
    <row r="366" ht="15.75" customHeight="1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  <c r="AA366" s="213"/>
      <c r="AB366" s="213"/>
      <c r="AC366" s="213"/>
      <c r="AD366" s="213"/>
    </row>
    <row r="367" ht="15.75" customHeight="1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  <c r="AA367" s="213"/>
      <c r="AB367" s="213"/>
      <c r="AC367" s="213"/>
      <c r="AD367" s="213"/>
    </row>
    <row r="368" ht="15.75" customHeight="1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  <c r="AA368" s="213"/>
      <c r="AB368" s="213"/>
      <c r="AC368" s="213"/>
      <c r="AD368" s="213"/>
    </row>
    <row r="369" ht="15.75" customHeight="1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  <c r="AA369" s="213"/>
      <c r="AB369" s="213"/>
      <c r="AC369" s="213"/>
      <c r="AD369" s="213"/>
    </row>
    <row r="370" ht="15.75" customHeight="1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  <c r="AA370" s="213"/>
      <c r="AB370" s="213"/>
      <c r="AC370" s="213"/>
      <c r="AD370" s="213"/>
    </row>
    <row r="371" ht="15.75" customHeight="1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  <c r="AA371" s="213"/>
      <c r="AB371" s="213"/>
      <c r="AC371" s="213"/>
      <c r="AD371" s="213"/>
    </row>
    <row r="372" ht="15.75" customHeight="1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  <c r="AA372" s="213"/>
      <c r="AB372" s="213"/>
      <c r="AC372" s="213"/>
      <c r="AD372" s="213"/>
    </row>
    <row r="373" ht="15.75" customHeight="1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  <c r="AA373" s="213"/>
      <c r="AB373" s="213"/>
      <c r="AC373" s="213"/>
      <c r="AD373" s="213"/>
    </row>
    <row r="374" ht="15.75" customHeight="1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  <c r="AA374" s="213"/>
      <c r="AB374" s="213"/>
      <c r="AC374" s="213"/>
      <c r="AD374" s="213"/>
    </row>
    <row r="375" ht="15.75" customHeight="1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  <c r="AA375" s="213"/>
      <c r="AB375" s="213"/>
      <c r="AC375" s="213"/>
      <c r="AD375" s="213"/>
    </row>
    <row r="376" ht="15.75" customHeight="1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  <c r="AA376" s="213"/>
      <c r="AB376" s="213"/>
      <c r="AC376" s="213"/>
      <c r="AD376" s="213"/>
    </row>
    <row r="377" ht="15.75" customHeight="1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  <c r="AA377" s="213"/>
      <c r="AB377" s="213"/>
      <c r="AC377" s="213"/>
      <c r="AD377" s="213"/>
    </row>
    <row r="378" ht="15.75" customHeight="1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  <c r="AA378" s="213"/>
      <c r="AB378" s="213"/>
      <c r="AC378" s="213"/>
      <c r="AD378" s="213"/>
    </row>
    <row r="379" ht="15.75" customHeight="1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  <c r="AA379" s="213"/>
      <c r="AB379" s="213"/>
      <c r="AC379" s="213"/>
      <c r="AD379" s="213"/>
    </row>
    <row r="380" ht="15.75" customHeight="1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  <c r="AA380" s="213"/>
      <c r="AB380" s="213"/>
      <c r="AC380" s="213"/>
      <c r="AD380" s="213"/>
    </row>
    <row r="381" ht="15.75" customHeight="1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  <c r="AA381" s="213"/>
      <c r="AB381" s="213"/>
      <c r="AC381" s="213"/>
      <c r="AD381" s="213"/>
    </row>
    <row r="382" ht="15.75" customHeight="1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  <c r="AA382" s="213"/>
      <c r="AB382" s="213"/>
      <c r="AC382" s="213"/>
      <c r="AD382" s="213"/>
    </row>
    <row r="383" ht="15.75" customHeight="1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  <c r="AA383" s="213"/>
      <c r="AB383" s="213"/>
      <c r="AC383" s="213"/>
      <c r="AD383" s="213"/>
    </row>
    <row r="384" ht="15.75" customHeight="1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  <c r="AA384" s="213"/>
      <c r="AB384" s="213"/>
      <c r="AC384" s="213"/>
      <c r="AD384" s="213"/>
    </row>
    <row r="385" ht="15.75" customHeight="1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  <c r="AA385" s="213"/>
      <c r="AB385" s="213"/>
      <c r="AC385" s="213"/>
      <c r="AD385" s="213"/>
    </row>
    <row r="386" ht="15.75" customHeight="1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  <c r="AA386" s="213"/>
      <c r="AB386" s="213"/>
      <c r="AC386" s="213"/>
      <c r="AD386" s="213"/>
    </row>
    <row r="387" ht="15.75" customHeight="1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  <c r="AA387" s="213"/>
      <c r="AB387" s="213"/>
      <c r="AC387" s="213"/>
      <c r="AD387" s="213"/>
    </row>
    <row r="388" ht="15.75" customHeight="1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  <c r="AA388" s="213"/>
      <c r="AB388" s="213"/>
      <c r="AC388" s="213"/>
      <c r="AD388" s="213"/>
    </row>
    <row r="389" ht="15.75" customHeight="1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  <c r="AA389" s="213"/>
      <c r="AB389" s="213"/>
      <c r="AC389" s="213"/>
      <c r="AD389" s="213"/>
    </row>
    <row r="390" ht="15.75" customHeight="1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  <c r="AA390" s="213"/>
      <c r="AB390" s="213"/>
      <c r="AC390" s="213"/>
      <c r="AD390" s="213"/>
    </row>
    <row r="391" ht="15.75" customHeight="1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  <c r="AA391" s="213"/>
      <c r="AB391" s="213"/>
      <c r="AC391" s="213"/>
      <c r="AD391" s="213"/>
    </row>
    <row r="392" ht="15.75" customHeight="1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  <c r="AA392" s="213"/>
      <c r="AB392" s="213"/>
      <c r="AC392" s="213"/>
      <c r="AD392" s="213"/>
    </row>
    <row r="393" ht="15.75" customHeight="1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  <c r="AA393" s="213"/>
      <c r="AB393" s="213"/>
      <c r="AC393" s="213"/>
      <c r="AD393" s="213"/>
    </row>
    <row r="394" ht="15.75" customHeight="1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  <c r="AA394" s="213"/>
      <c r="AB394" s="213"/>
      <c r="AC394" s="213"/>
      <c r="AD394" s="213"/>
    </row>
    <row r="395" ht="15.75" customHeight="1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  <c r="AA395" s="213"/>
      <c r="AB395" s="213"/>
      <c r="AC395" s="213"/>
      <c r="AD395" s="213"/>
    </row>
    <row r="396" ht="15.75" customHeight="1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  <c r="AA396" s="213"/>
      <c r="AB396" s="213"/>
      <c r="AC396" s="213"/>
      <c r="AD396" s="213"/>
    </row>
    <row r="397" ht="15.75" customHeight="1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  <c r="AA397" s="213"/>
      <c r="AB397" s="213"/>
      <c r="AC397" s="213"/>
      <c r="AD397" s="213"/>
    </row>
    <row r="398" ht="15.75" customHeight="1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  <c r="AA398" s="213"/>
      <c r="AB398" s="213"/>
      <c r="AC398" s="213"/>
      <c r="AD398" s="213"/>
    </row>
    <row r="399" ht="15.75" customHeight="1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3"/>
      <c r="AB399" s="213"/>
      <c r="AC399" s="213"/>
      <c r="AD399" s="213"/>
    </row>
    <row r="400" ht="15.75" customHeight="1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  <c r="AB400" s="213"/>
      <c r="AC400" s="213"/>
      <c r="AD400" s="213"/>
    </row>
    <row r="401" ht="15.75" customHeight="1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  <c r="AB401" s="213"/>
      <c r="AC401" s="213"/>
      <c r="AD401" s="213"/>
    </row>
    <row r="402" ht="15.75" customHeight="1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  <c r="AB402" s="213"/>
      <c r="AC402" s="213"/>
      <c r="AD402" s="213"/>
    </row>
    <row r="403" ht="15.75" customHeight="1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  <c r="AB403" s="213"/>
      <c r="AC403" s="213"/>
      <c r="AD403" s="213"/>
    </row>
    <row r="404" ht="15.75" customHeight="1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  <c r="AB404" s="213"/>
      <c r="AC404" s="213"/>
      <c r="AD404" s="213"/>
    </row>
    <row r="405" ht="15.75" customHeight="1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  <c r="AB405" s="213"/>
      <c r="AC405" s="213"/>
      <c r="AD405" s="213"/>
    </row>
    <row r="406" ht="15.75" customHeight="1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  <c r="AB406" s="213"/>
      <c r="AC406" s="213"/>
      <c r="AD406" s="213"/>
    </row>
    <row r="407" ht="15.75" customHeight="1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  <c r="AB407" s="213"/>
      <c r="AC407" s="213"/>
      <c r="AD407" s="213"/>
    </row>
    <row r="408" ht="15.75" customHeight="1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  <c r="AB408" s="213"/>
      <c r="AC408" s="213"/>
      <c r="AD408" s="213"/>
    </row>
    <row r="409" ht="15.75" customHeight="1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  <c r="AB409" s="213"/>
      <c r="AC409" s="213"/>
      <c r="AD409" s="213"/>
    </row>
    <row r="410" ht="15.75" customHeight="1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  <c r="AB410" s="213"/>
      <c r="AC410" s="213"/>
      <c r="AD410" s="213"/>
    </row>
    <row r="411" ht="15.75" customHeight="1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  <c r="AB411" s="213"/>
      <c r="AC411" s="213"/>
      <c r="AD411" s="213"/>
    </row>
    <row r="412" ht="15.75" customHeight="1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  <c r="AB412" s="213"/>
      <c r="AC412" s="213"/>
      <c r="AD412" s="213"/>
    </row>
    <row r="413" ht="15.75" customHeight="1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  <c r="AB413" s="213"/>
      <c r="AC413" s="213"/>
      <c r="AD413" s="213"/>
    </row>
    <row r="414" ht="15.75" customHeight="1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  <c r="AB414" s="213"/>
      <c r="AC414" s="213"/>
      <c r="AD414" s="213"/>
    </row>
    <row r="415" ht="15.75" customHeight="1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  <c r="AA415" s="213"/>
      <c r="AB415" s="213"/>
      <c r="AC415" s="213"/>
      <c r="AD415" s="213"/>
    </row>
    <row r="416" ht="15.75" customHeight="1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  <c r="AA416" s="213"/>
      <c r="AB416" s="213"/>
      <c r="AC416" s="213"/>
      <c r="AD416" s="213"/>
    </row>
    <row r="417" ht="15.75" customHeight="1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  <c r="AA417" s="213"/>
      <c r="AB417" s="213"/>
      <c r="AC417" s="213"/>
      <c r="AD417" s="213"/>
    </row>
    <row r="418" ht="15.75" customHeight="1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  <c r="AA418" s="213"/>
      <c r="AB418" s="213"/>
      <c r="AC418" s="213"/>
      <c r="AD418" s="213"/>
    </row>
    <row r="419" ht="15.75" customHeight="1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  <c r="AA419" s="213"/>
      <c r="AB419" s="213"/>
      <c r="AC419" s="213"/>
      <c r="AD419" s="213"/>
    </row>
    <row r="420" ht="15.75" customHeight="1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  <c r="AA420" s="213"/>
      <c r="AB420" s="213"/>
      <c r="AC420" s="213"/>
      <c r="AD420" s="213"/>
    </row>
    <row r="421" ht="15.75" customHeight="1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  <c r="AA421" s="213"/>
      <c r="AB421" s="213"/>
      <c r="AC421" s="213"/>
      <c r="AD421" s="213"/>
    </row>
    <row r="422" ht="15.75" customHeight="1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  <c r="AA422" s="213"/>
      <c r="AB422" s="213"/>
      <c r="AC422" s="213"/>
      <c r="AD422" s="213"/>
    </row>
    <row r="423" ht="15.75" customHeight="1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  <c r="AA423" s="213"/>
      <c r="AB423" s="213"/>
      <c r="AC423" s="213"/>
      <c r="AD423" s="213"/>
    </row>
    <row r="424" ht="15.75" customHeight="1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  <c r="AA424" s="213"/>
      <c r="AB424" s="213"/>
      <c r="AC424" s="213"/>
      <c r="AD424" s="213"/>
    </row>
    <row r="425" ht="15.75" customHeight="1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  <c r="AA425" s="213"/>
      <c r="AB425" s="213"/>
      <c r="AC425" s="213"/>
      <c r="AD425" s="213"/>
    </row>
    <row r="426" ht="15.75" customHeight="1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  <c r="AA426" s="213"/>
      <c r="AB426" s="213"/>
      <c r="AC426" s="213"/>
      <c r="AD426" s="213"/>
    </row>
    <row r="427" ht="15.75" customHeight="1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  <c r="AA427" s="213"/>
      <c r="AB427" s="213"/>
      <c r="AC427" s="213"/>
      <c r="AD427" s="213"/>
    </row>
    <row r="428" ht="15.75" customHeight="1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  <c r="AA428" s="213"/>
      <c r="AB428" s="213"/>
      <c r="AC428" s="213"/>
      <c r="AD428" s="213"/>
    </row>
    <row r="429" ht="15.75" customHeight="1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  <c r="AA429" s="213"/>
      <c r="AB429" s="213"/>
      <c r="AC429" s="213"/>
      <c r="AD429" s="213"/>
    </row>
    <row r="430" ht="15.75" customHeight="1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  <c r="AA430" s="213"/>
      <c r="AB430" s="213"/>
      <c r="AC430" s="213"/>
      <c r="AD430" s="213"/>
    </row>
    <row r="431" ht="15.75" customHeight="1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  <c r="AA431" s="213"/>
      <c r="AB431" s="213"/>
      <c r="AC431" s="213"/>
      <c r="AD431" s="213"/>
    </row>
    <row r="432" ht="15.75" customHeight="1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  <c r="AA432" s="213"/>
      <c r="AB432" s="213"/>
      <c r="AC432" s="213"/>
      <c r="AD432" s="213"/>
    </row>
    <row r="433" ht="15.75" customHeight="1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  <c r="AA433" s="213"/>
      <c r="AB433" s="213"/>
      <c r="AC433" s="213"/>
      <c r="AD433" s="213"/>
    </row>
    <row r="434" ht="15.75" customHeight="1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  <c r="AA434" s="213"/>
      <c r="AB434" s="213"/>
      <c r="AC434" s="213"/>
      <c r="AD434" s="213"/>
    </row>
    <row r="435" ht="15.75" customHeight="1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  <c r="AA435" s="213"/>
      <c r="AB435" s="213"/>
      <c r="AC435" s="213"/>
      <c r="AD435" s="213"/>
    </row>
    <row r="436" ht="15.75" customHeight="1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  <c r="AA436" s="213"/>
      <c r="AB436" s="213"/>
      <c r="AC436" s="213"/>
      <c r="AD436" s="213"/>
    </row>
    <row r="437" ht="15.75" customHeight="1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  <c r="AA437" s="213"/>
      <c r="AB437" s="213"/>
      <c r="AC437" s="213"/>
      <c r="AD437" s="213"/>
    </row>
    <row r="438" ht="15.75" customHeight="1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  <c r="AA438" s="213"/>
      <c r="AB438" s="213"/>
      <c r="AC438" s="213"/>
      <c r="AD438" s="213"/>
    </row>
    <row r="439" ht="15.75" customHeight="1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  <c r="AA439" s="213"/>
      <c r="AB439" s="213"/>
      <c r="AC439" s="213"/>
      <c r="AD439" s="213"/>
    </row>
    <row r="440" ht="15.75" customHeight="1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3"/>
      <c r="AB440" s="213"/>
      <c r="AC440" s="213"/>
      <c r="AD440" s="213"/>
    </row>
    <row r="441" ht="15.75" customHeight="1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  <c r="AB441" s="213"/>
      <c r="AC441" s="213"/>
      <c r="AD441" s="213"/>
    </row>
    <row r="442" ht="15.75" customHeight="1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  <c r="AB442" s="213"/>
      <c r="AC442" s="213"/>
      <c r="AD442" s="213"/>
    </row>
    <row r="443" ht="15.75" customHeight="1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  <c r="AB443" s="213"/>
      <c r="AC443" s="213"/>
      <c r="AD443" s="213"/>
    </row>
    <row r="444" ht="15.75" customHeight="1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  <c r="AB444" s="213"/>
      <c r="AC444" s="213"/>
      <c r="AD444" s="213"/>
    </row>
    <row r="445" ht="15.75" customHeight="1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  <c r="AB445" s="213"/>
      <c r="AC445" s="213"/>
      <c r="AD445" s="213"/>
    </row>
    <row r="446" ht="15.75" customHeight="1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  <c r="AB446" s="213"/>
      <c r="AC446" s="213"/>
      <c r="AD446" s="213"/>
    </row>
    <row r="447" ht="15.75" customHeight="1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  <c r="AB447" s="213"/>
      <c r="AC447" s="213"/>
      <c r="AD447" s="213"/>
    </row>
    <row r="448" ht="15.75" customHeight="1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  <c r="AB448" s="213"/>
      <c r="AC448" s="213"/>
      <c r="AD448" s="213"/>
    </row>
    <row r="449" ht="15.75" customHeight="1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  <c r="AB449" s="213"/>
      <c r="AC449" s="213"/>
      <c r="AD449" s="213"/>
    </row>
    <row r="450" ht="15.75" customHeight="1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  <c r="AB450" s="213"/>
      <c r="AC450" s="213"/>
      <c r="AD450" s="213"/>
    </row>
    <row r="451" ht="15.75" customHeight="1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  <c r="AB451" s="213"/>
      <c r="AC451" s="213"/>
      <c r="AD451" s="213"/>
    </row>
    <row r="452" ht="15.75" customHeight="1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  <c r="AB452" s="213"/>
      <c r="AC452" s="213"/>
      <c r="AD452" s="213"/>
    </row>
    <row r="453" ht="15.75" customHeight="1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  <c r="AB453" s="213"/>
      <c r="AC453" s="213"/>
      <c r="AD453" s="213"/>
    </row>
    <row r="454" ht="15.75" customHeight="1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  <c r="AB454" s="213"/>
      <c r="AC454" s="213"/>
      <c r="AD454" s="213"/>
    </row>
    <row r="455" ht="15.75" customHeight="1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  <c r="AB455" s="213"/>
      <c r="AC455" s="213"/>
      <c r="AD455" s="213"/>
    </row>
    <row r="456" ht="15.75" customHeight="1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  <c r="AA456" s="213"/>
      <c r="AB456" s="213"/>
      <c r="AC456" s="213"/>
      <c r="AD456" s="213"/>
    </row>
    <row r="457" ht="15.75" customHeight="1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  <c r="AA457" s="213"/>
      <c r="AB457" s="213"/>
      <c r="AC457" s="213"/>
      <c r="AD457" s="213"/>
    </row>
    <row r="458" ht="15.75" customHeight="1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  <c r="AA458" s="213"/>
      <c r="AB458" s="213"/>
      <c r="AC458" s="213"/>
      <c r="AD458" s="213"/>
    </row>
    <row r="459" ht="15.75" customHeight="1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  <c r="AA459" s="213"/>
      <c r="AB459" s="213"/>
      <c r="AC459" s="213"/>
      <c r="AD459" s="213"/>
    </row>
    <row r="460" ht="15.75" customHeight="1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  <c r="AA460" s="213"/>
      <c r="AB460" s="213"/>
      <c r="AC460" s="213"/>
      <c r="AD460" s="213"/>
    </row>
    <row r="461" ht="15.75" customHeight="1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  <c r="AA461" s="213"/>
      <c r="AB461" s="213"/>
      <c r="AC461" s="213"/>
      <c r="AD461" s="213"/>
    </row>
    <row r="462" ht="15.75" customHeight="1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  <c r="AA462" s="213"/>
      <c r="AB462" s="213"/>
      <c r="AC462" s="213"/>
      <c r="AD462" s="213"/>
    </row>
    <row r="463" ht="15.75" customHeight="1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  <c r="AA463" s="213"/>
      <c r="AB463" s="213"/>
      <c r="AC463" s="213"/>
      <c r="AD463" s="213"/>
    </row>
    <row r="464" ht="15.75" customHeight="1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  <c r="AA464" s="213"/>
      <c r="AB464" s="213"/>
      <c r="AC464" s="213"/>
      <c r="AD464" s="213"/>
    </row>
    <row r="465" ht="15.75" customHeight="1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  <c r="AA465" s="213"/>
      <c r="AB465" s="213"/>
      <c r="AC465" s="213"/>
      <c r="AD465" s="213"/>
    </row>
    <row r="466" ht="15.75" customHeight="1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  <c r="AA466" s="213"/>
      <c r="AB466" s="213"/>
      <c r="AC466" s="213"/>
      <c r="AD466" s="213"/>
    </row>
    <row r="467" ht="15.75" customHeight="1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  <c r="AA467" s="213"/>
      <c r="AB467" s="213"/>
      <c r="AC467" s="213"/>
      <c r="AD467" s="213"/>
    </row>
    <row r="468" ht="15.75" customHeight="1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  <c r="AA468" s="213"/>
      <c r="AB468" s="213"/>
      <c r="AC468" s="213"/>
      <c r="AD468" s="213"/>
    </row>
    <row r="469" ht="15.75" customHeight="1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  <c r="AA469" s="213"/>
      <c r="AB469" s="213"/>
      <c r="AC469" s="213"/>
      <c r="AD469" s="213"/>
    </row>
    <row r="470" ht="15.75" customHeight="1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  <c r="AA470" s="213"/>
      <c r="AB470" s="213"/>
      <c r="AC470" s="213"/>
      <c r="AD470" s="213"/>
    </row>
    <row r="471" ht="15.75" customHeight="1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  <c r="AA471" s="213"/>
      <c r="AB471" s="213"/>
      <c r="AC471" s="213"/>
      <c r="AD471" s="213"/>
    </row>
    <row r="472" ht="15.75" customHeight="1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  <c r="AA472" s="213"/>
      <c r="AB472" s="213"/>
      <c r="AC472" s="213"/>
      <c r="AD472" s="213"/>
    </row>
    <row r="473" ht="15.75" customHeight="1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  <c r="AA473" s="213"/>
      <c r="AB473" s="213"/>
      <c r="AC473" s="213"/>
      <c r="AD473" s="213"/>
    </row>
    <row r="474" ht="15.75" customHeight="1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  <c r="AA474" s="213"/>
      <c r="AB474" s="213"/>
      <c r="AC474" s="213"/>
      <c r="AD474" s="213"/>
    </row>
    <row r="475" ht="15.75" customHeight="1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  <c r="AA475" s="213"/>
      <c r="AB475" s="213"/>
      <c r="AC475" s="213"/>
      <c r="AD475" s="213"/>
    </row>
    <row r="476" ht="15.75" customHeight="1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  <c r="AA476" s="213"/>
      <c r="AB476" s="213"/>
      <c r="AC476" s="213"/>
      <c r="AD476" s="213"/>
    </row>
    <row r="477" ht="15.75" customHeight="1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  <c r="AA477" s="213"/>
      <c r="AB477" s="213"/>
      <c r="AC477" s="213"/>
      <c r="AD477" s="213"/>
    </row>
    <row r="478" ht="15.75" customHeight="1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  <c r="AA478" s="213"/>
      <c r="AB478" s="213"/>
      <c r="AC478" s="213"/>
      <c r="AD478" s="213"/>
    </row>
    <row r="479" ht="15.75" customHeight="1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  <c r="AA479" s="213"/>
      <c r="AB479" s="213"/>
      <c r="AC479" s="213"/>
      <c r="AD479" s="213"/>
    </row>
    <row r="480" ht="15.75" customHeight="1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3"/>
      <c r="AB480" s="213"/>
      <c r="AC480" s="213"/>
      <c r="AD480" s="213"/>
    </row>
    <row r="481" ht="15.75" customHeight="1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  <c r="AB481" s="213"/>
      <c r="AC481" s="213"/>
      <c r="AD481" s="213"/>
    </row>
    <row r="482" ht="15.75" customHeight="1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  <c r="AB482" s="213"/>
      <c r="AC482" s="213"/>
      <c r="AD482" s="213"/>
    </row>
    <row r="483" ht="15.75" customHeight="1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  <c r="AB483" s="213"/>
      <c r="AC483" s="213"/>
      <c r="AD483" s="213"/>
    </row>
    <row r="484" ht="15.75" customHeight="1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  <c r="AB484" s="213"/>
      <c r="AC484" s="213"/>
      <c r="AD484" s="213"/>
    </row>
    <row r="485" ht="15.75" customHeight="1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  <c r="AB485" s="213"/>
      <c r="AC485" s="213"/>
      <c r="AD485" s="213"/>
    </row>
    <row r="486" ht="15.75" customHeight="1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  <c r="AB486" s="213"/>
      <c r="AC486" s="213"/>
      <c r="AD486" s="213"/>
    </row>
    <row r="487" ht="15.75" customHeight="1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  <c r="AB487" s="213"/>
      <c r="AC487" s="213"/>
      <c r="AD487" s="213"/>
    </row>
    <row r="488" ht="15.75" customHeight="1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  <c r="AB488" s="213"/>
      <c r="AC488" s="213"/>
      <c r="AD488" s="213"/>
    </row>
    <row r="489" ht="15.75" customHeight="1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  <c r="AB489" s="213"/>
      <c r="AC489" s="213"/>
      <c r="AD489" s="213"/>
    </row>
    <row r="490" ht="15.75" customHeight="1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  <c r="AB490" s="213"/>
      <c r="AC490" s="213"/>
      <c r="AD490" s="213"/>
    </row>
    <row r="491" ht="15.75" customHeight="1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  <c r="AB491" s="213"/>
      <c r="AC491" s="213"/>
      <c r="AD491" s="213"/>
    </row>
    <row r="492" ht="15.75" customHeight="1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  <c r="AB492" s="213"/>
      <c r="AC492" s="213"/>
      <c r="AD492" s="213"/>
    </row>
    <row r="493" ht="15.75" customHeight="1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  <c r="AB493" s="213"/>
      <c r="AC493" s="213"/>
      <c r="AD493" s="213"/>
    </row>
    <row r="494" ht="15.75" customHeight="1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  <c r="AA494" s="213"/>
      <c r="AB494" s="213"/>
      <c r="AC494" s="213"/>
      <c r="AD494" s="213"/>
    </row>
    <row r="495" ht="15.75" customHeight="1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  <c r="AA495" s="213"/>
      <c r="AB495" s="213"/>
      <c r="AC495" s="213"/>
      <c r="AD495" s="213"/>
    </row>
    <row r="496" ht="15.75" customHeight="1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  <c r="AA496" s="213"/>
      <c r="AB496" s="213"/>
      <c r="AC496" s="213"/>
      <c r="AD496" s="213"/>
    </row>
    <row r="497" ht="15.75" customHeight="1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  <c r="AA497" s="213"/>
      <c r="AB497" s="213"/>
      <c r="AC497" s="213"/>
      <c r="AD497" s="213"/>
    </row>
    <row r="498" ht="15.75" customHeight="1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  <c r="AA498" s="213"/>
      <c r="AB498" s="213"/>
      <c r="AC498" s="213"/>
      <c r="AD498" s="213"/>
    </row>
    <row r="499" ht="15.75" customHeight="1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  <c r="AA499" s="213"/>
      <c r="AB499" s="213"/>
      <c r="AC499" s="213"/>
      <c r="AD499" s="213"/>
    </row>
    <row r="500" ht="15.75" customHeight="1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  <c r="AA500" s="213"/>
      <c r="AB500" s="213"/>
      <c r="AC500" s="213"/>
      <c r="AD500" s="213"/>
    </row>
    <row r="501" ht="15.75" customHeight="1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  <c r="AA501" s="213"/>
      <c r="AB501" s="213"/>
      <c r="AC501" s="213"/>
      <c r="AD501" s="213"/>
    </row>
    <row r="502" ht="15.75" customHeight="1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  <c r="AA502" s="213"/>
      <c r="AB502" s="213"/>
      <c r="AC502" s="213"/>
      <c r="AD502" s="213"/>
    </row>
    <row r="503" ht="15.75" customHeight="1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  <c r="AA503" s="213"/>
      <c r="AB503" s="213"/>
      <c r="AC503" s="213"/>
      <c r="AD503" s="213"/>
    </row>
    <row r="504" ht="15.75" customHeight="1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  <c r="AA504" s="213"/>
      <c r="AB504" s="213"/>
      <c r="AC504" s="213"/>
      <c r="AD504" s="213"/>
    </row>
    <row r="505" ht="15.75" customHeight="1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  <c r="AA505" s="213"/>
      <c r="AB505" s="213"/>
      <c r="AC505" s="213"/>
      <c r="AD505" s="213"/>
    </row>
    <row r="506" ht="15.75" customHeight="1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  <c r="AA506" s="213"/>
      <c r="AB506" s="213"/>
      <c r="AC506" s="213"/>
      <c r="AD506" s="213"/>
    </row>
    <row r="507" ht="15.75" customHeight="1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  <c r="AA507" s="213"/>
      <c r="AB507" s="213"/>
      <c r="AC507" s="213"/>
      <c r="AD507" s="213"/>
    </row>
    <row r="508" ht="15.75" customHeight="1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  <c r="AA508" s="213"/>
      <c r="AB508" s="213"/>
      <c r="AC508" s="213"/>
      <c r="AD508" s="213"/>
    </row>
    <row r="509" ht="15.75" customHeight="1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  <c r="AA509" s="213"/>
      <c r="AB509" s="213"/>
      <c r="AC509" s="213"/>
      <c r="AD509" s="213"/>
    </row>
    <row r="510" ht="15.75" customHeight="1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  <c r="AA510" s="213"/>
      <c r="AB510" s="213"/>
      <c r="AC510" s="213"/>
      <c r="AD510" s="213"/>
    </row>
    <row r="511" ht="15.75" customHeight="1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  <c r="AA511" s="213"/>
      <c r="AB511" s="213"/>
      <c r="AC511" s="213"/>
      <c r="AD511" s="213"/>
    </row>
    <row r="512" ht="15.75" customHeight="1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  <c r="AA512" s="213"/>
      <c r="AB512" s="213"/>
      <c r="AC512" s="213"/>
      <c r="AD512" s="213"/>
    </row>
    <row r="513" ht="15.75" customHeight="1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  <c r="AA513" s="213"/>
      <c r="AB513" s="213"/>
      <c r="AC513" s="213"/>
      <c r="AD513" s="213"/>
    </row>
    <row r="514" ht="15.75" customHeight="1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  <c r="AA514" s="213"/>
      <c r="AB514" s="213"/>
      <c r="AC514" s="213"/>
      <c r="AD514" s="213"/>
    </row>
    <row r="515" ht="15.75" customHeight="1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  <c r="AA515" s="213"/>
      <c r="AB515" s="213"/>
      <c r="AC515" s="213"/>
      <c r="AD515" s="213"/>
    </row>
    <row r="516" ht="15.75" customHeight="1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  <c r="AA516" s="213"/>
      <c r="AB516" s="213"/>
      <c r="AC516" s="213"/>
      <c r="AD516" s="213"/>
    </row>
    <row r="517" ht="15.75" customHeight="1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  <c r="AA517" s="213"/>
      <c r="AB517" s="213"/>
      <c r="AC517" s="213"/>
      <c r="AD517" s="213"/>
    </row>
    <row r="518" ht="15.75" customHeight="1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  <c r="AA518" s="213"/>
      <c r="AB518" s="213"/>
      <c r="AC518" s="213"/>
      <c r="AD518" s="213"/>
    </row>
    <row r="519" ht="15.75" customHeight="1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  <c r="AA519" s="213"/>
      <c r="AB519" s="213"/>
      <c r="AC519" s="213"/>
      <c r="AD519" s="213"/>
    </row>
    <row r="520" ht="15.75" customHeight="1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  <c r="AA520" s="213"/>
      <c r="AB520" s="213"/>
      <c r="AC520" s="213"/>
      <c r="AD520" s="213"/>
    </row>
    <row r="521" ht="15.75" customHeight="1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  <c r="AA521" s="213"/>
      <c r="AB521" s="213"/>
      <c r="AC521" s="213"/>
      <c r="AD521" s="213"/>
    </row>
    <row r="522" ht="15.75" customHeight="1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  <c r="AA522" s="213"/>
      <c r="AB522" s="213"/>
      <c r="AC522" s="213"/>
      <c r="AD522" s="213"/>
    </row>
    <row r="523" ht="15.75" customHeight="1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  <c r="AA523" s="213"/>
      <c r="AB523" s="213"/>
      <c r="AC523" s="213"/>
      <c r="AD523" s="213"/>
    </row>
    <row r="524" ht="15.75" customHeight="1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  <c r="AA524" s="213"/>
      <c r="AB524" s="213"/>
      <c r="AC524" s="213"/>
      <c r="AD524" s="213"/>
    </row>
    <row r="525" ht="15.75" customHeight="1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  <c r="AA525" s="213"/>
      <c r="AB525" s="213"/>
      <c r="AC525" s="213"/>
      <c r="AD525" s="213"/>
    </row>
    <row r="526" ht="15.75" customHeight="1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  <c r="AA526" s="213"/>
      <c r="AB526" s="213"/>
      <c r="AC526" s="213"/>
      <c r="AD526" s="213"/>
    </row>
    <row r="527" ht="15.75" customHeight="1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  <c r="AA527" s="213"/>
      <c r="AB527" s="213"/>
      <c r="AC527" s="213"/>
      <c r="AD527" s="213"/>
    </row>
    <row r="528" ht="15.75" customHeight="1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  <c r="AA528" s="213"/>
      <c r="AB528" s="213"/>
      <c r="AC528" s="213"/>
      <c r="AD528" s="213"/>
    </row>
    <row r="529" ht="15.75" customHeight="1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  <c r="AA529" s="213"/>
      <c r="AB529" s="213"/>
      <c r="AC529" s="213"/>
      <c r="AD529" s="213"/>
    </row>
    <row r="530" ht="15.75" customHeight="1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  <c r="AA530" s="213"/>
      <c r="AB530" s="213"/>
      <c r="AC530" s="213"/>
      <c r="AD530" s="213"/>
    </row>
    <row r="531" ht="15.75" customHeight="1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  <c r="AA531" s="213"/>
      <c r="AB531" s="213"/>
      <c r="AC531" s="213"/>
      <c r="AD531" s="213"/>
    </row>
    <row r="532" ht="15.75" customHeight="1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  <c r="AA532" s="213"/>
      <c r="AB532" s="213"/>
      <c r="AC532" s="213"/>
      <c r="AD532" s="213"/>
    </row>
    <row r="533" ht="15.75" customHeight="1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  <c r="AA533" s="213"/>
      <c r="AB533" s="213"/>
      <c r="AC533" s="213"/>
      <c r="AD533" s="213"/>
    </row>
    <row r="534" ht="15.75" customHeight="1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  <c r="AA534" s="213"/>
      <c r="AB534" s="213"/>
      <c r="AC534" s="213"/>
      <c r="AD534" s="213"/>
    </row>
    <row r="535" ht="15.75" customHeight="1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  <c r="AA535" s="213"/>
      <c r="AB535" s="213"/>
      <c r="AC535" s="213"/>
      <c r="AD535" s="213"/>
    </row>
    <row r="536" ht="15.75" customHeight="1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  <c r="AA536" s="213"/>
      <c r="AB536" s="213"/>
      <c r="AC536" s="213"/>
      <c r="AD536" s="213"/>
    </row>
    <row r="537" ht="15.75" customHeight="1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  <c r="AA537" s="213"/>
      <c r="AB537" s="213"/>
      <c r="AC537" s="213"/>
      <c r="AD537" s="213"/>
    </row>
    <row r="538" ht="15.75" customHeight="1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  <c r="AA538" s="213"/>
      <c r="AB538" s="213"/>
      <c r="AC538" s="213"/>
      <c r="AD538" s="213"/>
    </row>
    <row r="539" ht="15.75" customHeight="1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  <c r="AA539" s="213"/>
      <c r="AB539" s="213"/>
      <c r="AC539" s="213"/>
      <c r="AD539" s="213"/>
    </row>
    <row r="540" ht="15.75" customHeight="1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  <c r="AA540" s="213"/>
      <c r="AB540" s="213"/>
      <c r="AC540" s="213"/>
      <c r="AD540" s="213"/>
    </row>
    <row r="541" ht="15.75" customHeight="1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  <c r="AA541" s="213"/>
      <c r="AB541" s="213"/>
      <c r="AC541" s="213"/>
      <c r="AD541" s="213"/>
    </row>
    <row r="542" ht="15.75" customHeight="1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  <c r="AA542" s="213"/>
      <c r="AB542" s="213"/>
      <c r="AC542" s="213"/>
      <c r="AD542" s="213"/>
    </row>
    <row r="543" ht="15.75" customHeight="1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  <c r="AA543" s="213"/>
      <c r="AB543" s="213"/>
      <c r="AC543" s="213"/>
      <c r="AD543" s="213"/>
    </row>
    <row r="544" ht="15.75" customHeight="1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  <c r="AA544" s="213"/>
      <c r="AB544" s="213"/>
      <c r="AC544" s="213"/>
      <c r="AD544" s="213"/>
    </row>
    <row r="545" ht="15.75" customHeight="1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  <c r="AA545" s="213"/>
      <c r="AB545" s="213"/>
      <c r="AC545" s="213"/>
      <c r="AD545" s="213"/>
    </row>
    <row r="546" ht="15.75" customHeight="1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  <c r="AA546" s="213"/>
      <c r="AB546" s="213"/>
      <c r="AC546" s="213"/>
      <c r="AD546" s="213"/>
    </row>
    <row r="547" ht="15.75" customHeight="1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  <c r="AA547" s="213"/>
      <c r="AB547" s="213"/>
      <c r="AC547" s="213"/>
      <c r="AD547" s="213"/>
    </row>
    <row r="548" ht="15.75" customHeight="1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  <c r="AA548" s="213"/>
      <c r="AB548" s="213"/>
      <c r="AC548" s="213"/>
      <c r="AD548" s="213"/>
    </row>
    <row r="549" ht="15.75" customHeight="1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  <c r="AA549" s="213"/>
      <c r="AB549" s="213"/>
      <c r="AC549" s="213"/>
      <c r="AD549" s="213"/>
    </row>
    <row r="550" ht="15.75" customHeight="1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  <c r="AA550" s="213"/>
      <c r="AB550" s="213"/>
      <c r="AC550" s="213"/>
      <c r="AD550" s="213"/>
    </row>
    <row r="551" ht="15.75" customHeight="1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  <c r="AA551" s="213"/>
      <c r="AB551" s="213"/>
      <c r="AC551" s="213"/>
      <c r="AD551" s="213"/>
    </row>
    <row r="552" ht="15.75" customHeight="1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  <c r="AA552" s="213"/>
      <c r="AB552" s="213"/>
      <c r="AC552" s="213"/>
      <c r="AD552" s="213"/>
    </row>
    <row r="553" ht="15.75" customHeight="1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  <c r="AA553" s="213"/>
      <c r="AB553" s="213"/>
      <c r="AC553" s="213"/>
      <c r="AD553" s="213"/>
    </row>
    <row r="554" ht="15.75" customHeight="1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  <c r="AA554" s="213"/>
      <c r="AB554" s="213"/>
      <c r="AC554" s="213"/>
      <c r="AD554" s="213"/>
    </row>
    <row r="555" ht="15.75" customHeight="1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  <c r="AA555" s="213"/>
      <c r="AB555" s="213"/>
      <c r="AC555" s="213"/>
      <c r="AD555" s="213"/>
    </row>
    <row r="556" ht="15.75" customHeight="1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  <c r="AA556" s="213"/>
      <c r="AB556" s="213"/>
      <c r="AC556" s="213"/>
      <c r="AD556" s="213"/>
    </row>
    <row r="557" ht="15.75" customHeight="1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  <c r="AA557" s="213"/>
      <c r="AB557" s="213"/>
      <c r="AC557" s="213"/>
      <c r="AD557" s="213"/>
    </row>
    <row r="558" ht="15.75" customHeight="1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  <c r="AA558" s="213"/>
      <c r="AB558" s="213"/>
      <c r="AC558" s="213"/>
      <c r="AD558" s="213"/>
    </row>
    <row r="559" ht="15.75" customHeight="1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  <c r="AA559" s="213"/>
      <c r="AB559" s="213"/>
      <c r="AC559" s="213"/>
      <c r="AD559" s="213"/>
    </row>
    <row r="560" ht="15.75" customHeight="1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  <c r="AA560" s="213"/>
      <c r="AB560" s="213"/>
      <c r="AC560" s="213"/>
      <c r="AD560" s="213"/>
    </row>
    <row r="561" ht="15.75" customHeight="1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  <c r="AA561" s="213"/>
      <c r="AB561" s="213"/>
      <c r="AC561" s="213"/>
      <c r="AD561" s="213"/>
    </row>
    <row r="562" ht="15.75" customHeight="1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  <c r="AA562" s="213"/>
      <c r="AB562" s="213"/>
      <c r="AC562" s="213"/>
      <c r="AD562" s="213"/>
    </row>
    <row r="563" ht="15.75" customHeight="1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  <c r="AA563" s="213"/>
      <c r="AB563" s="213"/>
      <c r="AC563" s="213"/>
      <c r="AD563" s="213"/>
    </row>
    <row r="564" ht="15.75" customHeight="1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  <c r="AA564" s="213"/>
      <c r="AB564" s="213"/>
      <c r="AC564" s="213"/>
      <c r="AD564" s="213"/>
    </row>
    <row r="565" ht="15.75" customHeight="1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  <c r="AA565" s="213"/>
      <c r="AB565" s="213"/>
      <c r="AC565" s="213"/>
      <c r="AD565" s="213"/>
    </row>
    <row r="566" ht="15.75" customHeight="1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  <c r="AA566" s="213"/>
      <c r="AB566" s="213"/>
      <c r="AC566" s="213"/>
      <c r="AD566" s="213"/>
    </row>
    <row r="567" ht="15.75" customHeight="1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  <c r="AA567" s="213"/>
      <c r="AB567" s="213"/>
      <c r="AC567" s="213"/>
      <c r="AD567" s="213"/>
    </row>
    <row r="568" ht="15.75" customHeight="1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  <c r="AA568" s="213"/>
      <c r="AB568" s="213"/>
      <c r="AC568" s="213"/>
      <c r="AD568" s="213"/>
    </row>
    <row r="569" ht="15.75" customHeight="1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  <c r="AA569" s="213"/>
      <c r="AB569" s="213"/>
      <c r="AC569" s="213"/>
      <c r="AD569" s="213"/>
    </row>
    <row r="570" ht="15.75" customHeight="1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  <c r="AA570" s="213"/>
      <c r="AB570" s="213"/>
      <c r="AC570" s="213"/>
      <c r="AD570" s="213"/>
    </row>
    <row r="571" ht="15.75" customHeight="1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  <c r="AA571" s="213"/>
      <c r="AB571" s="213"/>
      <c r="AC571" s="213"/>
      <c r="AD571" s="213"/>
    </row>
    <row r="572" ht="15.75" customHeight="1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  <c r="AA572" s="213"/>
      <c r="AB572" s="213"/>
      <c r="AC572" s="213"/>
      <c r="AD572" s="213"/>
    </row>
    <row r="573" ht="15.75" customHeight="1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  <c r="AA573" s="213"/>
      <c r="AB573" s="213"/>
      <c r="AC573" s="213"/>
      <c r="AD573" s="213"/>
    </row>
    <row r="574" ht="15.75" customHeight="1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  <c r="AA574" s="213"/>
      <c r="AB574" s="213"/>
      <c r="AC574" s="213"/>
      <c r="AD574" s="213"/>
    </row>
    <row r="575" ht="15.75" customHeight="1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  <c r="AA575" s="213"/>
      <c r="AB575" s="213"/>
      <c r="AC575" s="213"/>
      <c r="AD575" s="213"/>
    </row>
    <row r="576" ht="15.75" customHeight="1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  <c r="AA576" s="213"/>
      <c r="AB576" s="213"/>
      <c r="AC576" s="213"/>
      <c r="AD576" s="213"/>
    </row>
    <row r="577" ht="15.75" customHeight="1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  <c r="AA577" s="213"/>
      <c r="AB577" s="213"/>
      <c r="AC577" s="213"/>
      <c r="AD577" s="213"/>
    </row>
    <row r="578" ht="15.75" customHeight="1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  <c r="AA578" s="213"/>
      <c r="AB578" s="213"/>
      <c r="AC578" s="213"/>
      <c r="AD578" s="213"/>
    </row>
    <row r="579" ht="15.75" customHeight="1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  <c r="AA579" s="213"/>
      <c r="AB579" s="213"/>
      <c r="AC579" s="213"/>
      <c r="AD579" s="213"/>
    </row>
    <row r="580" ht="15.75" customHeight="1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  <c r="AA580" s="213"/>
      <c r="AB580" s="213"/>
      <c r="AC580" s="213"/>
      <c r="AD580" s="213"/>
    </row>
    <row r="581" ht="15.75" customHeight="1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  <c r="AA581" s="213"/>
      <c r="AB581" s="213"/>
      <c r="AC581" s="213"/>
      <c r="AD581" s="213"/>
    </row>
    <row r="582" ht="15.75" customHeight="1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  <c r="AA582" s="213"/>
      <c r="AB582" s="213"/>
      <c r="AC582" s="213"/>
      <c r="AD582" s="213"/>
    </row>
    <row r="583" ht="15.75" customHeight="1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  <c r="AA583" s="213"/>
      <c r="AB583" s="213"/>
      <c r="AC583" s="213"/>
      <c r="AD583" s="213"/>
    </row>
    <row r="584" ht="15.75" customHeight="1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  <c r="AA584" s="213"/>
      <c r="AB584" s="213"/>
      <c r="AC584" s="213"/>
      <c r="AD584" s="213"/>
    </row>
    <row r="585" ht="15.75" customHeight="1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  <c r="AA585" s="213"/>
      <c r="AB585" s="213"/>
      <c r="AC585" s="213"/>
      <c r="AD585" s="213"/>
    </row>
    <row r="586" ht="15.75" customHeight="1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  <c r="AA586" s="213"/>
      <c r="AB586" s="213"/>
      <c r="AC586" s="213"/>
      <c r="AD586" s="213"/>
    </row>
    <row r="587" ht="15.75" customHeight="1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  <c r="AA587" s="213"/>
      <c r="AB587" s="213"/>
      <c r="AC587" s="213"/>
      <c r="AD587" s="213"/>
    </row>
    <row r="588" ht="15.75" customHeight="1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  <c r="AA588" s="213"/>
      <c r="AB588" s="213"/>
      <c r="AC588" s="213"/>
      <c r="AD588" s="213"/>
    </row>
    <row r="589" ht="15.75" customHeight="1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  <c r="AA589" s="213"/>
      <c r="AB589" s="213"/>
      <c r="AC589" s="213"/>
      <c r="AD589" s="213"/>
    </row>
    <row r="590" ht="15.75" customHeight="1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  <c r="AA590" s="213"/>
      <c r="AB590" s="213"/>
      <c r="AC590" s="213"/>
      <c r="AD590" s="213"/>
    </row>
    <row r="591" ht="15.75" customHeight="1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  <c r="AA591" s="213"/>
      <c r="AB591" s="213"/>
      <c r="AC591" s="213"/>
      <c r="AD591" s="213"/>
    </row>
    <row r="592" ht="15.75" customHeight="1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  <c r="AA592" s="213"/>
      <c r="AB592" s="213"/>
      <c r="AC592" s="213"/>
      <c r="AD592" s="213"/>
    </row>
    <row r="593" ht="15.75" customHeight="1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  <c r="AA593" s="213"/>
      <c r="AB593" s="213"/>
      <c r="AC593" s="213"/>
      <c r="AD593" s="213"/>
    </row>
    <row r="594" ht="15.75" customHeight="1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  <c r="AA594" s="213"/>
      <c r="AB594" s="213"/>
      <c r="AC594" s="213"/>
      <c r="AD594" s="213"/>
    </row>
    <row r="595" ht="15.75" customHeight="1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  <c r="AA595" s="213"/>
      <c r="AB595" s="213"/>
      <c r="AC595" s="213"/>
      <c r="AD595" s="213"/>
    </row>
    <row r="596" ht="15.75" customHeight="1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  <c r="AA596" s="213"/>
      <c r="AB596" s="213"/>
      <c r="AC596" s="213"/>
      <c r="AD596" s="213"/>
    </row>
    <row r="597" ht="15.75" customHeight="1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  <c r="AA597" s="213"/>
      <c r="AB597" s="213"/>
      <c r="AC597" s="213"/>
      <c r="AD597" s="213"/>
    </row>
    <row r="598" ht="15.75" customHeight="1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  <c r="AA598" s="213"/>
      <c r="AB598" s="213"/>
      <c r="AC598" s="213"/>
      <c r="AD598" s="213"/>
    </row>
    <row r="599" ht="15.75" customHeight="1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  <c r="AA599" s="213"/>
      <c r="AB599" s="213"/>
      <c r="AC599" s="213"/>
      <c r="AD599" s="213"/>
    </row>
    <row r="600" ht="15.75" customHeight="1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  <c r="AA600" s="213"/>
      <c r="AB600" s="213"/>
      <c r="AC600" s="213"/>
      <c r="AD600" s="213"/>
    </row>
    <row r="601" ht="15.75" customHeight="1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  <c r="AA601" s="213"/>
      <c r="AB601" s="213"/>
      <c r="AC601" s="213"/>
      <c r="AD601" s="213"/>
    </row>
    <row r="602" ht="15.75" customHeight="1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  <c r="AA602" s="213"/>
      <c r="AB602" s="213"/>
      <c r="AC602" s="213"/>
      <c r="AD602" s="213"/>
    </row>
    <row r="603" ht="15.75" customHeight="1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  <c r="AA603" s="213"/>
      <c r="AB603" s="213"/>
      <c r="AC603" s="213"/>
      <c r="AD603" s="213"/>
    </row>
    <row r="604" ht="15.75" customHeight="1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  <c r="AA604" s="213"/>
      <c r="AB604" s="213"/>
      <c r="AC604" s="213"/>
      <c r="AD604" s="213"/>
    </row>
    <row r="605" ht="15.75" customHeight="1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  <c r="AA605" s="213"/>
      <c r="AB605" s="213"/>
      <c r="AC605" s="213"/>
      <c r="AD605" s="213"/>
    </row>
    <row r="606" ht="15.75" customHeight="1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  <c r="AA606" s="213"/>
      <c r="AB606" s="213"/>
      <c r="AC606" s="213"/>
      <c r="AD606" s="213"/>
    </row>
    <row r="607" ht="15.75" customHeight="1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  <c r="AA607" s="213"/>
      <c r="AB607" s="213"/>
      <c r="AC607" s="213"/>
      <c r="AD607" s="213"/>
    </row>
    <row r="608" ht="15.75" customHeight="1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  <c r="AA608" s="213"/>
      <c r="AB608" s="213"/>
      <c r="AC608" s="213"/>
      <c r="AD608" s="213"/>
    </row>
    <row r="609" ht="15.75" customHeight="1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  <c r="AA609" s="213"/>
      <c r="AB609" s="213"/>
      <c r="AC609" s="213"/>
      <c r="AD609" s="213"/>
    </row>
    <row r="610" ht="15.75" customHeight="1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  <c r="AA610" s="213"/>
      <c r="AB610" s="213"/>
      <c r="AC610" s="213"/>
      <c r="AD610" s="213"/>
    </row>
    <row r="611" ht="15.75" customHeight="1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  <c r="AA611" s="213"/>
      <c r="AB611" s="213"/>
      <c r="AC611" s="213"/>
      <c r="AD611" s="213"/>
    </row>
    <row r="612" ht="15.75" customHeight="1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  <c r="AA612" s="213"/>
      <c r="AB612" s="213"/>
      <c r="AC612" s="213"/>
      <c r="AD612" s="213"/>
    </row>
    <row r="613" ht="15.75" customHeight="1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  <c r="AA613" s="213"/>
      <c r="AB613" s="213"/>
      <c r="AC613" s="213"/>
      <c r="AD613" s="213"/>
    </row>
    <row r="614" ht="15.75" customHeight="1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  <c r="AA614" s="213"/>
      <c r="AB614" s="213"/>
      <c r="AC614" s="213"/>
      <c r="AD614" s="213"/>
    </row>
    <row r="615" ht="15.75" customHeight="1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  <c r="AA615" s="213"/>
      <c r="AB615" s="213"/>
      <c r="AC615" s="213"/>
      <c r="AD615" s="213"/>
    </row>
    <row r="616" ht="15.75" customHeight="1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  <c r="AA616" s="213"/>
      <c r="AB616" s="213"/>
      <c r="AC616" s="213"/>
      <c r="AD616" s="213"/>
    </row>
    <row r="617" ht="15.75" customHeight="1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  <c r="AA617" s="213"/>
      <c r="AB617" s="213"/>
      <c r="AC617" s="213"/>
      <c r="AD617" s="213"/>
    </row>
    <row r="618" ht="15.75" customHeight="1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  <c r="AA618" s="213"/>
      <c r="AB618" s="213"/>
      <c r="AC618" s="213"/>
      <c r="AD618" s="213"/>
    </row>
    <row r="619" ht="15.75" customHeight="1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  <c r="AA619" s="213"/>
      <c r="AB619" s="213"/>
      <c r="AC619" s="213"/>
      <c r="AD619" s="213"/>
    </row>
    <row r="620" ht="15.75" customHeight="1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  <c r="AA620" s="213"/>
      <c r="AB620" s="213"/>
      <c r="AC620" s="213"/>
      <c r="AD620" s="213"/>
    </row>
    <row r="621" ht="15.75" customHeight="1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  <c r="AA621" s="213"/>
      <c r="AB621" s="213"/>
      <c r="AC621" s="213"/>
      <c r="AD621" s="213"/>
    </row>
    <row r="622" ht="15.75" customHeight="1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  <c r="AA622" s="213"/>
      <c r="AB622" s="213"/>
      <c r="AC622" s="213"/>
      <c r="AD622" s="213"/>
    </row>
    <row r="623" ht="15.75" customHeight="1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  <c r="AA623" s="213"/>
      <c r="AB623" s="213"/>
      <c r="AC623" s="213"/>
      <c r="AD623" s="213"/>
    </row>
    <row r="624" ht="15.75" customHeight="1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  <c r="AA624" s="213"/>
      <c r="AB624" s="213"/>
      <c r="AC624" s="213"/>
      <c r="AD624" s="213"/>
    </row>
    <row r="625" ht="15.75" customHeight="1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  <c r="AA625" s="213"/>
      <c r="AB625" s="213"/>
      <c r="AC625" s="213"/>
      <c r="AD625" s="213"/>
    </row>
    <row r="626" ht="15.75" customHeight="1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  <c r="AA626" s="213"/>
      <c r="AB626" s="213"/>
      <c r="AC626" s="213"/>
      <c r="AD626" s="213"/>
    </row>
    <row r="627" ht="15.75" customHeight="1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  <c r="AA627" s="213"/>
      <c r="AB627" s="213"/>
      <c r="AC627" s="213"/>
      <c r="AD627" s="213"/>
    </row>
    <row r="628" ht="15.75" customHeight="1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  <c r="AA628" s="213"/>
      <c r="AB628" s="213"/>
      <c r="AC628" s="213"/>
      <c r="AD628" s="213"/>
    </row>
    <row r="629" ht="15.75" customHeight="1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  <c r="AA629" s="213"/>
      <c r="AB629" s="213"/>
      <c r="AC629" s="213"/>
      <c r="AD629" s="213"/>
    </row>
    <row r="630" ht="15.75" customHeight="1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  <c r="AA630" s="213"/>
      <c r="AB630" s="213"/>
      <c r="AC630" s="213"/>
      <c r="AD630" s="213"/>
    </row>
    <row r="631" ht="15.75" customHeight="1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  <c r="AA631" s="213"/>
      <c r="AB631" s="213"/>
      <c r="AC631" s="213"/>
      <c r="AD631" s="213"/>
    </row>
    <row r="632" ht="15.75" customHeight="1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  <c r="AA632" s="213"/>
      <c r="AB632" s="213"/>
      <c r="AC632" s="213"/>
      <c r="AD632" s="213"/>
    </row>
    <row r="633" ht="15.75" customHeight="1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  <c r="AA633" s="213"/>
      <c r="AB633" s="213"/>
      <c r="AC633" s="213"/>
      <c r="AD633" s="213"/>
    </row>
    <row r="634" ht="15.75" customHeight="1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  <c r="AA634" s="213"/>
      <c r="AB634" s="213"/>
      <c r="AC634" s="213"/>
      <c r="AD634" s="213"/>
    </row>
    <row r="635" ht="15.75" customHeight="1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  <c r="AA635" s="213"/>
      <c r="AB635" s="213"/>
      <c r="AC635" s="213"/>
      <c r="AD635" s="213"/>
    </row>
    <row r="636" ht="15.75" customHeight="1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  <c r="AA636" s="213"/>
      <c r="AB636" s="213"/>
      <c r="AC636" s="213"/>
      <c r="AD636" s="213"/>
    </row>
    <row r="637" ht="15.75" customHeight="1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  <c r="AA637" s="213"/>
      <c r="AB637" s="213"/>
      <c r="AC637" s="213"/>
      <c r="AD637" s="213"/>
    </row>
    <row r="638" ht="15.75" customHeight="1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  <c r="AA638" s="213"/>
      <c r="AB638" s="213"/>
      <c r="AC638" s="213"/>
      <c r="AD638" s="213"/>
    </row>
    <row r="639" ht="15.75" customHeight="1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  <c r="AA639" s="213"/>
      <c r="AB639" s="213"/>
      <c r="AC639" s="213"/>
      <c r="AD639" s="213"/>
    </row>
    <row r="640" ht="15.75" customHeight="1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  <c r="AA640" s="213"/>
      <c r="AB640" s="213"/>
      <c r="AC640" s="213"/>
      <c r="AD640" s="213"/>
    </row>
    <row r="641" ht="15.75" customHeight="1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  <c r="AA641" s="213"/>
      <c r="AB641" s="213"/>
      <c r="AC641" s="213"/>
      <c r="AD641" s="213"/>
    </row>
    <row r="642" ht="15.75" customHeight="1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  <c r="AA642" s="213"/>
      <c r="AB642" s="213"/>
      <c r="AC642" s="213"/>
      <c r="AD642" s="213"/>
    </row>
    <row r="643" ht="15.75" customHeight="1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  <c r="AA643" s="213"/>
      <c r="AB643" s="213"/>
      <c r="AC643" s="213"/>
      <c r="AD643" s="213"/>
    </row>
    <row r="644" ht="15.75" customHeight="1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  <c r="AA644" s="213"/>
      <c r="AB644" s="213"/>
      <c r="AC644" s="213"/>
      <c r="AD644" s="213"/>
    </row>
    <row r="645" ht="15.75" customHeight="1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  <c r="AA645" s="213"/>
      <c r="AB645" s="213"/>
      <c r="AC645" s="213"/>
      <c r="AD645" s="213"/>
    </row>
    <row r="646" ht="15.75" customHeight="1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  <c r="AA646" s="213"/>
      <c r="AB646" s="213"/>
      <c r="AC646" s="213"/>
      <c r="AD646" s="213"/>
    </row>
    <row r="647" ht="15.75" customHeight="1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  <c r="AA647" s="213"/>
      <c r="AB647" s="213"/>
      <c r="AC647" s="213"/>
      <c r="AD647" s="213"/>
    </row>
    <row r="648" ht="15.75" customHeight="1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  <c r="AA648" s="213"/>
      <c r="AB648" s="213"/>
      <c r="AC648" s="213"/>
      <c r="AD648" s="213"/>
    </row>
    <row r="649" ht="15.75" customHeight="1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  <c r="AA649" s="213"/>
      <c r="AB649" s="213"/>
      <c r="AC649" s="213"/>
      <c r="AD649" s="213"/>
    </row>
    <row r="650" ht="15.75" customHeight="1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  <c r="AA650" s="213"/>
      <c r="AB650" s="213"/>
      <c r="AC650" s="213"/>
      <c r="AD650" s="213"/>
    </row>
    <row r="651" ht="15.75" customHeight="1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  <c r="AA651" s="213"/>
      <c r="AB651" s="213"/>
      <c r="AC651" s="213"/>
      <c r="AD651" s="213"/>
    </row>
    <row r="652" ht="15.75" customHeight="1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  <c r="AA652" s="213"/>
      <c r="AB652" s="213"/>
      <c r="AC652" s="213"/>
      <c r="AD652" s="213"/>
    </row>
    <row r="653" ht="15.75" customHeight="1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  <c r="AA653" s="213"/>
      <c r="AB653" s="213"/>
      <c r="AC653" s="213"/>
      <c r="AD653" s="213"/>
    </row>
    <row r="654" ht="15.75" customHeight="1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  <c r="AA654" s="213"/>
      <c r="AB654" s="213"/>
      <c r="AC654" s="213"/>
      <c r="AD654" s="213"/>
    </row>
    <row r="655" ht="15.75" customHeight="1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  <c r="AA655" s="213"/>
      <c r="AB655" s="213"/>
      <c r="AC655" s="213"/>
      <c r="AD655" s="213"/>
    </row>
    <row r="656" ht="15.75" customHeight="1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  <c r="AA656" s="213"/>
      <c r="AB656" s="213"/>
      <c r="AC656" s="213"/>
      <c r="AD656" s="213"/>
    </row>
    <row r="657" ht="15.75" customHeight="1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  <c r="AA657" s="213"/>
      <c r="AB657" s="213"/>
      <c r="AC657" s="213"/>
      <c r="AD657" s="213"/>
    </row>
    <row r="658" ht="15.75" customHeight="1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  <c r="AA658" s="213"/>
      <c r="AB658" s="213"/>
      <c r="AC658" s="213"/>
      <c r="AD658" s="213"/>
    </row>
    <row r="659" ht="15.75" customHeight="1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  <c r="AA659" s="213"/>
      <c r="AB659" s="213"/>
      <c r="AC659" s="213"/>
      <c r="AD659" s="213"/>
    </row>
    <row r="660" ht="15.75" customHeight="1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  <c r="AA660" s="213"/>
      <c r="AB660" s="213"/>
      <c r="AC660" s="213"/>
      <c r="AD660" s="213"/>
    </row>
    <row r="661" ht="15.75" customHeight="1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  <c r="AA661" s="213"/>
      <c r="AB661" s="213"/>
      <c r="AC661" s="213"/>
      <c r="AD661" s="213"/>
    </row>
    <row r="662" ht="15.75" customHeight="1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  <c r="AA662" s="213"/>
      <c r="AB662" s="213"/>
      <c r="AC662" s="213"/>
      <c r="AD662" s="213"/>
    </row>
    <row r="663" ht="15.75" customHeight="1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  <c r="AA663" s="213"/>
      <c r="AB663" s="213"/>
      <c r="AC663" s="213"/>
      <c r="AD663" s="213"/>
    </row>
    <row r="664" ht="15.75" customHeight="1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  <c r="AA664" s="213"/>
      <c r="AB664" s="213"/>
      <c r="AC664" s="213"/>
      <c r="AD664" s="213"/>
    </row>
    <row r="665" ht="15.75" customHeight="1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  <c r="AA665" s="213"/>
      <c r="AB665" s="213"/>
      <c r="AC665" s="213"/>
      <c r="AD665" s="213"/>
    </row>
    <row r="666" ht="15.75" customHeight="1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  <c r="AA666" s="213"/>
      <c r="AB666" s="213"/>
      <c r="AC666" s="213"/>
      <c r="AD666" s="213"/>
    </row>
    <row r="667" ht="15.75" customHeight="1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  <c r="AA667" s="213"/>
      <c r="AB667" s="213"/>
      <c r="AC667" s="213"/>
      <c r="AD667" s="213"/>
    </row>
    <row r="668" ht="15.75" customHeight="1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  <c r="AA668" s="213"/>
      <c r="AB668" s="213"/>
      <c r="AC668" s="213"/>
      <c r="AD668" s="213"/>
    </row>
    <row r="669" ht="15.75" customHeight="1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  <c r="AA669" s="213"/>
      <c r="AB669" s="213"/>
      <c r="AC669" s="213"/>
      <c r="AD669" s="213"/>
    </row>
    <row r="670" ht="15.75" customHeight="1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  <c r="AA670" s="213"/>
      <c r="AB670" s="213"/>
      <c r="AC670" s="213"/>
      <c r="AD670" s="213"/>
    </row>
    <row r="671" ht="15.75" customHeight="1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  <c r="AA671" s="213"/>
      <c r="AB671" s="213"/>
      <c r="AC671" s="213"/>
      <c r="AD671" s="213"/>
    </row>
    <row r="672" ht="15.75" customHeight="1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  <c r="AA672" s="213"/>
      <c r="AB672" s="213"/>
      <c r="AC672" s="213"/>
      <c r="AD672" s="213"/>
    </row>
    <row r="673" ht="15.75" customHeight="1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  <c r="AA673" s="213"/>
      <c r="AB673" s="213"/>
      <c r="AC673" s="213"/>
      <c r="AD673" s="213"/>
    </row>
    <row r="674" ht="15.75" customHeight="1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  <c r="AA674" s="213"/>
      <c r="AB674" s="213"/>
      <c r="AC674" s="213"/>
      <c r="AD674" s="213"/>
    </row>
    <row r="675" ht="15.75" customHeight="1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  <c r="AA675" s="213"/>
      <c r="AB675" s="213"/>
      <c r="AC675" s="213"/>
      <c r="AD675" s="213"/>
    </row>
    <row r="676" ht="15.75" customHeight="1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  <c r="AA676" s="213"/>
      <c r="AB676" s="213"/>
      <c r="AC676" s="213"/>
      <c r="AD676" s="213"/>
    </row>
    <row r="677" ht="15.75" customHeight="1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  <c r="AA677" s="213"/>
      <c r="AB677" s="213"/>
      <c r="AC677" s="213"/>
      <c r="AD677" s="213"/>
    </row>
    <row r="678" ht="15.75" customHeight="1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  <c r="AA678" s="213"/>
      <c r="AB678" s="213"/>
      <c r="AC678" s="213"/>
      <c r="AD678" s="213"/>
    </row>
    <row r="679" ht="15.75" customHeight="1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  <c r="AA679" s="213"/>
      <c r="AB679" s="213"/>
      <c r="AC679" s="213"/>
      <c r="AD679" s="213"/>
    </row>
    <row r="680" ht="15.75" customHeight="1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  <c r="AA680" s="213"/>
      <c r="AB680" s="213"/>
      <c r="AC680" s="213"/>
      <c r="AD680" s="213"/>
    </row>
    <row r="681" ht="15.75" customHeight="1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  <c r="AA681" s="213"/>
      <c r="AB681" s="213"/>
      <c r="AC681" s="213"/>
      <c r="AD681" s="213"/>
    </row>
    <row r="682" ht="15.75" customHeight="1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  <c r="AA682" s="213"/>
      <c r="AB682" s="213"/>
      <c r="AC682" s="213"/>
      <c r="AD682" s="213"/>
    </row>
    <row r="683" ht="15.75" customHeight="1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  <c r="AA683" s="213"/>
      <c r="AB683" s="213"/>
      <c r="AC683" s="213"/>
      <c r="AD683" s="213"/>
    </row>
    <row r="684" ht="15.75" customHeight="1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  <c r="AA684" s="213"/>
      <c r="AB684" s="213"/>
      <c r="AC684" s="213"/>
      <c r="AD684" s="213"/>
    </row>
    <row r="685" ht="15.75" customHeight="1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  <c r="AA685" s="213"/>
      <c r="AB685" s="213"/>
      <c r="AC685" s="213"/>
      <c r="AD685" s="213"/>
    </row>
    <row r="686" ht="15.75" customHeight="1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  <c r="AA686" s="213"/>
      <c r="AB686" s="213"/>
      <c r="AC686" s="213"/>
      <c r="AD686" s="213"/>
    </row>
    <row r="687" ht="15.75" customHeight="1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  <c r="AA687" s="213"/>
      <c r="AB687" s="213"/>
      <c r="AC687" s="213"/>
      <c r="AD687" s="213"/>
    </row>
    <row r="688" ht="15.75" customHeight="1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  <c r="AA688" s="213"/>
      <c r="AB688" s="213"/>
      <c r="AC688" s="213"/>
      <c r="AD688" s="213"/>
    </row>
    <row r="689" ht="15.75" customHeight="1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  <c r="AA689" s="213"/>
      <c r="AB689" s="213"/>
      <c r="AC689" s="213"/>
      <c r="AD689" s="213"/>
    </row>
    <row r="690" ht="15.75" customHeight="1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  <c r="AA690" s="213"/>
      <c r="AB690" s="213"/>
      <c r="AC690" s="213"/>
      <c r="AD690" s="213"/>
    </row>
    <row r="691" ht="15.75" customHeight="1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  <c r="AA691" s="213"/>
      <c r="AB691" s="213"/>
      <c r="AC691" s="213"/>
      <c r="AD691" s="213"/>
    </row>
    <row r="692" ht="15.75" customHeight="1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  <c r="AA692" s="213"/>
      <c r="AB692" s="213"/>
      <c r="AC692" s="213"/>
      <c r="AD692" s="213"/>
    </row>
    <row r="693" ht="15.75" customHeight="1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  <c r="AA693" s="213"/>
      <c r="AB693" s="213"/>
      <c r="AC693" s="213"/>
      <c r="AD693" s="213"/>
    </row>
    <row r="694" ht="15.75" customHeight="1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  <c r="AA694" s="213"/>
      <c r="AB694" s="213"/>
      <c r="AC694" s="213"/>
      <c r="AD694" s="213"/>
    </row>
    <row r="695" ht="15.75" customHeight="1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  <c r="AA695" s="213"/>
      <c r="AB695" s="213"/>
      <c r="AC695" s="213"/>
      <c r="AD695" s="213"/>
    </row>
    <row r="696" ht="15.75" customHeight="1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  <c r="AA696" s="213"/>
      <c r="AB696" s="213"/>
      <c r="AC696" s="213"/>
      <c r="AD696" s="213"/>
    </row>
    <row r="697" ht="15.75" customHeight="1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  <c r="AA697" s="213"/>
      <c r="AB697" s="213"/>
      <c r="AC697" s="213"/>
      <c r="AD697" s="213"/>
    </row>
    <row r="698" ht="15.75" customHeight="1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  <c r="AA698" s="213"/>
      <c r="AB698" s="213"/>
      <c r="AC698" s="213"/>
      <c r="AD698" s="213"/>
    </row>
    <row r="699" ht="15.75" customHeight="1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  <c r="AA699" s="213"/>
      <c r="AB699" s="213"/>
      <c r="AC699" s="213"/>
      <c r="AD699" s="213"/>
    </row>
    <row r="700" ht="15.75" customHeight="1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  <c r="AA700" s="213"/>
      <c r="AB700" s="213"/>
      <c r="AC700" s="213"/>
      <c r="AD700" s="213"/>
    </row>
    <row r="701" ht="15.75" customHeight="1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  <c r="AA701" s="213"/>
      <c r="AB701" s="213"/>
      <c r="AC701" s="213"/>
      <c r="AD701" s="213"/>
    </row>
    <row r="702" ht="15.75" customHeight="1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  <c r="AA702" s="213"/>
      <c r="AB702" s="213"/>
      <c r="AC702" s="213"/>
      <c r="AD702" s="213"/>
    </row>
    <row r="703" ht="15.75" customHeight="1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  <c r="AA703" s="213"/>
      <c r="AB703" s="213"/>
      <c r="AC703" s="213"/>
      <c r="AD703" s="213"/>
    </row>
    <row r="704" ht="15.75" customHeight="1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  <c r="AA704" s="213"/>
      <c r="AB704" s="213"/>
      <c r="AC704" s="213"/>
      <c r="AD704" s="213"/>
    </row>
    <row r="705" ht="15.75" customHeight="1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  <c r="AA705" s="213"/>
      <c r="AB705" s="213"/>
      <c r="AC705" s="213"/>
      <c r="AD705" s="213"/>
    </row>
    <row r="706" ht="15.75" customHeight="1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  <c r="AA706" s="213"/>
      <c r="AB706" s="213"/>
      <c r="AC706" s="213"/>
      <c r="AD706" s="213"/>
    </row>
    <row r="707" ht="15.75" customHeight="1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  <c r="AA707" s="213"/>
      <c r="AB707" s="213"/>
      <c r="AC707" s="213"/>
      <c r="AD707" s="213"/>
    </row>
    <row r="708" ht="15.75" customHeight="1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  <c r="AA708" s="213"/>
      <c r="AB708" s="213"/>
      <c r="AC708" s="213"/>
      <c r="AD708" s="213"/>
    </row>
    <row r="709" ht="15.75" customHeight="1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  <c r="AA709" s="213"/>
      <c r="AB709" s="213"/>
      <c r="AC709" s="213"/>
      <c r="AD709" s="213"/>
    </row>
    <row r="710" ht="15.75" customHeight="1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  <c r="AA710" s="213"/>
      <c r="AB710" s="213"/>
      <c r="AC710" s="213"/>
      <c r="AD710" s="213"/>
    </row>
    <row r="711" ht="15.75" customHeight="1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  <c r="AA711" s="213"/>
      <c r="AB711" s="213"/>
      <c r="AC711" s="213"/>
      <c r="AD711" s="213"/>
    </row>
    <row r="712" ht="15.75" customHeight="1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  <c r="AA712" s="213"/>
      <c r="AB712" s="213"/>
      <c r="AC712" s="213"/>
      <c r="AD712" s="213"/>
    </row>
    <row r="713" ht="15.75" customHeight="1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  <c r="AA713" s="213"/>
      <c r="AB713" s="213"/>
      <c r="AC713" s="213"/>
      <c r="AD713" s="213"/>
    </row>
    <row r="714" ht="15.75" customHeight="1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  <c r="AA714" s="213"/>
      <c r="AB714" s="213"/>
      <c r="AC714" s="213"/>
      <c r="AD714" s="213"/>
    </row>
    <row r="715" ht="15.75" customHeight="1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  <c r="AA715" s="213"/>
      <c r="AB715" s="213"/>
      <c r="AC715" s="213"/>
      <c r="AD715" s="213"/>
    </row>
    <row r="716" ht="15.75" customHeight="1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  <c r="AA716" s="213"/>
      <c r="AB716" s="213"/>
      <c r="AC716" s="213"/>
      <c r="AD716" s="213"/>
    </row>
    <row r="717" ht="15.75" customHeight="1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  <c r="AA717" s="213"/>
      <c r="AB717" s="213"/>
      <c r="AC717" s="213"/>
      <c r="AD717" s="213"/>
    </row>
    <row r="718" ht="15.75" customHeight="1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  <c r="AA718" s="213"/>
      <c r="AB718" s="213"/>
      <c r="AC718" s="213"/>
      <c r="AD718" s="213"/>
    </row>
    <row r="719" ht="15.75" customHeight="1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  <c r="AA719" s="213"/>
      <c r="AB719" s="213"/>
      <c r="AC719" s="213"/>
      <c r="AD719" s="213"/>
    </row>
    <row r="720" ht="15.75" customHeight="1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  <c r="AA720" s="213"/>
      <c r="AB720" s="213"/>
      <c r="AC720" s="213"/>
      <c r="AD720" s="213"/>
    </row>
    <row r="721" ht="15.75" customHeight="1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  <c r="AA721" s="213"/>
      <c r="AB721" s="213"/>
      <c r="AC721" s="213"/>
      <c r="AD721" s="213"/>
    </row>
    <row r="722" ht="15.75" customHeight="1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  <c r="AA722" s="213"/>
      <c r="AB722" s="213"/>
      <c r="AC722" s="213"/>
      <c r="AD722" s="213"/>
    </row>
    <row r="723" ht="15.75" customHeight="1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  <c r="AA723" s="213"/>
      <c r="AB723" s="213"/>
      <c r="AC723" s="213"/>
      <c r="AD723" s="213"/>
    </row>
    <row r="724" ht="15.75" customHeight="1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  <c r="AA724" s="213"/>
      <c r="AB724" s="213"/>
      <c r="AC724" s="213"/>
      <c r="AD724" s="213"/>
    </row>
    <row r="725" ht="15.75" customHeight="1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  <c r="AA725" s="213"/>
      <c r="AB725" s="213"/>
      <c r="AC725" s="213"/>
      <c r="AD725" s="213"/>
    </row>
    <row r="726" ht="15.75" customHeight="1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  <c r="AA726" s="213"/>
      <c r="AB726" s="213"/>
      <c r="AC726" s="213"/>
      <c r="AD726" s="213"/>
    </row>
    <row r="727" ht="15.75" customHeight="1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  <c r="AA727" s="213"/>
      <c r="AB727" s="213"/>
      <c r="AC727" s="213"/>
      <c r="AD727" s="213"/>
    </row>
    <row r="728" ht="15.75" customHeight="1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  <c r="AA728" s="213"/>
      <c r="AB728" s="213"/>
      <c r="AC728" s="213"/>
      <c r="AD728" s="213"/>
    </row>
    <row r="729" ht="15.75" customHeight="1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  <c r="AA729" s="213"/>
      <c r="AB729" s="213"/>
      <c r="AC729" s="213"/>
      <c r="AD729" s="213"/>
    </row>
    <row r="730" ht="15.75" customHeight="1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  <c r="AA730" s="213"/>
      <c r="AB730" s="213"/>
      <c r="AC730" s="213"/>
      <c r="AD730" s="213"/>
    </row>
    <row r="731" ht="15.75" customHeight="1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  <c r="AA731" s="213"/>
      <c r="AB731" s="213"/>
      <c r="AC731" s="213"/>
      <c r="AD731" s="213"/>
    </row>
    <row r="732" ht="15.75" customHeight="1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  <c r="AA732" s="213"/>
      <c r="AB732" s="213"/>
      <c r="AC732" s="213"/>
      <c r="AD732" s="213"/>
    </row>
    <row r="733" ht="15.75" customHeight="1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  <c r="AA733" s="213"/>
      <c r="AB733" s="213"/>
      <c r="AC733" s="213"/>
      <c r="AD733" s="213"/>
    </row>
    <row r="734" ht="15.75" customHeight="1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  <c r="AA734" s="213"/>
      <c r="AB734" s="213"/>
      <c r="AC734" s="213"/>
      <c r="AD734" s="213"/>
    </row>
    <row r="735" ht="15.75" customHeight="1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  <c r="AA735" s="213"/>
      <c r="AB735" s="213"/>
      <c r="AC735" s="213"/>
      <c r="AD735" s="213"/>
    </row>
    <row r="736" ht="15.75" customHeight="1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  <c r="AA736" s="213"/>
      <c r="AB736" s="213"/>
      <c r="AC736" s="213"/>
      <c r="AD736" s="213"/>
    </row>
    <row r="737" ht="15.75" customHeight="1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  <c r="AA737" s="213"/>
      <c r="AB737" s="213"/>
      <c r="AC737" s="213"/>
      <c r="AD737" s="213"/>
    </row>
    <row r="738" ht="15.75" customHeight="1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  <c r="AA738" s="213"/>
      <c r="AB738" s="213"/>
      <c r="AC738" s="213"/>
      <c r="AD738" s="213"/>
    </row>
    <row r="739" ht="15.75" customHeight="1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  <c r="AA739" s="213"/>
      <c r="AB739" s="213"/>
      <c r="AC739" s="213"/>
      <c r="AD739" s="213"/>
    </row>
    <row r="740" ht="15.75" customHeight="1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  <c r="AA740" s="213"/>
      <c r="AB740" s="213"/>
      <c r="AC740" s="213"/>
      <c r="AD740" s="213"/>
    </row>
    <row r="741" ht="15.75" customHeight="1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  <c r="AA741" s="213"/>
      <c r="AB741" s="213"/>
      <c r="AC741" s="213"/>
      <c r="AD741" s="213"/>
    </row>
    <row r="742" ht="15.75" customHeight="1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  <c r="AA742" s="213"/>
      <c r="AB742" s="213"/>
      <c r="AC742" s="213"/>
      <c r="AD742" s="213"/>
    </row>
    <row r="743" ht="15.75" customHeight="1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  <c r="AA743" s="213"/>
      <c r="AB743" s="213"/>
      <c r="AC743" s="213"/>
      <c r="AD743" s="213"/>
    </row>
    <row r="744" ht="15.75" customHeight="1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  <c r="AA744" s="213"/>
      <c r="AB744" s="213"/>
      <c r="AC744" s="213"/>
      <c r="AD744" s="213"/>
    </row>
    <row r="745" ht="15.75" customHeight="1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  <c r="AA745" s="213"/>
      <c r="AB745" s="213"/>
      <c r="AC745" s="213"/>
      <c r="AD745" s="213"/>
    </row>
    <row r="746" ht="15.75" customHeight="1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  <c r="AA746" s="213"/>
      <c r="AB746" s="213"/>
      <c r="AC746" s="213"/>
      <c r="AD746" s="213"/>
    </row>
    <row r="747" ht="15.75" customHeight="1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  <c r="AA747" s="213"/>
      <c r="AB747" s="213"/>
      <c r="AC747" s="213"/>
      <c r="AD747" s="213"/>
    </row>
    <row r="748" ht="15.75" customHeight="1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  <c r="AA748" s="213"/>
      <c r="AB748" s="213"/>
      <c r="AC748" s="213"/>
      <c r="AD748" s="213"/>
    </row>
    <row r="749" ht="15.75" customHeight="1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  <c r="AA749" s="213"/>
      <c r="AB749" s="213"/>
      <c r="AC749" s="213"/>
      <c r="AD749" s="213"/>
    </row>
    <row r="750" ht="15.75" customHeight="1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  <c r="AA750" s="213"/>
      <c r="AB750" s="213"/>
      <c r="AC750" s="213"/>
      <c r="AD750" s="213"/>
    </row>
    <row r="751" ht="15.75" customHeight="1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  <c r="AA751" s="213"/>
      <c r="AB751" s="213"/>
      <c r="AC751" s="213"/>
      <c r="AD751" s="213"/>
    </row>
    <row r="752" ht="15.75" customHeight="1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  <c r="AA752" s="213"/>
      <c r="AB752" s="213"/>
      <c r="AC752" s="213"/>
      <c r="AD752" s="213"/>
    </row>
    <row r="753" ht="15.75" customHeight="1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  <c r="AA753" s="213"/>
      <c r="AB753" s="213"/>
      <c r="AC753" s="213"/>
      <c r="AD753" s="213"/>
    </row>
    <row r="754" ht="15.75" customHeight="1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  <c r="AA754" s="213"/>
      <c r="AB754" s="213"/>
      <c r="AC754" s="213"/>
      <c r="AD754" s="213"/>
    </row>
    <row r="755" ht="15.75" customHeight="1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  <c r="AA755" s="213"/>
      <c r="AB755" s="213"/>
      <c r="AC755" s="213"/>
      <c r="AD755" s="213"/>
    </row>
    <row r="756" ht="15.75" customHeight="1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  <c r="AA756" s="213"/>
      <c r="AB756" s="213"/>
      <c r="AC756" s="213"/>
      <c r="AD756" s="213"/>
    </row>
    <row r="757" ht="15.75" customHeight="1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  <c r="AA757" s="213"/>
      <c r="AB757" s="213"/>
      <c r="AC757" s="213"/>
      <c r="AD757" s="213"/>
    </row>
    <row r="758" ht="15.75" customHeight="1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  <c r="AA758" s="213"/>
      <c r="AB758" s="213"/>
      <c r="AC758" s="213"/>
      <c r="AD758" s="213"/>
    </row>
    <row r="759" ht="15.75" customHeight="1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  <c r="AA759" s="213"/>
      <c r="AB759" s="213"/>
      <c r="AC759" s="213"/>
      <c r="AD759" s="213"/>
    </row>
    <row r="760" ht="15.75" customHeight="1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  <c r="AA760" s="213"/>
      <c r="AB760" s="213"/>
      <c r="AC760" s="213"/>
      <c r="AD760" s="213"/>
    </row>
    <row r="761" ht="15.75" customHeight="1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  <c r="AA761" s="213"/>
      <c r="AB761" s="213"/>
      <c r="AC761" s="213"/>
      <c r="AD761" s="213"/>
    </row>
    <row r="762" ht="15.75" customHeight="1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  <c r="AA762" s="213"/>
      <c r="AB762" s="213"/>
      <c r="AC762" s="213"/>
      <c r="AD762" s="213"/>
    </row>
    <row r="763" ht="15.75" customHeight="1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  <c r="AA763" s="213"/>
      <c r="AB763" s="213"/>
      <c r="AC763" s="213"/>
      <c r="AD763" s="213"/>
    </row>
    <row r="764" ht="15.75" customHeight="1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  <c r="AA764" s="213"/>
      <c r="AB764" s="213"/>
      <c r="AC764" s="213"/>
      <c r="AD764" s="213"/>
    </row>
    <row r="765" ht="15.75" customHeight="1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  <c r="AA765" s="213"/>
      <c r="AB765" s="213"/>
      <c r="AC765" s="213"/>
      <c r="AD765" s="213"/>
    </row>
    <row r="766" ht="15.75" customHeight="1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  <c r="AA766" s="213"/>
      <c r="AB766" s="213"/>
      <c r="AC766" s="213"/>
      <c r="AD766" s="213"/>
    </row>
    <row r="767" ht="15.75" customHeight="1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  <c r="AA767" s="213"/>
      <c r="AB767" s="213"/>
      <c r="AC767" s="213"/>
      <c r="AD767" s="213"/>
    </row>
    <row r="768" ht="15.75" customHeight="1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  <c r="AA768" s="213"/>
      <c r="AB768" s="213"/>
      <c r="AC768" s="213"/>
      <c r="AD768" s="213"/>
    </row>
    <row r="769" ht="15.75" customHeight="1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  <c r="AA769" s="213"/>
      <c r="AB769" s="213"/>
      <c r="AC769" s="213"/>
      <c r="AD769" s="213"/>
    </row>
    <row r="770" ht="15.75" customHeight="1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  <c r="AA770" s="213"/>
      <c r="AB770" s="213"/>
      <c r="AC770" s="213"/>
      <c r="AD770" s="213"/>
    </row>
    <row r="771" ht="15.75" customHeight="1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  <c r="AA771" s="213"/>
      <c r="AB771" s="213"/>
      <c r="AC771" s="213"/>
      <c r="AD771" s="213"/>
    </row>
    <row r="772" ht="15.75" customHeight="1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  <c r="AA772" s="213"/>
      <c r="AB772" s="213"/>
      <c r="AC772" s="213"/>
      <c r="AD772" s="213"/>
    </row>
    <row r="773" ht="15.75" customHeight="1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  <c r="AA773" s="213"/>
      <c r="AB773" s="213"/>
      <c r="AC773" s="213"/>
      <c r="AD773" s="213"/>
    </row>
    <row r="774" ht="15.75" customHeight="1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  <c r="AA774" s="213"/>
      <c r="AB774" s="213"/>
      <c r="AC774" s="213"/>
      <c r="AD774" s="213"/>
    </row>
    <row r="775" ht="15.75" customHeight="1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  <c r="AA775" s="213"/>
      <c r="AB775" s="213"/>
      <c r="AC775" s="213"/>
      <c r="AD775" s="213"/>
    </row>
    <row r="776" ht="15.75" customHeight="1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  <c r="AA776" s="213"/>
      <c r="AB776" s="213"/>
      <c r="AC776" s="213"/>
      <c r="AD776" s="213"/>
    </row>
    <row r="777" ht="15.75" customHeight="1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  <c r="AA777" s="213"/>
      <c r="AB777" s="213"/>
      <c r="AC777" s="213"/>
      <c r="AD777" s="213"/>
    </row>
    <row r="778" ht="15.75" customHeight="1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  <c r="AA778" s="213"/>
      <c r="AB778" s="213"/>
      <c r="AC778" s="213"/>
      <c r="AD778" s="213"/>
    </row>
    <row r="779" ht="15.75" customHeight="1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  <c r="AA779" s="213"/>
      <c r="AB779" s="213"/>
      <c r="AC779" s="213"/>
      <c r="AD779" s="213"/>
    </row>
    <row r="780" ht="15.75" customHeight="1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  <c r="AA780" s="213"/>
      <c r="AB780" s="213"/>
      <c r="AC780" s="213"/>
      <c r="AD780" s="213"/>
    </row>
    <row r="781" ht="15.75" customHeight="1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  <c r="AA781" s="213"/>
      <c r="AB781" s="213"/>
      <c r="AC781" s="213"/>
      <c r="AD781" s="213"/>
    </row>
    <row r="782" ht="15.75" customHeight="1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  <c r="AA782" s="213"/>
      <c r="AB782" s="213"/>
      <c r="AC782" s="213"/>
      <c r="AD782" s="213"/>
    </row>
    <row r="783" ht="15.75" customHeight="1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  <c r="AA783" s="213"/>
      <c r="AB783" s="213"/>
      <c r="AC783" s="213"/>
      <c r="AD783" s="213"/>
    </row>
    <row r="784" ht="15.75" customHeight="1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  <c r="AA784" s="213"/>
      <c r="AB784" s="213"/>
      <c r="AC784" s="213"/>
      <c r="AD784" s="213"/>
    </row>
    <row r="785" ht="15.75" customHeight="1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  <c r="AA785" s="213"/>
      <c r="AB785" s="213"/>
      <c r="AC785" s="213"/>
      <c r="AD785" s="213"/>
    </row>
    <row r="786" ht="15.75" customHeight="1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  <c r="AA786" s="213"/>
      <c r="AB786" s="213"/>
      <c r="AC786" s="213"/>
      <c r="AD786" s="213"/>
    </row>
    <row r="787" ht="15.75" customHeight="1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  <c r="AA787" s="213"/>
      <c r="AB787" s="213"/>
      <c r="AC787" s="213"/>
      <c r="AD787" s="213"/>
    </row>
    <row r="788" ht="15.75" customHeight="1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  <c r="AA788" s="213"/>
      <c r="AB788" s="213"/>
      <c r="AC788" s="213"/>
      <c r="AD788" s="213"/>
    </row>
    <row r="789" ht="15.75" customHeight="1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  <c r="AA789" s="213"/>
      <c r="AB789" s="213"/>
      <c r="AC789" s="213"/>
      <c r="AD789" s="213"/>
    </row>
    <row r="790" ht="15.75" customHeight="1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  <c r="AA790" s="213"/>
      <c r="AB790" s="213"/>
      <c r="AC790" s="213"/>
      <c r="AD790" s="213"/>
    </row>
    <row r="791" ht="15.75" customHeight="1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  <c r="AA791" s="213"/>
      <c r="AB791" s="213"/>
      <c r="AC791" s="213"/>
      <c r="AD791" s="213"/>
    </row>
    <row r="792" ht="15.75" customHeight="1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  <c r="AA792" s="213"/>
      <c r="AB792" s="213"/>
      <c r="AC792" s="213"/>
      <c r="AD792" s="213"/>
    </row>
    <row r="793" ht="15.75" customHeight="1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  <c r="AA793" s="213"/>
      <c r="AB793" s="213"/>
      <c r="AC793" s="213"/>
      <c r="AD793" s="213"/>
    </row>
    <row r="794" ht="15.75" customHeight="1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  <c r="AA794" s="213"/>
      <c r="AB794" s="213"/>
      <c r="AC794" s="213"/>
      <c r="AD794" s="213"/>
    </row>
    <row r="795" ht="15.75" customHeight="1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  <c r="AA795" s="213"/>
      <c r="AB795" s="213"/>
      <c r="AC795" s="213"/>
      <c r="AD795" s="213"/>
    </row>
    <row r="796" ht="15.75" customHeight="1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  <c r="AA796" s="213"/>
      <c r="AB796" s="213"/>
      <c r="AC796" s="213"/>
      <c r="AD796" s="213"/>
    </row>
    <row r="797" ht="15.75" customHeight="1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  <c r="AA797" s="213"/>
      <c r="AB797" s="213"/>
      <c r="AC797" s="213"/>
      <c r="AD797" s="213"/>
    </row>
    <row r="798" ht="15.75" customHeight="1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  <c r="AA798" s="213"/>
      <c r="AB798" s="213"/>
      <c r="AC798" s="213"/>
      <c r="AD798" s="213"/>
    </row>
    <row r="799" ht="15.75" customHeight="1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  <c r="AA799" s="213"/>
      <c r="AB799" s="213"/>
      <c r="AC799" s="213"/>
      <c r="AD799" s="213"/>
    </row>
    <row r="800" ht="15.75" customHeight="1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  <c r="AA800" s="213"/>
      <c r="AB800" s="213"/>
      <c r="AC800" s="213"/>
      <c r="AD800" s="213"/>
    </row>
    <row r="801" ht="15.75" customHeight="1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  <c r="AA801" s="213"/>
      <c r="AB801" s="213"/>
      <c r="AC801" s="213"/>
      <c r="AD801" s="213"/>
    </row>
    <row r="802" ht="15.75" customHeight="1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  <c r="AA802" s="213"/>
      <c r="AB802" s="213"/>
      <c r="AC802" s="213"/>
      <c r="AD802" s="213"/>
    </row>
    <row r="803" ht="15.75" customHeight="1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  <c r="AA803" s="213"/>
      <c r="AB803" s="213"/>
      <c r="AC803" s="213"/>
      <c r="AD803" s="213"/>
    </row>
    <row r="804" ht="15.75" customHeight="1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  <c r="AA804" s="213"/>
      <c r="AB804" s="213"/>
      <c r="AC804" s="213"/>
      <c r="AD804" s="213"/>
    </row>
    <row r="805" ht="15.75" customHeight="1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  <c r="AA805" s="213"/>
      <c r="AB805" s="213"/>
      <c r="AC805" s="213"/>
      <c r="AD805" s="213"/>
    </row>
    <row r="806" ht="15.75" customHeight="1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  <c r="AA806" s="213"/>
      <c r="AB806" s="213"/>
      <c r="AC806" s="213"/>
      <c r="AD806" s="213"/>
    </row>
    <row r="807" ht="15.75" customHeight="1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  <c r="AA807" s="213"/>
      <c r="AB807" s="213"/>
      <c r="AC807" s="213"/>
      <c r="AD807" s="213"/>
    </row>
    <row r="808" ht="15.75" customHeight="1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  <c r="AA808" s="213"/>
      <c r="AB808" s="213"/>
      <c r="AC808" s="213"/>
      <c r="AD808" s="213"/>
    </row>
    <row r="809" ht="15.75" customHeight="1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  <c r="AA809" s="213"/>
      <c r="AB809" s="213"/>
      <c r="AC809" s="213"/>
      <c r="AD809" s="213"/>
    </row>
    <row r="810" ht="15.75" customHeight="1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  <c r="AA810" s="213"/>
      <c r="AB810" s="213"/>
      <c r="AC810" s="213"/>
      <c r="AD810" s="213"/>
    </row>
    <row r="811" ht="15.75" customHeight="1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  <c r="AA811" s="213"/>
      <c r="AB811" s="213"/>
      <c r="AC811" s="213"/>
      <c r="AD811" s="213"/>
    </row>
    <row r="812" ht="15.75" customHeight="1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  <c r="AA812" s="213"/>
      <c r="AB812" s="213"/>
      <c r="AC812" s="213"/>
      <c r="AD812" s="213"/>
    </row>
    <row r="813" ht="15.75" customHeight="1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  <c r="AA813" s="213"/>
      <c r="AB813" s="213"/>
      <c r="AC813" s="213"/>
      <c r="AD813" s="213"/>
    </row>
    <row r="814" ht="15.75" customHeight="1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  <c r="AA814" s="213"/>
      <c r="AB814" s="213"/>
      <c r="AC814" s="213"/>
      <c r="AD814" s="213"/>
    </row>
    <row r="815" ht="15.75" customHeight="1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  <c r="AA815" s="213"/>
      <c r="AB815" s="213"/>
      <c r="AC815" s="213"/>
      <c r="AD815" s="213"/>
    </row>
    <row r="816" ht="15.75" customHeight="1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  <c r="AA816" s="213"/>
      <c r="AB816" s="213"/>
      <c r="AC816" s="213"/>
      <c r="AD816" s="213"/>
    </row>
    <row r="817" ht="15.75" customHeight="1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  <c r="AA817" s="213"/>
      <c r="AB817" s="213"/>
      <c r="AC817" s="213"/>
      <c r="AD817" s="213"/>
    </row>
    <row r="818" ht="15.75" customHeight="1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  <c r="AA818" s="213"/>
      <c r="AB818" s="213"/>
      <c r="AC818" s="213"/>
      <c r="AD818" s="213"/>
    </row>
    <row r="819" ht="15.75" customHeight="1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  <c r="AA819" s="213"/>
      <c r="AB819" s="213"/>
      <c r="AC819" s="213"/>
      <c r="AD819" s="213"/>
    </row>
    <row r="820" ht="15.75" customHeight="1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  <c r="AA820" s="213"/>
      <c r="AB820" s="213"/>
      <c r="AC820" s="213"/>
      <c r="AD820" s="213"/>
    </row>
    <row r="821" ht="15.75" customHeight="1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  <c r="AA821" s="213"/>
      <c r="AB821" s="213"/>
      <c r="AC821" s="213"/>
      <c r="AD821" s="213"/>
    </row>
    <row r="822" ht="15.75" customHeight="1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  <c r="AA822" s="213"/>
      <c r="AB822" s="213"/>
      <c r="AC822" s="213"/>
      <c r="AD822" s="213"/>
    </row>
    <row r="823" ht="15.75" customHeight="1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  <c r="AA823" s="213"/>
      <c r="AB823" s="213"/>
      <c r="AC823" s="213"/>
      <c r="AD823" s="213"/>
    </row>
    <row r="824" ht="15.75" customHeight="1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  <c r="AA824" s="213"/>
      <c r="AB824" s="213"/>
      <c r="AC824" s="213"/>
      <c r="AD824" s="213"/>
    </row>
    <row r="825" ht="15.75" customHeight="1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  <c r="AA825" s="213"/>
      <c r="AB825" s="213"/>
      <c r="AC825" s="213"/>
      <c r="AD825" s="213"/>
    </row>
    <row r="826" ht="15.75" customHeight="1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  <c r="AA826" s="213"/>
      <c r="AB826" s="213"/>
      <c r="AC826" s="213"/>
      <c r="AD826" s="213"/>
    </row>
    <row r="827" ht="15.75" customHeight="1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  <c r="AA827" s="213"/>
      <c r="AB827" s="213"/>
      <c r="AC827" s="213"/>
      <c r="AD827" s="213"/>
    </row>
    <row r="828" ht="15.75" customHeight="1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  <c r="AA828" s="213"/>
      <c r="AB828" s="213"/>
      <c r="AC828" s="213"/>
      <c r="AD828" s="213"/>
    </row>
    <row r="829" ht="15.75" customHeight="1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  <c r="AA829" s="213"/>
      <c r="AB829" s="213"/>
      <c r="AC829" s="213"/>
      <c r="AD829" s="213"/>
    </row>
    <row r="830" ht="15.75" customHeight="1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  <c r="AA830" s="213"/>
      <c r="AB830" s="213"/>
      <c r="AC830" s="213"/>
      <c r="AD830" s="213"/>
    </row>
    <row r="831" ht="15.75" customHeight="1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  <c r="AA831" s="213"/>
      <c r="AB831" s="213"/>
      <c r="AC831" s="213"/>
      <c r="AD831" s="213"/>
    </row>
    <row r="832" ht="15.75" customHeight="1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  <c r="AA832" s="213"/>
      <c r="AB832" s="213"/>
      <c r="AC832" s="213"/>
      <c r="AD832" s="213"/>
    </row>
    <row r="833" ht="15.75" customHeight="1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  <c r="AA833" s="213"/>
      <c r="AB833" s="213"/>
      <c r="AC833" s="213"/>
      <c r="AD833" s="213"/>
    </row>
    <row r="834" ht="15.75" customHeight="1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  <c r="AA834" s="213"/>
      <c r="AB834" s="213"/>
      <c r="AC834" s="213"/>
      <c r="AD834" s="213"/>
    </row>
    <row r="835" ht="15.75" customHeight="1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  <c r="AA835" s="213"/>
      <c r="AB835" s="213"/>
      <c r="AC835" s="213"/>
      <c r="AD835" s="213"/>
    </row>
    <row r="836" ht="15.75" customHeight="1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  <c r="AA836" s="213"/>
      <c r="AB836" s="213"/>
      <c r="AC836" s="213"/>
      <c r="AD836" s="213"/>
    </row>
    <row r="837" ht="15.75" customHeight="1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  <c r="AA837" s="213"/>
      <c r="AB837" s="213"/>
      <c r="AC837" s="213"/>
      <c r="AD837" s="213"/>
    </row>
    <row r="838" ht="15.75" customHeight="1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  <c r="AA838" s="213"/>
      <c r="AB838" s="213"/>
      <c r="AC838" s="213"/>
      <c r="AD838" s="213"/>
    </row>
    <row r="839" ht="15.75" customHeight="1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  <c r="AA839" s="213"/>
      <c r="AB839" s="213"/>
      <c r="AC839" s="213"/>
      <c r="AD839" s="213"/>
    </row>
    <row r="840" ht="15.75" customHeight="1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  <c r="AA840" s="213"/>
      <c r="AB840" s="213"/>
      <c r="AC840" s="213"/>
      <c r="AD840" s="213"/>
    </row>
    <row r="841" ht="15.75" customHeight="1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  <c r="AA841" s="213"/>
      <c r="AB841" s="213"/>
      <c r="AC841" s="213"/>
      <c r="AD841" s="213"/>
    </row>
    <row r="842" ht="15.75" customHeight="1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  <c r="AA842" s="213"/>
      <c r="AB842" s="213"/>
      <c r="AC842" s="213"/>
      <c r="AD842" s="213"/>
    </row>
    <row r="843" ht="15.75" customHeight="1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  <c r="AA843" s="213"/>
      <c r="AB843" s="213"/>
      <c r="AC843" s="213"/>
      <c r="AD843" s="213"/>
    </row>
    <row r="844" ht="15.75" customHeight="1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  <c r="AA844" s="213"/>
      <c r="AB844" s="213"/>
      <c r="AC844" s="213"/>
      <c r="AD844" s="213"/>
    </row>
    <row r="845" ht="15.75" customHeight="1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  <c r="AA845" s="213"/>
      <c r="AB845" s="213"/>
      <c r="AC845" s="213"/>
      <c r="AD845" s="213"/>
    </row>
    <row r="846" ht="15.75" customHeight="1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  <c r="AA846" s="213"/>
      <c r="AB846" s="213"/>
      <c r="AC846" s="213"/>
      <c r="AD846" s="213"/>
    </row>
    <row r="847" ht="15.75" customHeight="1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  <c r="AA847" s="213"/>
      <c r="AB847" s="213"/>
      <c r="AC847" s="213"/>
      <c r="AD847" s="213"/>
    </row>
    <row r="848" ht="15.75" customHeight="1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  <c r="AA848" s="213"/>
      <c r="AB848" s="213"/>
      <c r="AC848" s="213"/>
      <c r="AD848" s="213"/>
    </row>
    <row r="849" ht="15.75" customHeight="1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  <c r="AA849" s="213"/>
      <c r="AB849" s="213"/>
      <c r="AC849" s="213"/>
      <c r="AD849" s="213"/>
    </row>
    <row r="850" ht="15.75" customHeight="1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  <c r="AA850" s="213"/>
      <c r="AB850" s="213"/>
      <c r="AC850" s="213"/>
      <c r="AD850" s="213"/>
    </row>
    <row r="851" ht="15.75" customHeight="1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  <c r="AA851" s="213"/>
      <c r="AB851" s="213"/>
      <c r="AC851" s="213"/>
      <c r="AD851" s="213"/>
    </row>
    <row r="852" ht="15.75" customHeight="1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  <c r="AA852" s="213"/>
      <c r="AB852" s="213"/>
      <c r="AC852" s="213"/>
      <c r="AD852" s="213"/>
    </row>
    <row r="853" ht="15.75" customHeight="1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  <c r="AA853" s="213"/>
      <c r="AB853" s="213"/>
      <c r="AC853" s="213"/>
      <c r="AD853" s="213"/>
    </row>
    <row r="854" ht="15.75" customHeight="1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  <c r="AA854" s="213"/>
      <c r="AB854" s="213"/>
      <c r="AC854" s="213"/>
      <c r="AD854" s="213"/>
    </row>
    <row r="855" ht="15.75" customHeight="1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  <c r="AA855" s="213"/>
      <c r="AB855" s="213"/>
      <c r="AC855" s="213"/>
      <c r="AD855" s="213"/>
    </row>
    <row r="856" ht="15.75" customHeight="1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  <c r="AA856" s="213"/>
      <c r="AB856" s="213"/>
      <c r="AC856" s="213"/>
      <c r="AD856" s="213"/>
    </row>
    <row r="857" ht="15.75" customHeight="1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  <c r="AA857" s="213"/>
      <c r="AB857" s="213"/>
      <c r="AC857" s="213"/>
      <c r="AD857" s="213"/>
    </row>
    <row r="858" ht="15.75" customHeight="1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  <c r="AA858" s="213"/>
      <c r="AB858" s="213"/>
      <c r="AC858" s="213"/>
      <c r="AD858" s="213"/>
    </row>
    <row r="859" ht="15.75" customHeight="1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  <c r="AA859" s="213"/>
      <c r="AB859" s="213"/>
      <c r="AC859" s="213"/>
      <c r="AD859" s="213"/>
    </row>
    <row r="860" ht="15.75" customHeight="1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  <c r="AA860" s="213"/>
      <c r="AB860" s="213"/>
      <c r="AC860" s="213"/>
      <c r="AD860" s="213"/>
    </row>
    <row r="861" ht="15.75" customHeight="1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  <c r="AA861" s="213"/>
      <c r="AB861" s="213"/>
      <c r="AC861" s="213"/>
      <c r="AD861" s="213"/>
    </row>
    <row r="862" ht="15.75" customHeight="1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  <c r="AA862" s="213"/>
      <c r="AB862" s="213"/>
      <c r="AC862" s="213"/>
      <c r="AD862" s="213"/>
    </row>
    <row r="863" ht="15.75" customHeight="1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  <c r="AA863" s="213"/>
      <c r="AB863" s="213"/>
      <c r="AC863" s="213"/>
      <c r="AD863" s="213"/>
    </row>
    <row r="864" ht="15.75" customHeight="1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  <c r="AA864" s="213"/>
      <c r="AB864" s="213"/>
      <c r="AC864" s="213"/>
      <c r="AD864" s="213"/>
    </row>
    <row r="865" ht="15.75" customHeight="1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  <c r="AA865" s="213"/>
      <c r="AB865" s="213"/>
      <c r="AC865" s="213"/>
      <c r="AD865" s="213"/>
    </row>
    <row r="866" ht="15.75" customHeight="1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  <c r="AA866" s="213"/>
      <c r="AB866" s="213"/>
      <c r="AC866" s="213"/>
      <c r="AD866" s="213"/>
    </row>
    <row r="867" ht="15.75" customHeight="1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  <c r="AA867" s="213"/>
      <c r="AB867" s="213"/>
      <c r="AC867" s="213"/>
      <c r="AD867" s="213"/>
    </row>
    <row r="868" ht="15.75" customHeight="1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  <c r="AA868" s="213"/>
      <c r="AB868" s="213"/>
      <c r="AC868" s="213"/>
      <c r="AD868" s="213"/>
    </row>
    <row r="869" ht="15.75" customHeight="1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  <c r="AA869" s="213"/>
      <c r="AB869" s="213"/>
      <c r="AC869" s="213"/>
      <c r="AD869" s="213"/>
    </row>
    <row r="870" ht="15.75" customHeight="1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  <c r="AA870" s="213"/>
      <c r="AB870" s="213"/>
      <c r="AC870" s="213"/>
      <c r="AD870" s="213"/>
    </row>
    <row r="871" ht="15.75" customHeight="1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  <c r="AA871" s="213"/>
      <c r="AB871" s="213"/>
      <c r="AC871" s="213"/>
      <c r="AD871" s="213"/>
    </row>
    <row r="872" ht="15.75" customHeight="1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  <c r="AA872" s="213"/>
      <c r="AB872" s="213"/>
      <c r="AC872" s="213"/>
      <c r="AD872" s="213"/>
    </row>
    <row r="873" ht="15.75" customHeight="1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  <c r="AA873" s="213"/>
      <c r="AB873" s="213"/>
      <c r="AC873" s="213"/>
      <c r="AD873" s="213"/>
    </row>
    <row r="874" ht="15.75" customHeight="1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  <c r="AA874" s="213"/>
      <c r="AB874" s="213"/>
      <c r="AC874" s="213"/>
      <c r="AD874" s="213"/>
    </row>
    <row r="875" ht="15.75" customHeight="1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  <c r="AA875" s="213"/>
      <c r="AB875" s="213"/>
      <c r="AC875" s="213"/>
      <c r="AD875" s="213"/>
    </row>
    <row r="876" ht="15.75" customHeight="1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  <c r="AA876" s="213"/>
      <c r="AB876" s="213"/>
      <c r="AC876" s="213"/>
      <c r="AD876" s="213"/>
    </row>
    <row r="877" ht="15.75" customHeight="1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  <c r="AA877" s="213"/>
      <c r="AB877" s="213"/>
      <c r="AC877" s="213"/>
      <c r="AD877" s="213"/>
    </row>
    <row r="878" ht="15.75" customHeight="1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  <c r="AA878" s="213"/>
      <c r="AB878" s="213"/>
      <c r="AC878" s="213"/>
      <c r="AD878" s="213"/>
    </row>
    <row r="879" ht="15.75" customHeight="1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  <c r="AA879" s="213"/>
      <c r="AB879" s="213"/>
      <c r="AC879" s="213"/>
      <c r="AD879" s="213"/>
    </row>
    <row r="880" ht="15.75" customHeight="1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  <c r="AA880" s="213"/>
      <c r="AB880" s="213"/>
      <c r="AC880" s="213"/>
      <c r="AD880" s="213"/>
    </row>
    <row r="881" ht="15.75" customHeight="1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  <c r="AA881" s="213"/>
      <c r="AB881" s="213"/>
      <c r="AC881" s="213"/>
      <c r="AD881" s="213"/>
    </row>
    <row r="882" ht="15.75" customHeight="1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  <c r="AA882" s="213"/>
      <c r="AB882" s="213"/>
      <c r="AC882" s="213"/>
      <c r="AD882" s="213"/>
    </row>
    <row r="883" ht="15.75" customHeight="1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  <c r="AA883" s="213"/>
      <c r="AB883" s="213"/>
      <c r="AC883" s="213"/>
      <c r="AD883" s="213"/>
    </row>
    <row r="884" ht="15.75" customHeight="1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  <c r="AA884" s="213"/>
      <c r="AB884" s="213"/>
      <c r="AC884" s="213"/>
      <c r="AD884" s="213"/>
    </row>
    <row r="885" ht="15.75" customHeight="1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  <c r="AA885" s="213"/>
      <c r="AB885" s="213"/>
      <c r="AC885" s="213"/>
      <c r="AD885" s="213"/>
    </row>
    <row r="886" ht="15.75" customHeight="1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  <c r="AA886" s="213"/>
      <c r="AB886" s="213"/>
      <c r="AC886" s="213"/>
      <c r="AD886" s="213"/>
    </row>
    <row r="887" ht="15.75" customHeight="1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  <c r="AA887" s="213"/>
      <c r="AB887" s="213"/>
      <c r="AC887" s="213"/>
      <c r="AD887" s="213"/>
    </row>
    <row r="888" ht="15.75" customHeight="1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  <c r="AA888" s="213"/>
      <c r="AB888" s="213"/>
      <c r="AC888" s="213"/>
      <c r="AD888" s="213"/>
    </row>
    <row r="889" ht="15.75" customHeight="1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  <c r="AA889" s="213"/>
      <c r="AB889" s="213"/>
      <c r="AC889" s="213"/>
      <c r="AD889" s="213"/>
    </row>
    <row r="890" ht="15.75" customHeight="1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  <c r="AA890" s="213"/>
      <c r="AB890" s="213"/>
      <c r="AC890" s="213"/>
      <c r="AD890" s="213"/>
    </row>
    <row r="891" ht="15.75" customHeight="1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  <c r="AA891" s="213"/>
      <c r="AB891" s="213"/>
      <c r="AC891" s="213"/>
      <c r="AD891" s="213"/>
    </row>
    <row r="892" ht="15.75" customHeight="1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  <c r="AA892" s="213"/>
      <c r="AB892" s="213"/>
      <c r="AC892" s="213"/>
      <c r="AD892" s="213"/>
    </row>
    <row r="893" ht="15.75" customHeight="1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  <c r="AA893" s="213"/>
      <c r="AB893" s="213"/>
      <c r="AC893" s="213"/>
      <c r="AD893" s="213"/>
    </row>
    <row r="894" ht="15.75" customHeight="1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  <c r="AA894" s="213"/>
      <c r="AB894" s="213"/>
      <c r="AC894" s="213"/>
      <c r="AD894" s="213"/>
    </row>
    <row r="895" ht="15.75" customHeight="1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  <c r="AA895" s="213"/>
      <c r="AB895" s="213"/>
      <c r="AC895" s="213"/>
      <c r="AD895" s="213"/>
    </row>
    <row r="896" ht="15.75" customHeight="1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  <c r="AA896" s="213"/>
      <c r="AB896" s="213"/>
      <c r="AC896" s="213"/>
      <c r="AD896" s="213"/>
    </row>
    <row r="897" ht="15.75" customHeight="1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  <c r="AA897" s="213"/>
      <c r="AB897" s="213"/>
      <c r="AC897" s="213"/>
      <c r="AD897" s="213"/>
    </row>
    <row r="898" ht="15.75" customHeight="1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  <c r="AA898" s="213"/>
      <c r="AB898" s="213"/>
      <c r="AC898" s="213"/>
      <c r="AD898" s="213"/>
    </row>
    <row r="899" ht="15.75" customHeight="1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  <c r="AA899" s="213"/>
      <c r="AB899" s="213"/>
      <c r="AC899" s="213"/>
      <c r="AD899" s="213"/>
    </row>
    <row r="900" ht="15.75" customHeight="1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  <c r="AA900" s="213"/>
      <c r="AB900" s="213"/>
      <c r="AC900" s="213"/>
      <c r="AD900" s="213"/>
    </row>
    <row r="901" ht="15.75" customHeight="1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  <c r="AA901" s="213"/>
      <c r="AB901" s="213"/>
      <c r="AC901" s="213"/>
      <c r="AD901" s="213"/>
    </row>
    <row r="902" ht="15.75" customHeight="1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  <c r="AA902" s="213"/>
      <c r="AB902" s="213"/>
      <c r="AC902" s="213"/>
      <c r="AD902" s="213"/>
    </row>
    <row r="903" ht="15.75" customHeight="1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  <c r="AA903" s="213"/>
      <c r="AB903" s="213"/>
      <c r="AC903" s="213"/>
      <c r="AD903" s="213"/>
    </row>
    <row r="904" ht="15.75" customHeight="1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  <c r="AA904" s="213"/>
      <c r="AB904" s="213"/>
      <c r="AC904" s="213"/>
      <c r="AD904" s="213"/>
    </row>
    <row r="905" ht="15.75" customHeight="1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  <c r="AA905" s="213"/>
      <c r="AB905" s="213"/>
      <c r="AC905" s="213"/>
      <c r="AD905" s="213"/>
    </row>
    <row r="906" ht="15.75" customHeight="1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  <c r="AA906" s="213"/>
      <c r="AB906" s="213"/>
      <c r="AC906" s="213"/>
      <c r="AD906" s="213"/>
    </row>
    <row r="907" ht="15.75" customHeight="1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  <c r="AA907" s="213"/>
      <c r="AB907" s="213"/>
      <c r="AC907" s="213"/>
      <c r="AD907" s="213"/>
    </row>
    <row r="908" ht="15.75" customHeight="1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  <c r="AA908" s="213"/>
      <c r="AB908" s="213"/>
      <c r="AC908" s="213"/>
      <c r="AD908" s="213"/>
    </row>
    <row r="909" ht="15.75" customHeight="1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  <c r="AA909" s="213"/>
      <c r="AB909" s="213"/>
      <c r="AC909" s="213"/>
      <c r="AD909" s="213"/>
    </row>
    <row r="910" ht="15.75" customHeight="1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  <c r="AA910" s="213"/>
      <c r="AB910" s="213"/>
      <c r="AC910" s="213"/>
      <c r="AD910" s="213"/>
    </row>
    <row r="911" ht="15.75" customHeight="1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  <c r="AA911" s="213"/>
      <c r="AB911" s="213"/>
      <c r="AC911" s="213"/>
      <c r="AD911" s="213"/>
    </row>
    <row r="912" ht="15.75" customHeight="1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  <c r="AA912" s="213"/>
      <c r="AB912" s="213"/>
      <c r="AC912" s="213"/>
      <c r="AD912" s="213"/>
    </row>
    <row r="913" ht="15.75" customHeight="1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  <c r="AA913" s="213"/>
      <c r="AB913" s="213"/>
      <c r="AC913" s="213"/>
      <c r="AD913" s="213"/>
    </row>
    <row r="914" ht="15.75" customHeight="1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  <c r="AA914" s="213"/>
      <c r="AB914" s="213"/>
      <c r="AC914" s="213"/>
      <c r="AD914" s="213"/>
    </row>
    <row r="915" ht="15.75" customHeight="1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  <c r="AA915" s="213"/>
      <c r="AB915" s="213"/>
      <c r="AC915" s="213"/>
      <c r="AD915" s="213"/>
    </row>
    <row r="916" ht="15.75" customHeight="1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  <c r="AA916" s="213"/>
      <c r="AB916" s="213"/>
      <c r="AC916" s="213"/>
      <c r="AD916" s="213"/>
    </row>
    <row r="917" ht="15.75" customHeight="1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  <c r="AA917" s="213"/>
      <c r="AB917" s="213"/>
      <c r="AC917" s="213"/>
      <c r="AD917" s="213"/>
    </row>
    <row r="918" ht="15.75" customHeight="1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  <c r="AA918" s="213"/>
      <c r="AB918" s="213"/>
      <c r="AC918" s="213"/>
      <c r="AD918" s="213"/>
    </row>
    <row r="919" ht="15.75" customHeight="1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  <c r="AA919" s="213"/>
      <c r="AB919" s="213"/>
      <c r="AC919" s="213"/>
      <c r="AD919" s="213"/>
    </row>
    <row r="920" ht="15.75" customHeight="1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  <c r="AA920" s="213"/>
      <c r="AB920" s="213"/>
      <c r="AC920" s="213"/>
      <c r="AD920" s="213"/>
    </row>
    <row r="921" ht="15.75" customHeight="1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  <c r="AA921" s="213"/>
      <c r="AB921" s="213"/>
      <c r="AC921" s="213"/>
      <c r="AD921" s="213"/>
    </row>
    <row r="922" ht="15.75" customHeight="1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  <c r="AA922" s="213"/>
      <c r="AB922" s="213"/>
      <c r="AC922" s="213"/>
      <c r="AD922" s="213"/>
    </row>
    <row r="923" ht="15.75" customHeight="1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  <c r="AA923" s="213"/>
      <c r="AB923" s="213"/>
      <c r="AC923" s="213"/>
      <c r="AD923" s="213"/>
    </row>
    <row r="924" ht="15.75" customHeight="1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  <c r="AA924" s="213"/>
      <c r="AB924" s="213"/>
      <c r="AC924" s="213"/>
      <c r="AD924" s="213"/>
    </row>
    <row r="925" ht="15.75" customHeight="1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  <c r="AA925" s="213"/>
      <c r="AB925" s="213"/>
      <c r="AC925" s="213"/>
      <c r="AD925" s="213"/>
    </row>
    <row r="926" ht="15.75" customHeight="1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  <c r="AA926" s="213"/>
      <c r="AB926" s="213"/>
      <c r="AC926" s="213"/>
      <c r="AD926" s="213"/>
    </row>
    <row r="927" ht="15.75" customHeight="1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  <c r="AA927" s="213"/>
      <c r="AB927" s="213"/>
      <c r="AC927" s="213"/>
      <c r="AD927" s="213"/>
    </row>
    <row r="928" ht="15.75" customHeight="1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  <c r="AA928" s="213"/>
      <c r="AB928" s="213"/>
      <c r="AC928" s="213"/>
      <c r="AD928" s="213"/>
    </row>
    <row r="929" ht="15.75" customHeight="1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  <c r="AA929" s="213"/>
      <c r="AB929" s="213"/>
      <c r="AC929" s="213"/>
      <c r="AD929" s="213"/>
    </row>
    <row r="930" ht="15.75" customHeight="1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  <c r="AA930" s="213"/>
      <c r="AB930" s="213"/>
      <c r="AC930" s="213"/>
      <c r="AD930" s="213"/>
    </row>
    <row r="931" ht="15.75" customHeight="1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  <c r="AA931" s="213"/>
      <c r="AB931" s="213"/>
      <c r="AC931" s="213"/>
      <c r="AD931" s="213"/>
    </row>
    <row r="932" ht="15.75" customHeight="1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  <c r="AA932" s="213"/>
      <c r="AB932" s="213"/>
      <c r="AC932" s="213"/>
      <c r="AD932" s="213"/>
    </row>
    <row r="933" ht="15.75" customHeight="1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  <c r="AA933" s="213"/>
      <c r="AB933" s="213"/>
      <c r="AC933" s="213"/>
      <c r="AD933" s="213"/>
    </row>
    <row r="934" ht="15.75" customHeight="1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  <c r="AA934" s="213"/>
      <c r="AB934" s="213"/>
      <c r="AC934" s="213"/>
      <c r="AD934" s="213"/>
    </row>
    <row r="935" ht="15.75" customHeight="1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  <c r="AA935" s="213"/>
      <c r="AB935" s="213"/>
      <c r="AC935" s="213"/>
      <c r="AD935" s="213"/>
    </row>
    <row r="936" ht="15.75" customHeight="1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  <c r="AA936" s="213"/>
      <c r="AB936" s="213"/>
      <c r="AC936" s="213"/>
      <c r="AD936" s="213"/>
    </row>
    <row r="937" ht="15.75" customHeight="1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  <c r="AA937" s="213"/>
      <c r="AB937" s="213"/>
      <c r="AC937" s="213"/>
      <c r="AD937" s="213"/>
    </row>
    <row r="938" ht="15.75" customHeight="1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  <c r="AA938" s="213"/>
      <c r="AB938" s="213"/>
      <c r="AC938" s="213"/>
      <c r="AD938" s="213"/>
    </row>
    <row r="939" ht="15.75" customHeight="1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  <c r="AA939" s="213"/>
      <c r="AB939" s="213"/>
      <c r="AC939" s="213"/>
      <c r="AD939" s="213"/>
    </row>
    <row r="940" ht="15.75" customHeight="1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  <c r="AA940" s="213"/>
      <c r="AB940" s="213"/>
      <c r="AC940" s="213"/>
      <c r="AD940" s="213"/>
    </row>
    <row r="941" ht="15.75" customHeight="1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  <c r="AA941" s="213"/>
      <c r="AB941" s="213"/>
      <c r="AC941" s="213"/>
      <c r="AD941" s="213"/>
    </row>
    <row r="942" ht="15.75" customHeight="1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  <c r="AA942" s="213"/>
      <c r="AB942" s="213"/>
      <c r="AC942" s="213"/>
      <c r="AD942" s="213"/>
    </row>
    <row r="943" ht="15.75" customHeight="1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  <c r="AA943" s="213"/>
      <c r="AB943" s="213"/>
      <c r="AC943" s="213"/>
      <c r="AD943" s="213"/>
    </row>
    <row r="944" ht="15.75" customHeight="1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  <c r="AA944" s="213"/>
      <c r="AB944" s="213"/>
      <c r="AC944" s="213"/>
      <c r="AD944" s="213"/>
    </row>
    <row r="945" ht="15.75" customHeight="1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  <c r="AA945" s="213"/>
      <c r="AB945" s="213"/>
      <c r="AC945" s="213"/>
      <c r="AD945" s="213"/>
    </row>
    <row r="946" ht="15.75" customHeight="1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  <c r="AA946" s="213"/>
      <c r="AB946" s="213"/>
      <c r="AC946" s="213"/>
      <c r="AD946" s="213"/>
    </row>
    <row r="947" ht="15.75" customHeight="1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  <c r="AA947" s="213"/>
      <c r="AB947" s="213"/>
      <c r="AC947" s="213"/>
      <c r="AD947" s="213"/>
    </row>
    <row r="948" ht="15.75" customHeight="1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  <c r="AA948" s="213"/>
      <c r="AB948" s="213"/>
      <c r="AC948" s="213"/>
      <c r="AD948" s="213"/>
    </row>
    <row r="949" ht="15.75" customHeight="1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  <c r="AA949" s="213"/>
      <c r="AB949" s="213"/>
      <c r="AC949" s="213"/>
      <c r="AD949" s="213"/>
    </row>
    <row r="950" ht="15.75" customHeight="1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  <c r="AA950" s="213"/>
      <c r="AB950" s="213"/>
      <c r="AC950" s="213"/>
      <c r="AD950" s="213"/>
    </row>
    <row r="951" ht="15.75" customHeight="1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  <c r="AA951" s="213"/>
      <c r="AB951" s="213"/>
      <c r="AC951" s="213"/>
      <c r="AD951" s="213"/>
    </row>
    <row r="952" ht="15.75" customHeight="1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  <c r="AA952" s="213"/>
      <c r="AB952" s="213"/>
      <c r="AC952" s="213"/>
      <c r="AD952" s="213"/>
    </row>
    <row r="953" ht="15.75" customHeight="1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  <c r="AA953" s="213"/>
      <c r="AB953" s="213"/>
      <c r="AC953" s="213"/>
      <c r="AD953" s="213"/>
    </row>
    <row r="954" ht="15.75" customHeight="1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  <c r="AA954" s="213"/>
      <c r="AB954" s="213"/>
      <c r="AC954" s="213"/>
      <c r="AD954" s="213"/>
    </row>
    <row r="955" ht="15.75" customHeight="1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  <c r="AA955" s="213"/>
      <c r="AB955" s="213"/>
      <c r="AC955" s="213"/>
      <c r="AD955" s="213"/>
    </row>
    <row r="956" ht="15.75" customHeight="1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  <c r="AA956" s="213"/>
      <c r="AB956" s="213"/>
      <c r="AC956" s="213"/>
      <c r="AD956" s="213"/>
    </row>
    <row r="957" ht="15.75" customHeight="1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  <c r="AA957" s="213"/>
      <c r="AB957" s="213"/>
      <c r="AC957" s="213"/>
      <c r="AD957" s="213"/>
    </row>
    <row r="958" ht="15.75" customHeight="1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  <c r="AA958" s="213"/>
      <c r="AB958" s="213"/>
      <c r="AC958" s="213"/>
      <c r="AD958" s="213"/>
    </row>
    <row r="959" ht="15.75" customHeight="1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  <c r="AA959" s="213"/>
      <c r="AB959" s="213"/>
      <c r="AC959" s="213"/>
      <c r="AD959" s="213"/>
    </row>
    <row r="960" ht="15.75" customHeight="1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  <c r="AA960" s="213"/>
      <c r="AB960" s="213"/>
      <c r="AC960" s="213"/>
      <c r="AD960" s="213"/>
    </row>
    <row r="961" ht="15.75" customHeight="1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  <c r="AA961" s="213"/>
      <c r="AB961" s="213"/>
      <c r="AC961" s="213"/>
      <c r="AD961" s="213"/>
    </row>
    <row r="962" ht="15.75" customHeight="1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  <c r="AA962" s="213"/>
      <c r="AB962" s="213"/>
      <c r="AC962" s="213"/>
      <c r="AD962" s="213"/>
    </row>
    <row r="963" ht="15.75" customHeight="1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  <c r="AA963" s="213"/>
      <c r="AB963" s="213"/>
      <c r="AC963" s="213"/>
      <c r="AD963" s="213"/>
    </row>
    <row r="964" ht="15.75" customHeight="1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  <c r="AA964" s="213"/>
      <c r="AB964" s="213"/>
      <c r="AC964" s="213"/>
      <c r="AD964" s="213"/>
    </row>
    <row r="965" ht="15.75" customHeight="1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  <c r="AA965" s="213"/>
      <c r="AB965" s="213"/>
      <c r="AC965" s="213"/>
      <c r="AD965" s="213"/>
    </row>
    <row r="966" ht="15.75" customHeight="1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  <c r="AA966" s="213"/>
      <c r="AB966" s="213"/>
      <c r="AC966" s="213"/>
      <c r="AD966" s="213"/>
    </row>
    <row r="967" ht="15.75" customHeight="1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  <c r="AA967" s="213"/>
      <c r="AB967" s="213"/>
      <c r="AC967" s="213"/>
      <c r="AD967" s="213"/>
    </row>
    <row r="968" ht="15.75" customHeight="1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  <c r="AA968" s="213"/>
      <c r="AB968" s="213"/>
      <c r="AC968" s="213"/>
      <c r="AD968" s="213"/>
    </row>
    <row r="969" ht="15.75" customHeight="1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  <c r="AA969" s="213"/>
      <c r="AB969" s="213"/>
      <c r="AC969" s="213"/>
      <c r="AD969" s="213"/>
    </row>
    <row r="970" ht="15.75" customHeight="1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  <c r="AA970" s="213"/>
      <c r="AB970" s="213"/>
      <c r="AC970" s="213"/>
      <c r="AD970" s="213"/>
    </row>
    <row r="971" ht="15.75" customHeight="1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  <c r="AA971" s="213"/>
      <c r="AB971" s="213"/>
      <c r="AC971" s="213"/>
      <c r="AD971" s="213"/>
    </row>
    <row r="972" ht="15.75" customHeight="1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  <c r="AA972" s="213"/>
      <c r="AB972" s="213"/>
      <c r="AC972" s="213"/>
      <c r="AD972" s="213"/>
    </row>
    <row r="973" ht="15.75" customHeight="1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  <c r="AA973" s="213"/>
      <c r="AB973" s="213"/>
      <c r="AC973" s="213"/>
      <c r="AD973" s="213"/>
    </row>
    <row r="974" ht="15.75" customHeight="1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  <c r="AA974" s="213"/>
      <c r="AB974" s="213"/>
      <c r="AC974" s="213"/>
      <c r="AD974" s="213"/>
    </row>
    <row r="975" ht="15.75" customHeight="1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  <c r="AA975" s="213"/>
      <c r="AB975" s="213"/>
      <c r="AC975" s="213"/>
      <c r="AD975" s="213"/>
    </row>
    <row r="976" ht="15.75" customHeight="1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  <c r="AA976" s="213"/>
      <c r="AB976" s="213"/>
      <c r="AC976" s="213"/>
      <c r="AD976" s="213"/>
    </row>
    <row r="977" ht="15.75" customHeight="1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  <c r="AA977" s="213"/>
      <c r="AB977" s="213"/>
      <c r="AC977" s="213"/>
      <c r="AD977" s="213"/>
    </row>
    <row r="978" ht="15.75" customHeight="1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  <c r="AA978" s="213"/>
      <c r="AB978" s="213"/>
      <c r="AC978" s="213"/>
      <c r="AD978" s="213"/>
    </row>
    <row r="979" ht="15.75" customHeight="1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  <c r="AA979" s="213"/>
      <c r="AB979" s="213"/>
      <c r="AC979" s="213"/>
      <c r="AD979" s="213"/>
    </row>
    <row r="980" ht="15.75" customHeight="1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  <c r="AA980" s="213"/>
      <c r="AB980" s="213"/>
      <c r="AC980" s="213"/>
      <c r="AD980" s="213"/>
    </row>
    <row r="981" ht="15.75" customHeight="1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  <c r="AA981" s="213"/>
      <c r="AB981" s="213"/>
      <c r="AC981" s="213"/>
      <c r="AD981" s="213"/>
    </row>
    <row r="982" ht="15.75" customHeight="1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  <c r="AA982" s="213"/>
      <c r="AB982" s="213"/>
      <c r="AC982" s="213"/>
      <c r="AD982" s="213"/>
    </row>
    <row r="983" ht="15.75" customHeight="1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  <c r="AA983" s="213"/>
      <c r="AB983" s="213"/>
      <c r="AC983" s="213"/>
      <c r="AD983" s="213"/>
    </row>
  </sheetData>
  <mergeCells count="1">
    <mergeCell ref="O3:Q3"/>
  </mergeCells>
  <drawing r:id="rId2"/>
  <legacyDrawing r:id="rId3"/>
</worksheet>
</file>