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CONFIRMACION Alejandra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xFMJ/6QNnZrXH0f6atDYwL5X/pafZkj2ZRd38FTQx7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64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gEfjbydmTOzaXirOGSEpouFG/IIA=="/>
    </ext>
  </extLst>
</comments>
</file>

<file path=xl/sharedStrings.xml><?xml version="1.0" encoding="utf-8"?>
<sst xmlns="http://schemas.openxmlformats.org/spreadsheetml/2006/main" count="509" uniqueCount="227">
  <si>
    <t xml:space="preserve"> </t>
  </si>
  <si>
    <t>Nombre</t>
  </si>
  <si>
    <t>Xiomahara</t>
  </si>
  <si>
    <t>Alejandra</t>
  </si>
  <si>
    <t>Eulogia</t>
  </si>
  <si>
    <t>Filomena</t>
  </si>
  <si>
    <t>Apellido</t>
  </si>
  <si>
    <t>Rumai</t>
  </si>
  <si>
    <t>Genero</t>
  </si>
  <si>
    <t>Femenino</t>
  </si>
  <si>
    <t xml:space="preserve">Pasaporte </t>
  </si>
  <si>
    <t>NXD189HR3</t>
  </si>
  <si>
    <t>NRJBHH8B5</t>
  </si>
  <si>
    <t>Fecha de nacimiento</t>
  </si>
  <si>
    <t>Edad</t>
  </si>
  <si>
    <t>Estado civil</t>
  </si>
  <si>
    <t>soltera</t>
  </si>
  <si>
    <t>Dirección</t>
  </si>
  <si>
    <t>curazao</t>
  </si>
  <si>
    <t>País</t>
  </si>
  <si>
    <t>Curazao</t>
  </si>
  <si>
    <t>Email:</t>
  </si>
  <si>
    <t>ninitarumai54@gmail.com</t>
  </si>
  <si>
    <t>ntr.kirash@hotmail.com</t>
  </si>
  <si>
    <t>Teléfono</t>
  </si>
  <si>
    <t>599 9 568 7561</t>
  </si>
  <si>
    <t xml:space="preserve">Profesión </t>
  </si>
  <si>
    <t>RH</t>
  </si>
  <si>
    <t xml:space="preserve">B Positivo </t>
  </si>
  <si>
    <t>Seguro</t>
  </si>
  <si>
    <t>Peso</t>
  </si>
  <si>
    <t>Altura</t>
  </si>
  <si>
    <t>Idioma</t>
  </si>
  <si>
    <t>Salud</t>
  </si>
  <si>
    <t xml:space="preserve">Estadia </t>
  </si>
  <si>
    <t>DIRECCIÓN</t>
  </si>
  <si>
    <t>SEDE</t>
  </si>
  <si>
    <t>ITINERARIO:</t>
  </si>
  <si>
    <t>06-27 DE FEBRERO</t>
  </si>
  <si>
    <t>Proveedor</t>
  </si>
  <si>
    <t>Confirmación</t>
  </si>
  <si>
    <t>Pasajero</t>
  </si>
  <si>
    <t>Hora</t>
  </si>
  <si>
    <t># Dia</t>
  </si>
  <si>
    <t>Fechas y Actividad</t>
  </si>
  <si>
    <t>ACP horas</t>
  </si>
  <si>
    <t>Traslado cerca</t>
  </si>
  <si>
    <t>Traslado lejos</t>
  </si>
  <si>
    <t>Viernes 6 de febrero</t>
  </si>
  <si>
    <t>Z air</t>
  </si>
  <si>
    <t>Confirmado pax</t>
  </si>
  <si>
    <t>Alejandra- Xiomahara</t>
  </si>
  <si>
    <t xml:space="preserve">10:00am </t>
  </si>
  <si>
    <t>Vuelo curazao- Medellin</t>
  </si>
  <si>
    <t>Aeroturex</t>
  </si>
  <si>
    <t>Confirmado</t>
  </si>
  <si>
    <t xml:space="preserve">Traslado a aeropuerto - hotel </t>
  </si>
  <si>
    <t>Cl. 4 Sur # 43 A - 109</t>
  </si>
  <si>
    <t>El Poblado</t>
  </si>
  <si>
    <t>Hotel Novelty</t>
  </si>
  <si>
    <t>3:00 pm</t>
  </si>
  <si>
    <t>Alojamiento</t>
  </si>
  <si>
    <r>
      <rPr>
        <rFont val="Lexend"/>
        <b/>
        <color theme="1"/>
        <sz val="12.0"/>
      </rPr>
      <t>6:00 am</t>
    </r>
    <r>
      <rPr>
        <rFont val="Lexend"/>
        <color theme="1"/>
        <sz val="12.0"/>
      </rPr>
      <t xml:space="preserve"> </t>
    </r>
  </si>
  <si>
    <t>Tiempo para desayunar</t>
  </si>
  <si>
    <t>6:30 am</t>
  </si>
  <si>
    <t>Traslado Hotel - Centro médico</t>
  </si>
  <si>
    <t>Estar 20 minutos antes en la oficina internacional</t>
  </si>
  <si>
    <t>CL 78B #69 - 240</t>
  </si>
  <si>
    <t>Robledo</t>
  </si>
  <si>
    <t>HPTU</t>
  </si>
  <si>
    <t xml:space="preserve">7:30 am </t>
  </si>
  <si>
    <t>Cirugia Plastica</t>
  </si>
  <si>
    <t>Ecocardiograma</t>
  </si>
  <si>
    <t>Traslado centro medico- Hotel</t>
  </si>
  <si>
    <t>Tarde libre</t>
  </si>
  <si>
    <t>No desayunar</t>
  </si>
  <si>
    <t>05:50 am</t>
  </si>
  <si>
    <t>Carrera 48 #1 sur 142
Torre Médica Salud Vegas, Piso 1,</t>
  </si>
  <si>
    <t>Las vegas</t>
  </si>
  <si>
    <t>Echavarria</t>
  </si>
  <si>
    <t xml:space="preserve">sin cita </t>
  </si>
  <si>
    <t>06:00 am</t>
  </si>
  <si>
    <t>Toma de muestras de sangre para laboratorios clínicos</t>
  </si>
  <si>
    <t>Traslado centro médico - Hotel</t>
  </si>
  <si>
    <t>UBER</t>
  </si>
  <si>
    <t>calle 7 #39-290</t>
  </si>
  <si>
    <t>El Poblado Consultotio-709</t>
  </si>
  <si>
    <t>Teresita Estrada</t>
  </si>
  <si>
    <t>8:15 am</t>
  </si>
  <si>
    <t>Fotografia Facial</t>
  </si>
  <si>
    <t>Consultorio 1010</t>
  </si>
  <si>
    <t>Clínica Medellín</t>
  </si>
  <si>
    <t>09:30 am</t>
  </si>
  <si>
    <t>Revisión de resultados por el Medico Cirujano</t>
  </si>
  <si>
    <t>Resto del día libre</t>
  </si>
  <si>
    <t>Yenny</t>
  </si>
  <si>
    <t>06:30 am</t>
  </si>
  <si>
    <t>Torre 2 primer piso</t>
  </si>
  <si>
    <t>Sede 80 de la clínica las américas</t>
  </si>
  <si>
    <t>07:00 am</t>
  </si>
  <si>
    <t>Cita Anestesiologo</t>
  </si>
  <si>
    <t>06:00am</t>
  </si>
  <si>
    <r>
      <rPr>
        <rFont val="Lexend"/>
        <b/>
        <color theme="1"/>
        <sz val="12.0"/>
      </rPr>
      <t>7:00 am</t>
    </r>
    <r>
      <rPr>
        <rFont val="Lexend"/>
        <color theme="1"/>
        <sz val="12.0"/>
      </rPr>
      <t xml:space="preserve"> </t>
    </r>
  </si>
  <si>
    <t>Cirugia plastica</t>
  </si>
  <si>
    <t>Desayuno en el hotel</t>
  </si>
  <si>
    <t>07:50 am</t>
  </si>
  <si>
    <t>08:15 am</t>
  </si>
  <si>
    <t xml:space="preserve">Cita de control con cirugia </t>
  </si>
  <si>
    <t>08:30 am</t>
  </si>
  <si>
    <t>Tiempo para almorzar</t>
  </si>
  <si>
    <t xml:space="preserve">2:15 pm </t>
  </si>
  <si>
    <t xml:space="preserve">Cita de ultimo control con cirugia </t>
  </si>
  <si>
    <t xml:space="preserve">11:00 am </t>
  </si>
  <si>
    <t>Traslado hotel Aeropuerto</t>
  </si>
  <si>
    <t>Vuelo internacional Medellin- Curazao</t>
  </si>
  <si>
    <t>Libro diario contable</t>
  </si>
  <si>
    <t>ARCHIVO DE DOCUMENTOS</t>
  </si>
  <si>
    <t>PAGOS-FACTURA</t>
  </si>
  <si>
    <t>PAGOS  -  FACTURA</t>
  </si>
  <si>
    <t>RESERVAS  Y CONFIRMACION</t>
  </si>
  <si>
    <t>SERVICIOS</t>
  </si>
  <si>
    <t>PROVEEDOR</t>
  </si>
  <si>
    <t>CANTIDAD</t>
  </si>
  <si>
    <t>PRECIO UNITARIO EN DOLARES</t>
  </si>
  <si>
    <t>PASAJERO 1  PRECIO EN DOLARES</t>
  </si>
  <si>
    <t>PASAJERO 2  PRECIO EN DOLARES</t>
  </si>
  <si>
    <t>PAGOS EN PESOS</t>
  </si>
  <si>
    <t>RETENCIÓN EN LA FUENTE</t>
  </si>
  <si>
    <t>PAGO TOTAL</t>
  </si>
  <si>
    <t>PAGOS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</si>
  <si>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</si>
  <si>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</si>
  <si>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</si>
  <si>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</si>
  <si>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</si>
  <si>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</si>
  <si>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</si>
  <si>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</si>
  <si>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Precompra</t>
  </si>
  <si>
    <t>Emitido</t>
  </si>
  <si>
    <t>Póliza de asistencia médica al viajero
Poliza de Alejandra
Poliza de Xiomahara</t>
  </si>
  <si>
    <t>Colasistencia</t>
  </si>
  <si>
    <t>22 Unidades</t>
  </si>
  <si>
    <t>$ 2,00</t>
  </si>
  <si>
    <t>ok</t>
  </si>
  <si>
    <t>e-mail</t>
  </si>
  <si>
    <t>NO</t>
  </si>
  <si>
    <t>a nombre del pasajero</t>
  </si>
  <si>
    <t xml:space="preserve">Poliza de cirugia de riesgos </t>
  </si>
  <si>
    <t>Panamerican Life Seguro</t>
  </si>
  <si>
    <t>1,00 Unidades</t>
  </si>
  <si>
    <t>Jenny prestamo Bancolombia</t>
  </si>
  <si>
    <t xml:space="preserve">Transferencia Bancaria </t>
  </si>
  <si>
    <t>Facturado</t>
  </si>
  <si>
    <t>Traslado aeropuerto - Hotel en Carro conductor habla español</t>
  </si>
  <si>
    <t>2,00 Unidades</t>
  </si>
  <si>
    <t>$ 50,00</t>
  </si>
  <si>
    <t>$ 100,00</t>
  </si>
  <si>
    <t>AEROTUREX</t>
  </si>
  <si>
    <t xml:space="preserve">Juridica Bancolombia </t>
  </si>
  <si>
    <t>Pagado</t>
  </si>
  <si>
    <t>Acompañamiento presencial en español para citas y exámenes para 8 horas diurnas</t>
  </si>
  <si>
    <t>yenny</t>
  </si>
  <si>
    <t>$ 63,00</t>
  </si>
  <si>
    <t>No</t>
  </si>
  <si>
    <t>Video entrevista CIRUJANO PLÁSTICO DR Jaime Lozada</t>
  </si>
  <si>
    <t>Dr. Jaime Lozada</t>
  </si>
  <si>
    <t>$ 82,00</t>
  </si>
  <si>
    <t>28 de Enero 2026</t>
  </si>
  <si>
    <t>Archivado</t>
  </si>
  <si>
    <t>la pasajera pago directamente</t>
  </si>
  <si>
    <t>Cita con especialista en CIRUGIA PLASTICA HPTU</t>
  </si>
  <si>
    <t>Dr Saldarriaga</t>
  </si>
  <si>
    <t>$ 00,00</t>
  </si>
  <si>
    <t>solo lo envian si Alejandra manda un correo electrónico</t>
  </si>
  <si>
    <t>Electrocardiograma</t>
  </si>
  <si>
    <t>Creatinina en suero</t>
  </si>
  <si>
    <t>$ 7,00</t>
  </si>
  <si>
    <t>Eritrosedimentacion(Velocidad Serimentacion Globular-VSG)</t>
  </si>
  <si>
    <t>Uroanálisis</t>
  </si>
  <si>
    <t>Glucosa en suero</t>
  </si>
  <si>
    <t>Hemograma IV método automatizado</t>
  </si>
  <si>
    <t>$ 11,00</t>
  </si>
  <si>
    <t>TTP-Tiempo de tromboplastina parcial</t>
  </si>
  <si>
    <t>$ 9,00</t>
  </si>
  <si>
    <t>TP -Tiempo deprotombina</t>
  </si>
  <si>
    <t>TSH-Hormona Estimulante de la Tiroides</t>
  </si>
  <si>
    <t>$ 16,00</t>
  </si>
  <si>
    <t>Fotografias faciales</t>
  </si>
  <si>
    <t>$ 40,00</t>
  </si>
  <si>
    <t>Magda Yenny Roberto</t>
  </si>
  <si>
    <t xml:space="preserve">DIA </t>
  </si>
  <si>
    <t>TURNO</t>
  </si>
  <si>
    <t>HORAS</t>
  </si>
  <si>
    <t>VALOR</t>
  </si>
  <si>
    <t>DSM</t>
  </si>
  <si>
    <t>Traslados hotel-clínica en CARRO-privado conductor habla español-HPTU-Mayorca</t>
  </si>
  <si>
    <t>$ 17,00</t>
  </si>
  <si>
    <t>$ 34,00</t>
  </si>
  <si>
    <t xml:space="preserve">DSM </t>
  </si>
  <si>
    <t>Traslados hotel-clínica en CARRO-privado conductor habla español-Hotel</t>
  </si>
  <si>
    <t>$ 12,00</t>
  </si>
  <si>
    <t>$ 24,00</t>
  </si>
  <si>
    <t>Enfermeria</t>
  </si>
  <si>
    <t>Te cuida</t>
  </si>
  <si>
    <t>Jenny Bancolombia</t>
  </si>
  <si>
    <t>03:30 a 07:00 am</t>
  </si>
  <si>
    <t>14 horas</t>
  </si>
  <si>
    <t>07:00 am - 07 pm</t>
  </si>
  <si>
    <t>12 horas</t>
  </si>
  <si>
    <t>Te cuida 12 horas</t>
  </si>
  <si>
    <t>Villa Bancolombia</t>
  </si>
  <si>
    <t>07 pm - 07 am</t>
  </si>
  <si>
    <t>07 am - 07 pm</t>
  </si>
  <si>
    <r>
      <rPr>
        <rFont val="Lexend"/>
        <color theme="1"/>
        <sz val="10.0"/>
      </rPr>
      <t xml:space="preserve">07 am - </t>
    </r>
    <r>
      <rPr>
        <rFont val="Lexend"/>
        <b/>
        <color theme="1"/>
        <sz val="10.0"/>
      </rPr>
      <t>07 pm</t>
    </r>
  </si>
  <si>
    <t xml:space="preserve">Total a pagar </t>
  </si>
  <si>
    <t>Retención 2%</t>
  </si>
  <si>
    <t>Valor total</t>
  </si>
  <si>
    <t>Menos depósito</t>
  </si>
  <si>
    <t>Saldo a pagar</t>
  </si>
  <si>
    <t>CIRUGIA PLASTICA</t>
  </si>
  <si>
    <t>RADIOGRAFIA FACIAL</t>
  </si>
  <si>
    <t>Recomendaciones: Las fotos de cara se toman sin maquillaje. Si tiene aretes o piercings difíciles de retirar, le aconsejamos que se los retire antes de venir a la cita. Por favor traer con qué recogerse el cabello.</t>
  </si>
  <si>
    <t>RESERVA HOTEL NOVELTY</t>
  </si>
  <si>
    <t>Codigo LOCALIZADOR DE LA RVA</t>
  </si>
  <si>
    <t>AAM32H</t>
  </si>
  <si>
    <t>AAM32G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</si>
</sst>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/M/yyyy"/>
    <numFmt numFmtId="165" formatCode="dd-mm-yyyy"/>
    <numFmt numFmtId="166" formatCode="d/m/yyyy"/>
    <numFmt numFmtId="167" formatCode="dddd&quot;, &quot;d&quot; de &quot;mmmm&quot; &quot;"/>
    <numFmt numFmtId="168" formatCode="[$$]#,##0.00"/>
    <numFmt numFmtId="169" formatCode="[$cop]#,##0"/>
    <numFmt numFmtId="170" formatCode="d/MM/yyyy"/>
    <numFmt numFmtId="171" formatCode="&quot;$&quot;#,##0.00"/>
    <numFmt numFmtId="172" formatCode="&quot;$&quot;#,##0"/>
    <numFmt numFmtId="173" formatCode="dd-mm-yy"/>
  </numFmts>
  <fonts count="21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color theme="1"/>
      <name val="Arial"/>
      <scheme val="minor"/>
    </font>
    <font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2.0"/>
      <color theme="1"/>
      <name val="Lexend"/>
    </font>
    <font>
      <b/>
      <sz val="11.0"/>
      <color theme="1"/>
      <name val="Lexend"/>
    </font>
    <font>
      <sz val="11.0"/>
      <color rgb="FF1F1F1F"/>
      <name val="Lexend"/>
    </font>
    <font>
      <b/>
      <color theme="1"/>
      <name val="Lexend"/>
    </font>
    <font>
      <sz val="10.0"/>
      <color theme="1"/>
      <name val="Lexend"/>
    </font>
    <font>
      <sz val="11.0"/>
      <color rgb="FF000000"/>
      <name val="Lexend"/>
    </font>
    <font>
      <b/>
      <sz val="10.0"/>
      <color theme="1"/>
      <name val="Lexend"/>
    </font>
    <font>
      <sz val="9.0"/>
      <color theme="1"/>
      <name val="Lexend"/>
    </font>
    <font>
      <b/>
      <sz val="9.0"/>
      <color rgb="FFFFFFFF"/>
      <name val="Lexend"/>
    </font>
    <font/>
    <font>
      <sz val="10.0"/>
      <color rgb="FF212529"/>
      <name val="Lexend"/>
    </font>
    <font>
      <b/>
      <sz val="11.0"/>
      <color rgb="FF212529"/>
      <name val="Lexend"/>
    </font>
    <font>
      <sz val="11.0"/>
      <color rgb="FF212529"/>
      <name val="Lexend"/>
    </font>
  </fonts>
  <fills count="1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2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2" fontId="5" numFmtId="0" xfId="0" applyAlignment="1" applyFill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3" fontId="4" numFmtId="166" xfId="0" applyAlignment="1" applyBorder="1" applyFont="1" applyNumberForma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3" fontId="8" numFmtId="166" xfId="0" applyAlignment="1" applyBorder="1" applyFont="1" applyNumberFormat="1">
      <alignment horizontal="center" vertical="center"/>
    </xf>
    <xf borderId="1" fillId="3" fontId="8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5" fontId="8" numFmtId="0" xfId="0" applyAlignment="1" applyBorder="1" applyFill="1" applyFont="1">
      <alignment horizontal="center" readingOrder="0" vertical="center"/>
    </xf>
    <xf borderId="0" fillId="6" fontId="10" numFmtId="0" xfId="0" applyAlignment="1" applyFill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1" fillId="7" fontId="4" numFmtId="0" xfId="0" applyAlignment="1" applyBorder="1" applyFill="1" applyFont="1">
      <alignment horizontal="center" readingOrder="0" vertical="center"/>
    </xf>
    <xf borderId="1" fillId="3" fontId="8" numFmtId="167" xfId="0" applyAlignment="1" applyBorder="1" applyFont="1" applyNumberForma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6" fontId="4" numFmtId="166" xfId="0" applyAlignment="1" applyBorder="1" applyFont="1" applyNumberFormat="1">
      <alignment horizontal="center" vertical="center"/>
    </xf>
    <xf borderId="1" fillId="6" fontId="8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readingOrder="0" vertical="center"/>
    </xf>
    <xf borderId="1" fillId="6" fontId="12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6" fontId="12" numFmtId="0" xfId="0" applyAlignment="1" applyBorder="1" applyFont="1">
      <alignment horizontal="center" readingOrder="0" shrinkToFit="0" vertical="center" wrapText="1"/>
    </xf>
    <xf borderId="0" fillId="6" fontId="13" numFmtId="0" xfId="0" applyAlignment="1" applyFont="1">
      <alignment horizontal="center" readingOrder="0" vertical="center"/>
    </xf>
    <xf borderId="1" fillId="8" fontId="8" numFmtId="0" xfId="0" applyAlignment="1" applyBorder="1" applyFill="1" applyFont="1">
      <alignment horizontal="center" readingOrder="0" vertical="center"/>
    </xf>
    <xf borderId="1" fillId="6" fontId="8" numFmtId="166" xfId="0" applyAlignment="1" applyBorder="1" applyFont="1" applyNumberFormat="1">
      <alignment horizontal="center" vertical="center"/>
    </xf>
    <xf borderId="0" fillId="6" fontId="4" numFmtId="0" xfId="0" applyAlignment="1" applyFont="1">
      <alignment horizontal="center" readingOrder="0" shrinkToFit="0" vertical="center" wrapText="1"/>
    </xf>
    <xf borderId="1" fillId="8" fontId="8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0" fillId="6" fontId="4" numFmtId="0" xfId="0" applyAlignment="1" applyFont="1">
      <alignment horizontal="center" vertical="center"/>
    </xf>
    <xf borderId="0" fillId="6" fontId="4" numFmtId="0" xfId="0" applyAlignment="1" applyFont="1">
      <alignment horizontal="center" readingOrder="0" vertical="center"/>
    </xf>
    <xf borderId="1" fillId="9" fontId="8" numFmtId="0" xfId="0" applyAlignment="1" applyBorder="1" applyFill="1" applyFont="1">
      <alignment horizontal="center" readingOrder="0" vertical="center"/>
    </xf>
    <xf borderId="1" fillId="6" fontId="8" numFmtId="167" xfId="0" applyAlignment="1" applyBorder="1" applyFont="1" applyNumberFormat="1">
      <alignment horizontal="center"/>
    </xf>
    <xf borderId="1" fillId="5" fontId="8" numFmtId="167" xfId="0" applyAlignment="1" applyBorder="1" applyFont="1" applyNumberFormat="1">
      <alignment horizontal="center"/>
    </xf>
    <xf borderId="1" fillId="9" fontId="8" numFmtId="167" xfId="0" applyAlignment="1" applyBorder="1" applyFont="1" applyNumberFormat="1">
      <alignment horizontal="center"/>
    </xf>
    <xf borderId="0" fillId="0" fontId="12" numFmtId="0" xfId="0" applyAlignment="1" applyFont="1">
      <alignment horizontal="center" vertical="center"/>
    </xf>
    <xf borderId="0" fillId="0" fontId="12" numFmtId="168" xfId="0" applyAlignment="1" applyFont="1" applyNumberFormat="1">
      <alignment horizontal="center" vertical="center"/>
    </xf>
    <xf borderId="2" fillId="0" fontId="14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3" fillId="2" fontId="16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vertical="center"/>
    </xf>
    <xf borderId="3" fillId="2" fontId="16" numFmtId="0" xfId="0" applyAlignment="1" applyBorder="1" applyFont="1">
      <alignment horizontal="center" readingOrder="0" shrinkToFit="0" vertical="center" wrapText="1"/>
    </xf>
    <xf borderId="0" fillId="0" fontId="15" numFmtId="169" xfId="0" applyAlignment="1" applyFont="1" applyNumberFormat="1">
      <alignment horizontal="center" vertical="center"/>
    </xf>
    <xf borderId="1" fillId="2" fontId="16" numFmtId="169" xfId="0" applyAlignment="1" applyBorder="1" applyFont="1" applyNumberForma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2" fillId="2" fontId="16" numFmtId="0" xfId="0" applyAlignment="1" applyBorder="1" applyFont="1">
      <alignment horizontal="center" shrinkToFit="0" vertical="center" wrapText="1"/>
    </xf>
    <xf borderId="2" fillId="0" fontId="17" numFmtId="0" xfId="0" applyBorder="1" applyFont="1"/>
    <xf borderId="2" fillId="2" fontId="15" numFmtId="0" xfId="0" applyAlignment="1" applyBorder="1" applyFont="1">
      <alignment horizontal="center" vertical="center"/>
    </xf>
    <xf borderId="2" fillId="2" fontId="15" numFmtId="164" xfId="0" applyAlignment="1" applyBorder="1" applyFont="1" applyNumberFormat="1">
      <alignment horizontal="center" vertical="center"/>
    </xf>
    <xf borderId="1" fillId="3" fontId="15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vertical="center"/>
    </xf>
    <xf borderId="1" fillId="3" fontId="15" numFmtId="169" xfId="0" applyAlignment="1" applyBorder="1" applyFont="1" applyNumberFormat="1">
      <alignment horizontal="center" vertical="center"/>
    </xf>
    <xf borderId="4" fillId="10" fontId="16" numFmtId="169" xfId="0" applyAlignment="1" applyBorder="1" applyFill="1" applyFont="1" applyNumberFormat="1">
      <alignment horizontal="center" shrinkToFit="0" vertical="center" wrapText="1"/>
    </xf>
    <xf borderId="4" fillId="10" fontId="16" numFmtId="170" xfId="0" applyAlignment="1" applyBorder="1" applyFont="1" applyNumberFormat="1">
      <alignment horizontal="center" shrinkToFit="0" vertical="center" wrapText="1"/>
    </xf>
    <xf borderId="0" fillId="11" fontId="12" numFmtId="0" xfId="0" applyAlignment="1" applyFill="1" applyFon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8" numFmtId="171" xfId="0" applyAlignment="1" applyBorder="1" applyFont="1" applyNumberFormat="1">
      <alignment horizontal="center" readingOrder="0" shrinkToFit="0" vertical="center" wrapText="1"/>
    </xf>
    <xf borderId="1" fillId="0" fontId="12" numFmtId="171" xfId="0" applyAlignment="1" applyBorder="1" applyFont="1" applyNumberForma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12" fontId="12" numFmtId="172" xfId="0" applyAlignment="1" applyFill="1" applyFont="1" applyNumberFormat="1">
      <alignment horizontal="center" vertical="center"/>
    </xf>
    <xf borderId="0" fillId="12" fontId="12" numFmtId="172" xfId="0" applyAlignment="1" applyFont="1" applyNumberFormat="1">
      <alignment horizontal="center" readingOrder="0" vertical="center"/>
    </xf>
    <xf borderId="1" fillId="13" fontId="12" numFmtId="0" xfId="0" applyAlignment="1" applyBorder="1" applyFill="1" applyFont="1">
      <alignment horizontal="center" readingOrder="0" vertical="center"/>
    </xf>
    <xf borderId="1" fillId="13" fontId="12" numFmtId="0" xfId="0" applyAlignment="1" applyBorder="1" applyFont="1">
      <alignment horizontal="center" vertical="center"/>
    </xf>
    <xf borderId="0" fillId="14" fontId="12" numFmtId="0" xfId="0" applyAlignment="1" applyFill="1" applyFont="1">
      <alignment horizontal="center" readingOrder="0" vertical="center"/>
    </xf>
    <xf borderId="0" fillId="13" fontId="12" numFmtId="0" xfId="0" applyAlignment="1" applyFont="1">
      <alignment horizontal="center" readingOrder="0" shrinkToFit="0" vertical="center" wrapText="1"/>
    </xf>
    <xf borderId="0" fillId="13" fontId="12" numFmtId="0" xfId="0" applyAlignment="1" applyFont="1">
      <alignment horizontal="center" readingOrder="0" vertical="center"/>
    </xf>
    <xf borderId="1" fillId="6" fontId="12" numFmtId="0" xfId="0" applyAlignment="1" applyBorder="1" applyFont="1">
      <alignment horizontal="center" vertical="center"/>
    </xf>
    <xf borderId="1" fillId="6" fontId="12" numFmtId="173" xfId="0" applyAlignment="1" applyBorder="1" applyFont="1" applyNumberFormat="1">
      <alignment horizontal="center" readingOrder="0" vertical="center"/>
    </xf>
    <xf borderId="1" fillId="0" fontId="12" numFmtId="172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vertical="center"/>
    </xf>
    <xf borderId="1" fillId="0" fontId="12" numFmtId="173" xfId="0" applyAlignment="1" applyBorder="1" applyFont="1" applyNumberFormat="1">
      <alignment horizontal="center" readingOrder="0" vertical="center"/>
    </xf>
    <xf borderId="0" fillId="15" fontId="12" numFmtId="0" xfId="0" applyAlignment="1" applyFill="1" applyFont="1">
      <alignment horizontal="center" readingOrder="0" vertical="center"/>
    </xf>
    <xf borderId="0" fillId="15" fontId="12" numFmtId="0" xfId="0" applyAlignment="1" applyFont="1">
      <alignment horizontal="center" vertical="center"/>
    </xf>
    <xf borderId="0" fillId="12" fontId="12" numFmtId="0" xfId="0" applyAlignment="1" applyFont="1">
      <alignment horizontal="center" vertical="center"/>
    </xf>
    <xf borderId="0" fillId="14" fontId="12" numFmtId="0" xfId="0" applyAlignment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2" numFmtId="165" xfId="0" applyAlignment="1" applyBorder="1" applyFont="1" applyNumberFormat="1">
      <alignment horizontal="center" readingOrder="0" vertical="center"/>
    </xf>
    <xf borderId="0" fillId="13" fontId="12" numFmtId="0" xfId="0" applyAlignment="1" applyFont="1">
      <alignment horizontal="center" vertical="center"/>
    </xf>
    <xf borderId="1" fillId="0" fontId="19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vertical="center"/>
    </xf>
    <xf borderId="1" fillId="0" fontId="20" numFmtId="0" xfId="0" applyAlignment="1" applyBorder="1" applyFont="1">
      <alignment horizontal="center" readingOrder="0" shrinkToFit="0" vertical="center" wrapText="1"/>
    </xf>
    <xf borderId="0" fillId="0" fontId="12" numFmtId="172" xfId="0" applyAlignment="1" applyFont="1" applyNumberFormat="1">
      <alignment horizontal="center" readingOrder="0" vertical="center"/>
    </xf>
    <xf borderId="1" fillId="0" fontId="4" numFmtId="173" xfId="0" applyAlignment="1" applyBorder="1" applyFont="1" applyNumberFormat="1">
      <alignment horizontal="center" readingOrder="0"/>
    </xf>
    <xf borderId="1" fillId="0" fontId="4" numFmtId="172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2" numFmtId="0" xfId="0" applyBorder="1" applyFont="1"/>
    <xf borderId="1" fillId="0" fontId="4" numFmtId="0" xfId="0" applyAlignment="1" applyBorder="1" applyFont="1">
      <alignment horizontal="center"/>
    </xf>
    <xf borderId="0" fillId="0" fontId="14" numFmtId="0" xfId="0" applyAlignment="1" applyFont="1">
      <alignment horizontal="center" vertical="center"/>
    </xf>
    <xf borderId="0" fillId="3" fontId="9" numFmtId="0" xfId="0" applyAlignment="1" applyFont="1">
      <alignment horizontal="center" readingOrder="0" vertical="center"/>
    </xf>
    <xf borderId="0" fillId="3" fontId="9" numFmtId="172" xfId="0" applyAlignment="1" applyFont="1" applyNumberFormat="1">
      <alignment horizontal="center" vertical="center"/>
    </xf>
    <xf borderId="0" fillId="0" fontId="12" numFmtId="1" xfId="0" applyAlignment="1" applyFont="1" applyNumberFormat="1">
      <alignment horizontal="center" vertical="center"/>
    </xf>
    <xf borderId="0" fillId="16" fontId="3" numFmtId="0" xfId="0" applyAlignment="1" applyFill="1" applyFont="1">
      <alignment readingOrder="0"/>
    </xf>
    <xf borderId="0" fillId="16" fontId="3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Font="1"/>
    <xf borderId="0" fillId="16" fontId="4" numFmtId="0" xfId="0" applyAlignment="1" applyFont="1">
      <alignment readingOrder="0"/>
    </xf>
    <xf borderId="0" fillId="16" fontId="4" numFmtId="0" xfId="0" applyFont="1"/>
    <xf borderId="0" fillId="15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6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3.jp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200025</xdr:rowOff>
    </xdr:from>
    <xdr:ext cx="4067175" cy="2962275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504825</xdr:colOff>
      <xdr:row>1</xdr:row>
      <xdr:rowOff>9525</xdr:rowOff>
    </xdr:from>
    <xdr:ext cx="4914900" cy="339090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2</xdr:row>
      <xdr:rowOff>114300</xdr:rowOff>
    </xdr:from>
    <xdr:ext cx="3724275" cy="37147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2</xdr:row>
      <xdr:rowOff>114300</xdr:rowOff>
    </xdr:from>
    <xdr:ext cx="2466975" cy="4381500"/>
    <xdr:pic>
      <xdr:nvPicPr>
        <xdr:cNvPr id="0" name="image6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</xdr:colOff>
      <xdr:row>3</xdr:row>
      <xdr:rowOff>114300</xdr:rowOff>
    </xdr:from>
    <xdr:ext cx="6562725" cy="8448675"/>
    <xdr:pic>
      <xdr:nvPicPr>
        <xdr:cNvPr id="0" name="image5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</xdr:row>
      <xdr:rowOff>123825</xdr:rowOff>
    </xdr:from>
    <xdr:ext cx="3562350" cy="2667000"/>
    <xdr:pic>
      <xdr:nvPicPr>
        <xdr:cNvPr id="0" name="image3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742950</xdr:colOff>
      <xdr:row>6</xdr:row>
      <xdr:rowOff>180975</xdr:rowOff>
    </xdr:from>
    <xdr:ext cx="2667000" cy="351472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5.63"/>
    <col customWidth="1" min="6" max="6" width="22.25"/>
    <col customWidth="1" min="7" max="7" width="28.5"/>
    <col customWidth="1" min="8" max="8" width="22.75"/>
    <col customWidth="1" min="9" max="9" width="46.0"/>
    <col customWidth="1" min="12" max="12" width="22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3"/>
      <c r="D19" s="1"/>
      <c r="E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 t="s">
        <v>1</v>
      </c>
      <c r="C20" s="5" t="s">
        <v>2</v>
      </c>
      <c r="D20" s="1"/>
      <c r="E20" s="4"/>
      <c r="F20" s="6" t="s">
        <v>1</v>
      </c>
      <c r="G20" s="5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 t="s">
        <v>1</v>
      </c>
      <c r="C21" s="5" t="s">
        <v>4</v>
      </c>
      <c r="D21" s="1"/>
      <c r="E21" s="4"/>
      <c r="F21" s="6" t="s">
        <v>1</v>
      </c>
      <c r="G21" s="5" t="s">
        <v>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 t="s">
        <v>6</v>
      </c>
      <c r="C22" s="3" t="s">
        <v>7</v>
      </c>
      <c r="D22" s="1"/>
      <c r="E22" s="4"/>
      <c r="F22" s="6" t="s">
        <v>6</v>
      </c>
      <c r="G22" s="5" t="s">
        <v>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3" t="s">
        <v>8</v>
      </c>
      <c r="C23" s="3" t="s">
        <v>9</v>
      </c>
      <c r="D23" s="1"/>
      <c r="E23" s="4"/>
      <c r="F23" s="6" t="s">
        <v>10</v>
      </c>
      <c r="G23" s="5" t="s">
        <v>11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 t="s">
        <v>10</v>
      </c>
      <c r="C24" s="5" t="s">
        <v>12</v>
      </c>
      <c r="D24" s="1"/>
      <c r="E24" s="4"/>
      <c r="F24" s="6" t="s">
        <v>13</v>
      </c>
      <c r="G24" s="7">
        <v>20002.0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 t="s">
        <v>13</v>
      </c>
      <c r="C25" s="8">
        <v>20525.0</v>
      </c>
      <c r="D25" s="1"/>
      <c r="E25" s="4"/>
      <c r="F25" s="6" t="s">
        <v>14</v>
      </c>
      <c r="G25" s="9">
        <v>71.0</v>
      </c>
      <c r="I25" s="5"/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 t="s">
        <v>14</v>
      </c>
      <c r="C26" s="5">
        <v>69.0</v>
      </c>
      <c r="D26" s="1"/>
      <c r="E26" s="4"/>
      <c r="F26" s="6" t="s">
        <v>15</v>
      </c>
      <c r="G26" s="10" t="s">
        <v>16</v>
      </c>
      <c r="I26" s="5"/>
      <c r="J26" s="6"/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 t="s">
        <v>15</v>
      </c>
      <c r="C27" s="1"/>
      <c r="D27" s="1"/>
      <c r="E27" s="4"/>
      <c r="F27" s="6" t="s">
        <v>17</v>
      </c>
      <c r="G27" s="10" t="s">
        <v>18</v>
      </c>
      <c r="I27" s="5"/>
      <c r="J27" s="6"/>
      <c r="K27" s="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 t="s">
        <v>17</v>
      </c>
      <c r="C28" s="1"/>
      <c r="D28" s="1"/>
      <c r="E28" s="4"/>
      <c r="F28" s="6" t="s">
        <v>19</v>
      </c>
      <c r="G28" s="3" t="s">
        <v>20</v>
      </c>
      <c r="H28" s="6"/>
      <c r="I28" s="3"/>
      <c r="J28" s="6"/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 t="s">
        <v>19</v>
      </c>
      <c r="C29" s="1"/>
      <c r="D29" s="1"/>
      <c r="E29" s="4"/>
      <c r="F29" s="6" t="s">
        <v>21</v>
      </c>
      <c r="G29" s="5" t="s">
        <v>22</v>
      </c>
      <c r="H29" s="6"/>
      <c r="I29" s="5"/>
      <c r="J29" s="6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 t="s">
        <v>21</v>
      </c>
      <c r="C30" s="5" t="s">
        <v>23</v>
      </c>
      <c r="D30" s="1"/>
      <c r="E30" s="4"/>
      <c r="F30" s="6" t="s">
        <v>24</v>
      </c>
      <c r="G30" s="5" t="s">
        <v>25</v>
      </c>
      <c r="H30" s="6"/>
      <c r="I30" s="7"/>
      <c r="J30" s="6"/>
      <c r="K30" s="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 t="s">
        <v>24</v>
      </c>
      <c r="C31" s="1"/>
      <c r="D31" s="1"/>
      <c r="E31" s="4"/>
      <c r="F31" s="6" t="s">
        <v>26</v>
      </c>
      <c r="G31" s="1"/>
      <c r="H31" s="6"/>
      <c r="I31" s="5"/>
      <c r="J31" s="6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 t="s">
        <v>26</v>
      </c>
      <c r="C32" s="1"/>
      <c r="D32" s="1"/>
      <c r="E32" s="4"/>
      <c r="F32" s="6" t="s">
        <v>27</v>
      </c>
      <c r="G32" s="1"/>
      <c r="H32" s="6"/>
      <c r="I32" s="3"/>
      <c r="J32" s="6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 t="s">
        <v>27</v>
      </c>
      <c r="C33" s="3" t="s">
        <v>28</v>
      </c>
      <c r="D33" s="1"/>
      <c r="E33" s="4"/>
      <c r="F33" s="6" t="s">
        <v>29</v>
      </c>
      <c r="G33" s="1"/>
      <c r="H33" s="6"/>
      <c r="I33" s="3"/>
      <c r="J33" s="6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 t="s">
        <v>29</v>
      </c>
      <c r="C34" s="1"/>
      <c r="D34" s="1"/>
      <c r="E34" s="4"/>
      <c r="F34" s="6" t="s">
        <v>30</v>
      </c>
      <c r="G34" s="1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 t="s">
        <v>30</v>
      </c>
      <c r="C35" s="1"/>
      <c r="D35" s="1"/>
      <c r="E35" s="4"/>
      <c r="F35" s="6" t="s">
        <v>31</v>
      </c>
      <c r="G35" s="1"/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 t="s">
        <v>31</v>
      </c>
      <c r="C36" s="1"/>
      <c r="D36" s="1"/>
      <c r="E36" s="4"/>
      <c r="F36" s="6" t="s">
        <v>32</v>
      </c>
      <c r="G36" s="1"/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 t="s">
        <v>32</v>
      </c>
      <c r="C37" s="1"/>
      <c r="D37" s="1"/>
      <c r="E37" s="4"/>
      <c r="F37" s="4"/>
      <c r="G37" s="1"/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4"/>
      <c r="F38" s="6" t="s">
        <v>33</v>
      </c>
      <c r="G38" s="1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 t="s">
        <v>33</v>
      </c>
      <c r="C39" s="1"/>
      <c r="D39" s="1"/>
      <c r="E39" s="4"/>
      <c r="F39" s="6" t="s">
        <v>34</v>
      </c>
      <c r="G39" s="1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 t="s">
        <v>34</v>
      </c>
      <c r="C40" s="1"/>
      <c r="D40" s="1"/>
      <c r="E40" s="1"/>
      <c r="F40" s="1"/>
      <c r="G40" s="4"/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 t="s">
        <v>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25"/>
    <col customWidth="1" min="2" max="2" width="20.25"/>
    <col customWidth="1" min="3" max="3" width="18.38"/>
    <col customWidth="1" min="4" max="4" width="16.38"/>
    <col customWidth="1" min="5" max="5" width="18.0"/>
    <col customWidth="1" min="6" max="6" width="20.0"/>
    <col customWidth="1" min="7" max="7" width="12.25"/>
    <col customWidth="1" min="8" max="8" width="12.0"/>
    <col customWidth="1" min="9" max="9" width="47.2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34.5" customHeight="1">
      <c r="A3" s="12"/>
      <c r="B3" s="13" t="s">
        <v>35</v>
      </c>
      <c r="C3" s="13" t="s">
        <v>36</v>
      </c>
      <c r="D3" s="14" t="s">
        <v>37</v>
      </c>
      <c r="E3" s="15"/>
      <c r="F3" s="15"/>
      <c r="G3" s="15"/>
      <c r="H3" s="13"/>
      <c r="I3" s="13" t="s">
        <v>38</v>
      </c>
      <c r="J3" s="15"/>
      <c r="K3" s="15"/>
      <c r="L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11"/>
      <c r="B4" s="11"/>
      <c r="C4" s="11"/>
      <c r="D4" s="16" t="s">
        <v>39</v>
      </c>
      <c r="E4" s="16" t="s">
        <v>40</v>
      </c>
      <c r="F4" s="16" t="s">
        <v>41</v>
      </c>
      <c r="G4" s="17" t="s">
        <v>42</v>
      </c>
      <c r="H4" s="16" t="s">
        <v>43</v>
      </c>
      <c r="I4" s="16" t="s">
        <v>44</v>
      </c>
      <c r="J4" s="18" t="s">
        <v>45</v>
      </c>
      <c r="K4" s="18" t="s">
        <v>46</v>
      </c>
      <c r="L4" s="18" t="s">
        <v>47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11"/>
      <c r="B5" s="11"/>
      <c r="C5" s="11"/>
      <c r="D5" s="19"/>
      <c r="E5" s="19"/>
      <c r="F5" s="20" t="s">
        <v>0</v>
      </c>
      <c r="G5" s="21"/>
      <c r="H5" s="20">
        <v>1.0</v>
      </c>
      <c r="I5" s="22" t="s">
        <v>48</v>
      </c>
      <c r="J5" s="23"/>
      <c r="K5" s="23"/>
      <c r="L5" s="23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11"/>
      <c r="B6" s="11"/>
      <c r="C6" s="11"/>
      <c r="D6" s="24" t="s">
        <v>49</v>
      </c>
      <c r="E6" s="25" t="s">
        <v>50</v>
      </c>
      <c r="F6" s="26" t="s">
        <v>51</v>
      </c>
      <c r="G6" s="27" t="s">
        <v>52</v>
      </c>
      <c r="H6" s="28"/>
      <c r="I6" s="24" t="s">
        <v>53</v>
      </c>
      <c r="J6" s="28"/>
      <c r="K6" s="28"/>
      <c r="L6" s="28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A7" s="11"/>
      <c r="B7" s="11"/>
      <c r="C7" s="11"/>
      <c r="D7" s="24" t="s">
        <v>54</v>
      </c>
      <c r="E7" s="25" t="s">
        <v>55</v>
      </c>
      <c r="F7" s="26" t="s">
        <v>51</v>
      </c>
      <c r="G7" s="28"/>
      <c r="H7" s="28"/>
      <c r="I7" s="29" t="s">
        <v>56</v>
      </c>
      <c r="J7" s="28"/>
      <c r="K7" s="28"/>
      <c r="L7" s="28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11"/>
      <c r="B8" s="30" t="s">
        <v>57</v>
      </c>
      <c r="C8" s="31" t="s">
        <v>58</v>
      </c>
      <c r="D8" s="24" t="s">
        <v>59</v>
      </c>
      <c r="E8" s="25" t="s">
        <v>55</v>
      </c>
      <c r="F8" s="26" t="s">
        <v>51</v>
      </c>
      <c r="G8" s="27" t="s">
        <v>60</v>
      </c>
      <c r="H8" s="28"/>
      <c r="I8" s="32" t="s">
        <v>61</v>
      </c>
      <c r="J8" s="28"/>
      <c r="K8" s="28"/>
      <c r="L8" s="28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1"/>
      <c r="B9" s="11"/>
      <c r="C9" s="11"/>
      <c r="D9" s="23"/>
      <c r="E9" s="19"/>
      <c r="F9" s="20" t="s">
        <v>0</v>
      </c>
      <c r="G9" s="21"/>
      <c r="H9" s="22">
        <v>2.0</v>
      </c>
      <c r="I9" s="33">
        <v>46060.0</v>
      </c>
      <c r="J9" s="23"/>
      <c r="K9" s="23"/>
      <c r="L9" s="23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11"/>
      <c r="B10" s="11"/>
      <c r="C10" s="11"/>
      <c r="D10" s="23"/>
      <c r="E10" s="19"/>
      <c r="F10" s="20" t="s">
        <v>0</v>
      </c>
      <c r="G10" s="21"/>
      <c r="H10" s="22">
        <v>3.0</v>
      </c>
      <c r="I10" s="33">
        <v>46061.0</v>
      </c>
      <c r="J10" s="23"/>
      <c r="K10" s="23"/>
      <c r="L10" s="23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A11" s="11"/>
      <c r="B11" s="11"/>
      <c r="C11" s="11"/>
      <c r="D11" s="23"/>
      <c r="E11" s="19"/>
      <c r="F11" s="20" t="s">
        <v>0</v>
      </c>
      <c r="G11" s="21"/>
      <c r="H11" s="22">
        <v>4.0</v>
      </c>
      <c r="I11" s="33">
        <v>46062.0</v>
      </c>
      <c r="J11" s="23"/>
      <c r="K11" s="23"/>
      <c r="L11" s="23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11"/>
      <c r="B12" s="11"/>
      <c r="C12" s="11"/>
      <c r="D12" s="34"/>
      <c r="E12" s="35"/>
      <c r="F12" s="36"/>
      <c r="G12" s="37" t="s">
        <v>62</v>
      </c>
      <c r="H12" s="37"/>
      <c r="I12" s="38" t="s">
        <v>63</v>
      </c>
      <c r="J12" s="34"/>
      <c r="K12" s="34"/>
      <c r="L12" s="34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>
      <c r="A13" s="11"/>
      <c r="B13" s="11"/>
      <c r="C13" s="11"/>
      <c r="D13" s="34"/>
      <c r="E13" s="35"/>
      <c r="F13" s="36"/>
      <c r="G13" s="39" t="s">
        <v>64</v>
      </c>
      <c r="H13" s="37"/>
      <c r="I13" s="29" t="s">
        <v>65</v>
      </c>
      <c r="J13" s="40">
        <v>0.5</v>
      </c>
      <c r="K13" s="34"/>
      <c r="L13" s="40">
        <v>1.0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11"/>
      <c r="B14" s="11"/>
      <c r="C14" s="11"/>
      <c r="D14" s="34"/>
      <c r="E14" s="35"/>
      <c r="F14" s="41"/>
      <c r="G14" s="37"/>
      <c r="H14" s="37"/>
      <c r="I14" s="42" t="s">
        <v>66</v>
      </c>
      <c r="J14" s="34"/>
      <c r="K14" s="34"/>
      <c r="L14" s="34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11"/>
      <c r="B15" s="43" t="s">
        <v>67</v>
      </c>
      <c r="C15" s="31" t="s">
        <v>68</v>
      </c>
      <c r="D15" s="40" t="s">
        <v>69</v>
      </c>
      <c r="E15" s="25" t="s">
        <v>55</v>
      </c>
      <c r="F15" s="38" t="s">
        <v>3</v>
      </c>
      <c r="G15" s="39" t="s">
        <v>70</v>
      </c>
      <c r="H15" s="37"/>
      <c r="I15" s="44" t="s">
        <v>71</v>
      </c>
      <c r="J15" s="34"/>
      <c r="K15" s="34"/>
      <c r="L15" s="4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11"/>
      <c r="B16" s="43"/>
      <c r="C16" s="31"/>
      <c r="D16" s="40" t="s">
        <v>69</v>
      </c>
      <c r="E16" s="25" t="s">
        <v>55</v>
      </c>
      <c r="F16" s="38" t="s">
        <v>3</v>
      </c>
      <c r="G16" s="39"/>
      <c r="H16" s="37"/>
      <c r="I16" s="44" t="s">
        <v>72</v>
      </c>
      <c r="J16" s="34"/>
      <c r="K16" s="34"/>
      <c r="L16" s="4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A17" s="11"/>
      <c r="B17" s="11"/>
      <c r="C17" s="11"/>
      <c r="D17" s="34"/>
      <c r="E17" s="35"/>
      <c r="F17" s="36"/>
      <c r="G17" s="45"/>
      <c r="H17" s="37"/>
      <c r="I17" s="29" t="s">
        <v>73</v>
      </c>
      <c r="J17" s="40"/>
      <c r="K17" s="34"/>
      <c r="L17" s="40">
        <v>1.0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11"/>
      <c r="B18" s="11"/>
      <c r="C18" s="11"/>
      <c r="D18" s="34"/>
      <c r="E18" s="34"/>
      <c r="F18" s="34"/>
      <c r="G18" s="34"/>
      <c r="H18" s="34"/>
      <c r="I18" s="40" t="s">
        <v>74</v>
      </c>
      <c r="J18" s="34"/>
      <c r="K18" s="34"/>
      <c r="L18" s="34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11"/>
      <c r="B19" s="11"/>
      <c r="C19" s="11"/>
      <c r="D19" s="19"/>
      <c r="E19" s="19"/>
      <c r="F19" s="20" t="s">
        <v>0</v>
      </c>
      <c r="G19" s="21"/>
      <c r="H19" s="22">
        <v>5.0</v>
      </c>
      <c r="I19" s="33">
        <v>46063.0</v>
      </c>
      <c r="J19" s="23"/>
      <c r="K19" s="23"/>
      <c r="L19" s="23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11"/>
      <c r="B20" s="11"/>
      <c r="C20" s="11"/>
      <c r="D20" s="34"/>
      <c r="E20" s="34"/>
      <c r="F20" s="34"/>
      <c r="G20" s="34"/>
      <c r="H20" s="34"/>
      <c r="I20" s="37" t="s">
        <v>75</v>
      </c>
      <c r="J20" s="34"/>
      <c r="K20" s="34"/>
      <c r="L20" s="34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11"/>
      <c r="B21" s="11"/>
      <c r="C21" s="11"/>
      <c r="D21" s="34"/>
      <c r="E21" s="34"/>
      <c r="F21" s="34"/>
      <c r="G21" s="39" t="s">
        <v>76</v>
      </c>
      <c r="H21" s="34"/>
      <c r="I21" s="29" t="s">
        <v>65</v>
      </c>
      <c r="J21" s="40">
        <v>0.5</v>
      </c>
      <c r="K21" s="40">
        <v>1.0</v>
      </c>
      <c r="L21" s="34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11"/>
      <c r="B22" s="46" t="s">
        <v>77</v>
      </c>
      <c r="C22" s="31" t="s">
        <v>78</v>
      </c>
      <c r="D22" s="40" t="s">
        <v>79</v>
      </c>
      <c r="E22" s="25" t="s">
        <v>80</v>
      </c>
      <c r="F22" s="38" t="s">
        <v>3</v>
      </c>
      <c r="G22" s="39" t="s">
        <v>81</v>
      </c>
      <c r="H22" s="34"/>
      <c r="I22" s="47" t="s">
        <v>82</v>
      </c>
      <c r="J22" s="34"/>
      <c r="K22" s="34"/>
      <c r="L22" s="34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>
      <c r="A23" s="11"/>
      <c r="B23" s="46"/>
      <c r="C23" s="31"/>
      <c r="D23" s="40"/>
      <c r="E23" s="39"/>
      <c r="F23" s="38"/>
      <c r="G23" s="39"/>
      <c r="H23" s="34"/>
      <c r="I23" s="29" t="s">
        <v>83</v>
      </c>
      <c r="J23" s="34"/>
      <c r="K23" s="40">
        <v>1.0</v>
      </c>
      <c r="L23" s="34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11"/>
      <c r="B24" s="12"/>
      <c r="C24" s="12"/>
      <c r="D24" s="34"/>
      <c r="E24" s="34"/>
      <c r="F24" s="34"/>
      <c r="G24" s="34"/>
      <c r="H24" s="34"/>
      <c r="I24" s="37" t="s">
        <v>63</v>
      </c>
      <c r="J24" s="34"/>
      <c r="K24" s="34"/>
      <c r="L24" s="34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>
      <c r="A25" s="11"/>
      <c r="B25" s="12"/>
      <c r="C25" s="12"/>
      <c r="D25" s="40" t="s">
        <v>84</v>
      </c>
      <c r="E25" s="25" t="s">
        <v>55</v>
      </c>
      <c r="F25" s="48"/>
      <c r="G25" s="48"/>
      <c r="H25" s="48"/>
      <c r="I25" s="29" t="s">
        <v>65</v>
      </c>
      <c r="J25" s="34"/>
      <c r="K25" s="40">
        <v>1.0</v>
      </c>
      <c r="L25" s="34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>
      <c r="A26" s="49"/>
      <c r="B26" s="50" t="s">
        <v>85</v>
      </c>
      <c r="C26" s="46" t="s">
        <v>86</v>
      </c>
      <c r="D26" s="40" t="s">
        <v>87</v>
      </c>
      <c r="E26" s="25" t="s">
        <v>55</v>
      </c>
      <c r="F26" s="38" t="s">
        <v>3</v>
      </c>
      <c r="G26" s="39" t="s">
        <v>88</v>
      </c>
      <c r="H26" s="37"/>
      <c r="I26" s="44" t="s">
        <v>89</v>
      </c>
      <c r="J26" s="34"/>
      <c r="K26" s="34"/>
      <c r="L26" s="34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49"/>
      <c r="B27" s="50" t="s">
        <v>90</v>
      </c>
      <c r="C27" s="46" t="s">
        <v>91</v>
      </c>
      <c r="D27" s="35"/>
      <c r="E27" s="25" t="s">
        <v>55</v>
      </c>
      <c r="F27" s="36"/>
      <c r="G27" s="39" t="s">
        <v>92</v>
      </c>
      <c r="H27" s="37"/>
      <c r="I27" s="44" t="s">
        <v>93</v>
      </c>
      <c r="J27" s="34"/>
      <c r="K27" s="40"/>
      <c r="L27" s="34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49"/>
      <c r="B28" s="49"/>
      <c r="C28" s="49"/>
      <c r="D28" s="40" t="s">
        <v>84</v>
      </c>
      <c r="E28" s="25" t="s">
        <v>55</v>
      </c>
      <c r="F28" s="36"/>
      <c r="G28" s="39"/>
      <c r="H28" s="37"/>
      <c r="I28" s="29" t="s">
        <v>73</v>
      </c>
      <c r="J28" s="34"/>
      <c r="K28" s="40">
        <v>1.0</v>
      </c>
      <c r="L28" s="34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49"/>
      <c r="B29" s="49"/>
      <c r="C29" s="49"/>
      <c r="D29" s="35"/>
      <c r="E29" s="35"/>
      <c r="F29" s="36"/>
      <c r="G29" s="45"/>
      <c r="H29" s="37"/>
      <c r="I29" s="37" t="s">
        <v>94</v>
      </c>
      <c r="J29" s="34"/>
      <c r="K29" s="34"/>
      <c r="L29" s="34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1"/>
      <c r="B30" s="11"/>
      <c r="C30" s="49"/>
      <c r="D30" s="23"/>
      <c r="E30" s="23"/>
      <c r="F30" s="23"/>
      <c r="G30" s="23"/>
      <c r="H30" s="22">
        <v>6.0</v>
      </c>
      <c r="I30" s="33">
        <v>46064.0</v>
      </c>
      <c r="J30" s="23"/>
      <c r="K30" s="23"/>
      <c r="L30" s="23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A31" s="11"/>
      <c r="B31" s="11"/>
      <c r="C31" s="49"/>
      <c r="D31" s="35"/>
      <c r="E31" s="35"/>
      <c r="F31" s="36"/>
      <c r="G31" s="45"/>
      <c r="H31" s="37"/>
      <c r="I31" s="37" t="s">
        <v>63</v>
      </c>
      <c r="J31" s="34"/>
      <c r="K31" s="34"/>
      <c r="L31" s="34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A32" s="11"/>
      <c r="B32" s="11"/>
      <c r="C32" s="49"/>
      <c r="D32" s="40" t="s">
        <v>95</v>
      </c>
      <c r="E32" s="25" t="s">
        <v>55</v>
      </c>
      <c r="F32" s="36"/>
      <c r="G32" s="45"/>
      <c r="H32" s="37" t="s">
        <v>96</v>
      </c>
      <c r="I32" s="29" t="s">
        <v>65</v>
      </c>
      <c r="J32" s="40">
        <v>0.5</v>
      </c>
      <c r="K32" s="40">
        <v>1.0</v>
      </c>
      <c r="L32" s="34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>
      <c r="A33" s="11"/>
      <c r="B33" s="46" t="s">
        <v>97</v>
      </c>
      <c r="C33" s="46" t="s">
        <v>98</v>
      </c>
      <c r="D33" s="35"/>
      <c r="E33" s="25" t="s">
        <v>55</v>
      </c>
      <c r="F33" s="36"/>
      <c r="G33" s="45"/>
      <c r="H33" s="37" t="s">
        <v>99</v>
      </c>
      <c r="I33" s="44" t="s">
        <v>100</v>
      </c>
      <c r="J33" s="34"/>
      <c r="K33" s="34"/>
      <c r="L33" s="34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A34" s="11"/>
      <c r="B34" s="11"/>
      <c r="C34" s="49"/>
      <c r="D34" s="40" t="s">
        <v>95</v>
      </c>
      <c r="E34" s="25" t="s">
        <v>55</v>
      </c>
      <c r="F34" s="35"/>
      <c r="G34" s="35"/>
      <c r="H34" s="35"/>
      <c r="I34" s="29" t="s">
        <v>83</v>
      </c>
      <c r="J34" s="35"/>
      <c r="K34" s="40">
        <v>1.0</v>
      </c>
      <c r="L34" s="35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>
      <c r="A35" s="49"/>
      <c r="B35" s="49"/>
      <c r="C35" s="49"/>
      <c r="D35" s="35"/>
      <c r="E35" s="35"/>
      <c r="F35" s="35"/>
      <c r="G35" s="35"/>
      <c r="H35" s="35"/>
      <c r="I35" s="40" t="s">
        <v>74</v>
      </c>
      <c r="J35" s="35"/>
      <c r="K35" s="35"/>
      <c r="L35" s="35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1"/>
      <c r="B36" s="11"/>
      <c r="C36" s="49"/>
      <c r="D36" s="19"/>
      <c r="E36" s="19"/>
      <c r="F36" s="20" t="s">
        <v>0</v>
      </c>
      <c r="G36" s="21"/>
      <c r="H36" s="22">
        <v>7.0</v>
      </c>
      <c r="I36" s="33">
        <v>46065.0</v>
      </c>
      <c r="J36" s="23"/>
      <c r="K36" s="23"/>
      <c r="L36" s="23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>
      <c r="A37" s="11"/>
      <c r="B37" s="11"/>
      <c r="C37" s="49"/>
      <c r="D37" s="35"/>
      <c r="E37" s="35"/>
      <c r="F37" s="36"/>
      <c r="G37" s="45"/>
      <c r="H37" s="37"/>
      <c r="I37" s="37" t="s">
        <v>75</v>
      </c>
      <c r="J37" s="34"/>
      <c r="K37" s="34"/>
      <c r="L37" s="34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>
      <c r="A38" s="11"/>
      <c r="B38" s="11"/>
      <c r="C38" s="49"/>
      <c r="D38" s="40" t="s">
        <v>95</v>
      </c>
      <c r="E38" s="25" t="s">
        <v>55</v>
      </c>
      <c r="F38" s="36"/>
      <c r="G38" s="39" t="s">
        <v>101</v>
      </c>
      <c r="H38" s="37"/>
      <c r="I38" s="29" t="s">
        <v>65</v>
      </c>
      <c r="J38" s="40">
        <v>0.5</v>
      </c>
      <c r="K38" s="40">
        <v>1.0</v>
      </c>
      <c r="L38" s="34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>
      <c r="A39" s="11"/>
      <c r="B39" s="11"/>
      <c r="C39" s="49"/>
      <c r="D39" s="35"/>
      <c r="E39" s="25" t="s">
        <v>55</v>
      </c>
      <c r="F39" s="36"/>
      <c r="G39" s="37" t="s">
        <v>102</v>
      </c>
      <c r="H39" s="37"/>
      <c r="I39" s="51" t="s">
        <v>103</v>
      </c>
      <c r="J39" s="34"/>
      <c r="K39" s="34"/>
      <c r="L39" s="34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>
      <c r="A40" s="11"/>
      <c r="B40" s="11"/>
      <c r="C40" s="50"/>
      <c r="D40" s="40" t="s">
        <v>95</v>
      </c>
      <c r="E40" s="25" t="s">
        <v>55</v>
      </c>
      <c r="F40" s="36"/>
      <c r="G40" s="36"/>
      <c r="H40" s="36"/>
      <c r="I40" s="29" t="s">
        <v>83</v>
      </c>
      <c r="J40" s="36"/>
      <c r="K40" s="37">
        <v>1.0</v>
      </c>
      <c r="L40" s="36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>
      <c r="A41" s="11"/>
      <c r="B41" s="11"/>
      <c r="C41" s="50"/>
      <c r="D41" s="36"/>
      <c r="E41" s="36"/>
      <c r="F41" s="36"/>
      <c r="G41" s="36"/>
      <c r="H41" s="36"/>
      <c r="I41" s="40" t="s">
        <v>74</v>
      </c>
      <c r="J41" s="36"/>
      <c r="K41" s="36"/>
      <c r="L41" s="36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>
      <c r="A42" s="11"/>
      <c r="B42" s="11"/>
      <c r="C42" s="50"/>
      <c r="D42" s="19"/>
      <c r="E42" s="19"/>
      <c r="F42" s="20" t="s">
        <v>0</v>
      </c>
      <c r="G42" s="21"/>
      <c r="H42" s="22">
        <v>8.0</v>
      </c>
      <c r="I42" s="33">
        <v>46066.0</v>
      </c>
      <c r="J42" s="23"/>
      <c r="K42" s="23"/>
      <c r="L42" s="23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>
      <c r="A43" s="11"/>
      <c r="B43" s="11"/>
      <c r="C43" s="49"/>
      <c r="D43" s="19"/>
      <c r="E43" s="19"/>
      <c r="F43" s="20" t="s">
        <v>0</v>
      </c>
      <c r="G43" s="21"/>
      <c r="H43" s="22">
        <v>9.0</v>
      </c>
      <c r="I43" s="33">
        <v>46067.0</v>
      </c>
      <c r="J43" s="23"/>
      <c r="K43" s="23"/>
      <c r="L43" s="23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>
      <c r="A44" s="11"/>
      <c r="B44" s="11"/>
      <c r="C44" s="49"/>
      <c r="D44" s="19"/>
      <c r="E44" s="19"/>
      <c r="F44" s="20" t="s">
        <v>0</v>
      </c>
      <c r="G44" s="21"/>
      <c r="H44" s="22">
        <v>10.0</v>
      </c>
      <c r="I44" s="33">
        <v>46068.0</v>
      </c>
      <c r="J44" s="23"/>
      <c r="K44" s="23"/>
      <c r="L44" s="23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A45" s="11"/>
      <c r="B45" s="11"/>
      <c r="C45" s="49"/>
      <c r="D45" s="19"/>
      <c r="E45" s="19"/>
      <c r="F45" s="20" t="s">
        <v>0</v>
      </c>
      <c r="G45" s="21"/>
      <c r="H45" s="22">
        <v>11.0</v>
      </c>
      <c r="I45" s="33">
        <v>46069.0</v>
      </c>
      <c r="J45" s="23"/>
      <c r="K45" s="23"/>
      <c r="L45" s="23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>
      <c r="A46" s="11"/>
      <c r="B46" s="11"/>
      <c r="C46" s="49"/>
      <c r="D46" s="19"/>
      <c r="E46" s="19"/>
      <c r="F46" s="20" t="s">
        <v>0</v>
      </c>
      <c r="G46" s="21"/>
      <c r="H46" s="22">
        <v>12.0</v>
      </c>
      <c r="I46" s="33">
        <v>46070.0</v>
      </c>
      <c r="J46" s="23"/>
      <c r="K46" s="23"/>
      <c r="L46" s="23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>
      <c r="A47" s="11"/>
      <c r="B47" s="11"/>
      <c r="C47" s="49"/>
      <c r="D47" s="45"/>
      <c r="E47" s="45"/>
      <c r="F47" s="45"/>
      <c r="G47" s="45"/>
      <c r="H47" s="45"/>
      <c r="I47" s="37" t="s">
        <v>104</v>
      </c>
      <c r="J47" s="45"/>
      <c r="K47" s="45"/>
      <c r="L47" s="45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A48" s="11"/>
      <c r="B48" s="11"/>
      <c r="C48" s="49"/>
      <c r="D48" s="45"/>
      <c r="E48" s="45"/>
      <c r="F48" s="45"/>
      <c r="G48" s="39" t="s">
        <v>105</v>
      </c>
      <c r="H48" s="45"/>
      <c r="I48" s="29" t="s">
        <v>65</v>
      </c>
      <c r="J48" s="37">
        <v>0.5</v>
      </c>
      <c r="K48" s="37">
        <v>1.0</v>
      </c>
      <c r="L48" s="45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>
      <c r="A49" s="11"/>
      <c r="B49" s="11"/>
      <c r="C49" s="49"/>
      <c r="D49" s="45"/>
      <c r="E49" s="45"/>
      <c r="F49" s="45"/>
      <c r="G49" s="39" t="s">
        <v>106</v>
      </c>
      <c r="H49" s="45"/>
      <c r="I49" s="51" t="s">
        <v>107</v>
      </c>
      <c r="J49" s="45"/>
      <c r="K49" s="45"/>
      <c r="L49" s="45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>
      <c r="A50" s="11"/>
      <c r="B50" s="11"/>
      <c r="C50" s="49"/>
      <c r="D50" s="45"/>
      <c r="E50" s="45"/>
      <c r="F50" s="45"/>
      <c r="G50" s="45"/>
      <c r="H50" s="45"/>
      <c r="I50" s="29" t="s">
        <v>83</v>
      </c>
      <c r="J50" s="45"/>
      <c r="K50" s="37">
        <v>1.0</v>
      </c>
      <c r="L50" s="45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>
      <c r="A51" s="11"/>
      <c r="B51" s="11"/>
      <c r="C51" s="49"/>
      <c r="D51" s="19"/>
      <c r="E51" s="19"/>
      <c r="F51" s="20" t="s">
        <v>0</v>
      </c>
      <c r="G51" s="21"/>
      <c r="H51" s="22">
        <v>13.0</v>
      </c>
      <c r="I51" s="33">
        <v>46071.0</v>
      </c>
      <c r="J51" s="23"/>
      <c r="K51" s="23"/>
      <c r="L51" s="23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A52" s="11"/>
      <c r="B52" s="11"/>
      <c r="C52" s="49"/>
      <c r="D52" s="19"/>
      <c r="E52" s="19"/>
      <c r="F52" s="20" t="s">
        <v>0</v>
      </c>
      <c r="G52" s="21"/>
      <c r="H52" s="22">
        <v>14.0</v>
      </c>
      <c r="I52" s="33">
        <v>46072.0</v>
      </c>
      <c r="J52" s="23"/>
      <c r="K52" s="23"/>
      <c r="L52" s="23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A53" s="11"/>
      <c r="B53" s="11"/>
      <c r="C53" s="49"/>
      <c r="D53" s="19"/>
      <c r="E53" s="19"/>
      <c r="F53" s="20" t="s">
        <v>0</v>
      </c>
      <c r="G53" s="21"/>
      <c r="H53" s="22">
        <v>15.0</v>
      </c>
      <c r="I53" s="33">
        <v>46073.0</v>
      </c>
      <c r="J53" s="23"/>
      <c r="K53" s="23"/>
      <c r="L53" s="23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A54" s="11"/>
      <c r="B54" s="11"/>
      <c r="C54" s="49"/>
      <c r="D54" s="23"/>
      <c r="E54" s="19"/>
      <c r="F54" s="20" t="s">
        <v>0</v>
      </c>
      <c r="G54" s="21"/>
      <c r="H54" s="22">
        <v>16.0</v>
      </c>
      <c r="I54" s="33">
        <v>46074.0</v>
      </c>
      <c r="J54" s="23"/>
      <c r="K54" s="23"/>
      <c r="L54" s="23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>
      <c r="A55" s="11"/>
      <c r="B55" s="11"/>
      <c r="C55" s="49"/>
      <c r="D55" s="23"/>
      <c r="E55" s="19"/>
      <c r="F55" s="20" t="s">
        <v>0</v>
      </c>
      <c r="G55" s="21"/>
      <c r="H55" s="22">
        <v>17.0</v>
      </c>
      <c r="I55" s="33">
        <v>46075.0</v>
      </c>
      <c r="J55" s="23"/>
      <c r="K55" s="23"/>
      <c r="L55" s="23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A56" s="11"/>
      <c r="B56" s="11"/>
      <c r="C56" s="49"/>
      <c r="D56" s="23"/>
      <c r="E56" s="19"/>
      <c r="F56" s="20" t="s">
        <v>0</v>
      </c>
      <c r="G56" s="21"/>
      <c r="H56" s="22">
        <v>18.0</v>
      </c>
      <c r="I56" s="33">
        <v>46076.0</v>
      </c>
      <c r="J56" s="23"/>
      <c r="K56" s="23"/>
      <c r="L56" s="23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>
      <c r="A57" s="11"/>
      <c r="B57" s="11"/>
      <c r="C57" s="49"/>
      <c r="D57" s="23"/>
      <c r="E57" s="19"/>
      <c r="F57" s="20" t="s">
        <v>0</v>
      </c>
      <c r="G57" s="21"/>
      <c r="H57" s="22">
        <v>19.0</v>
      </c>
      <c r="I57" s="33">
        <v>46077.0</v>
      </c>
      <c r="J57" s="23"/>
      <c r="K57" s="23"/>
      <c r="L57" s="23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A58" s="11"/>
      <c r="B58" s="11"/>
      <c r="C58" s="49"/>
      <c r="D58" s="45"/>
      <c r="E58" s="45"/>
      <c r="F58" s="45"/>
      <c r="G58" s="45"/>
      <c r="H58" s="45"/>
      <c r="I58" s="37" t="s">
        <v>104</v>
      </c>
      <c r="J58" s="45"/>
      <c r="K58" s="45"/>
      <c r="L58" s="45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>
      <c r="A59" s="11"/>
      <c r="B59" s="11"/>
      <c r="C59" s="49"/>
      <c r="D59" s="45"/>
      <c r="E59" s="45"/>
      <c r="F59" s="45"/>
      <c r="G59" s="39"/>
      <c r="H59" s="45"/>
      <c r="I59" s="29" t="s">
        <v>65</v>
      </c>
      <c r="J59" s="37">
        <v>0.5</v>
      </c>
      <c r="K59" s="37">
        <v>1.0</v>
      </c>
      <c r="L59" s="45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>
      <c r="A60" s="11"/>
      <c r="B60" s="11"/>
      <c r="C60" s="49"/>
      <c r="D60" s="45"/>
      <c r="E60" s="45"/>
      <c r="F60" s="45"/>
      <c r="G60" s="39" t="s">
        <v>108</v>
      </c>
      <c r="H60" s="45"/>
      <c r="I60" s="51" t="s">
        <v>107</v>
      </c>
      <c r="J60" s="45"/>
      <c r="K60" s="45"/>
      <c r="L60" s="45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>
      <c r="A61" s="11"/>
      <c r="B61" s="11"/>
      <c r="C61" s="49"/>
      <c r="D61" s="45"/>
      <c r="E61" s="45"/>
      <c r="F61" s="45"/>
      <c r="G61" s="45"/>
      <c r="H61" s="45"/>
      <c r="I61" s="29" t="s">
        <v>83</v>
      </c>
      <c r="J61" s="45"/>
      <c r="K61" s="37">
        <v>1.0</v>
      </c>
      <c r="L61" s="45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>
      <c r="A62" s="11"/>
      <c r="B62" s="11"/>
      <c r="C62" s="49"/>
      <c r="D62" s="23"/>
      <c r="E62" s="19"/>
      <c r="F62" s="20" t="s">
        <v>0</v>
      </c>
      <c r="G62" s="21"/>
      <c r="H62" s="22">
        <v>20.0</v>
      </c>
      <c r="I62" s="33">
        <v>46078.0</v>
      </c>
      <c r="J62" s="23"/>
      <c r="K62" s="23"/>
      <c r="L62" s="23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>
      <c r="A63" s="11"/>
      <c r="B63" s="11"/>
      <c r="C63" s="49"/>
      <c r="D63" s="23"/>
      <c r="E63" s="19"/>
      <c r="F63" s="20" t="s">
        <v>0</v>
      </c>
      <c r="G63" s="21"/>
      <c r="H63" s="22">
        <v>21.0</v>
      </c>
      <c r="I63" s="33">
        <v>46079.0</v>
      </c>
      <c r="J63" s="23"/>
      <c r="K63" s="23"/>
      <c r="L63" s="23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>
      <c r="A64" s="11"/>
      <c r="B64" s="11"/>
      <c r="C64" s="49"/>
      <c r="D64" s="34"/>
      <c r="E64" s="35"/>
      <c r="F64" s="36"/>
      <c r="G64" s="45"/>
      <c r="H64" s="37"/>
      <c r="I64" s="52" t="s">
        <v>63</v>
      </c>
      <c r="J64" s="34"/>
      <c r="K64" s="34"/>
      <c r="L64" s="34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>
      <c r="A65" s="11"/>
      <c r="B65" s="11"/>
      <c r="C65" s="49"/>
      <c r="D65" s="34"/>
      <c r="E65" s="35"/>
      <c r="F65" s="36"/>
      <c r="G65" s="45"/>
      <c r="H65" s="37"/>
      <c r="I65" s="52" t="s">
        <v>109</v>
      </c>
      <c r="J65" s="34"/>
      <c r="K65" s="34"/>
      <c r="L65" s="34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11"/>
      <c r="B66" s="49"/>
      <c r="C66" s="49"/>
      <c r="D66" s="34"/>
      <c r="E66" s="35"/>
      <c r="F66" s="36"/>
      <c r="G66" s="45"/>
      <c r="H66" s="37"/>
      <c r="I66" s="53" t="s">
        <v>65</v>
      </c>
      <c r="J66" s="34"/>
      <c r="K66" s="40">
        <v>1.0</v>
      </c>
      <c r="L66" s="34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11"/>
      <c r="B67" s="49"/>
      <c r="C67" s="46" t="s">
        <v>91</v>
      </c>
      <c r="D67" s="34"/>
      <c r="E67" s="35"/>
      <c r="F67" s="36"/>
      <c r="G67" s="39" t="s">
        <v>110</v>
      </c>
      <c r="H67" s="37"/>
      <c r="I67" s="54" t="s">
        <v>111</v>
      </c>
      <c r="J67" s="34"/>
      <c r="K67" s="34"/>
      <c r="L67" s="34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11"/>
      <c r="B68" s="49"/>
      <c r="C68" s="49"/>
      <c r="D68" s="34"/>
      <c r="E68" s="35"/>
      <c r="F68" s="36"/>
      <c r="G68" s="45"/>
      <c r="H68" s="37"/>
      <c r="I68" s="53" t="s">
        <v>83</v>
      </c>
      <c r="J68" s="34"/>
      <c r="K68" s="40">
        <v>1.0</v>
      </c>
      <c r="L68" s="34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A69" s="49"/>
      <c r="B69" s="49"/>
      <c r="C69" s="49"/>
      <c r="D69" s="34"/>
      <c r="E69" s="35"/>
      <c r="F69" s="36"/>
      <c r="G69" s="45"/>
      <c r="H69" s="37"/>
      <c r="I69" s="37" t="s">
        <v>94</v>
      </c>
      <c r="J69" s="34"/>
      <c r="K69" s="34"/>
      <c r="L69" s="34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>
      <c r="A70" s="11"/>
      <c r="B70" s="11"/>
      <c r="C70" s="49"/>
      <c r="D70" s="23"/>
      <c r="E70" s="19"/>
      <c r="F70" s="20" t="s">
        <v>0</v>
      </c>
      <c r="G70" s="21"/>
      <c r="H70" s="22">
        <v>22.0</v>
      </c>
      <c r="I70" s="33">
        <v>46080.0</v>
      </c>
      <c r="J70" s="23"/>
      <c r="K70" s="23"/>
      <c r="L70" s="23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A71" s="11"/>
      <c r="B71" s="11"/>
      <c r="C71" s="11"/>
      <c r="D71" s="34"/>
      <c r="E71" s="34"/>
      <c r="F71" s="34"/>
      <c r="G71" s="34"/>
      <c r="H71" s="34"/>
      <c r="I71" s="38" t="s">
        <v>63</v>
      </c>
      <c r="J71" s="34"/>
      <c r="K71" s="34"/>
      <c r="L71" s="34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11"/>
      <c r="B72" s="11"/>
      <c r="C72" s="11"/>
      <c r="D72" s="40" t="s">
        <v>54</v>
      </c>
      <c r="E72" s="40"/>
      <c r="F72" s="40" t="s">
        <v>51</v>
      </c>
      <c r="G72" s="40" t="s">
        <v>112</v>
      </c>
      <c r="H72" s="34"/>
      <c r="I72" s="29" t="s">
        <v>113</v>
      </c>
      <c r="J72" s="34"/>
      <c r="K72" s="34"/>
      <c r="L72" s="34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>
      <c r="A73" s="11"/>
      <c r="B73" s="11"/>
      <c r="C73" s="11"/>
      <c r="D73" s="34"/>
      <c r="E73" s="35"/>
      <c r="F73" s="36"/>
      <c r="G73" s="34"/>
      <c r="H73" s="34"/>
      <c r="I73" s="37" t="s">
        <v>114</v>
      </c>
      <c r="J73" s="34"/>
      <c r="K73" s="34"/>
      <c r="L73" s="34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>
        <f t="shared" ref="J74:L74" si="1">SUM(J5:J73)</f>
        <v>3</v>
      </c>
      <c r="K74" s="11">
        <f t="shared" si="1"/>
        <v>14</v>
      </c>
      <c r="L74" s="11">
        <f t="shared" si="1"/>
        <v>2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8.13"/>
    <col customWidth="1" min="3" max="3" width="14.5"/>
    <col customWidth="1" min="4" max="4" width="15.13"/>
    <col customWidth="1" min="5" max="5" width="11.25"/>
    <col customWidth="1" min="6" max="6" width="17.5"/>
    <col customWidth="1" min="7" max="7" width="17.75"/>
    <col customWidth="1" min="8" max="8" width="31.25"/>
    <col customWidth="1" min="9" max="9" width="16.38"/>
    <col customWidth="1" min="10" max="10" width="17.63"/>
    <col customWidth="1" min="11" max="11" width="17.25"/>
    <col customWidth="1" min="12" max="12" width="13.13"/>
    <col customWidth="1" min="13" max="13" width="15.88"/>
    <col customWidth="1" min="14" max="14" width="7.75"/>
    <col customWidth="1" min="15" max="15" width="12.5"/>
    <col customWidth="1" min="16" max="16" width="11.0"/>
    <col customWidth="1" min="17" max="17" width="14.25"/>
    <col customWidth="1" min="18" max="18" width="12.63"/>
    <col customWidth="1" min="19" max="19" width="2.0"/>
    <col customWidth="1" min="20" max="20" width="23.63"/>
    <col customWidth="1" min="21" max="21" width="4.88"/>
    <col customWidth="1" min="22" max="22" width="24.75"/>
    <col customWidth="1" min="23" max="23" width="14.25"/>
    <col customWidth="1" min="24" max="24" width="26.88"/>
    <col customWidth="1" min="25" max="25" width="21.63"/>
    <col customWidth="1" min="26" max="36" width="14.63"/>
  </cols>
  <sheetData>
    <row r="1" ht="15.75" customHeight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6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</row>
    <row r="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7" t="s">
        <v>115</v>
      </c>
      <c r="R2" s="56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 ht="28.5" customHeight="1">
      <c r="A3" s="58"/>
      <c r="B3" s="59" t="s">
        <v>116</v>
      </c>
      <c r="C3" s="59" t="s">
        <v>116</v>
      </c>
      <c r="D3" s="59" t="s">
        <v>117</v>
      </c>
      <c r="E3" s="59" t="s">
        <v>118</v>
      </c>
      <c r="F3" s="59" t="s">
        <v>119</v>
      </c>
      <c r="G3" s="59" t="s">
        <v>119</v>
      </c>
      <c r="H3" s="60" t="s">
        <v>120</v>
      </c>
      <c r="I3" s="60" t="s">
        <v>121</v>
      </c>
      <c r="J3" s="60" t="s">
        <v>122</v>
      </c>
      <c r="K3" s="61" t="s">
        <v>123</v>
      </c>
      <c r="L3" s="61" t="s">
        <v>124</v>
      </c>
      <c r="M3" s="61" t="s">
        <v>125</v>
      </c>
      <c r="N3" s="62"/>
      <c r="O3" s="63" t="s">
        <v>126</v>
      </c>
      <c r="P3" s="64" t="s">
        <v>126</v>
      </c>
      <c r="Q3" s="64" t="s">
        <v>127</v>
      </c>
      <c r="R3" s="64" t="s">
        <v>128</v>
      </c>
      <c r="S3" s="58"/>
      <c r="T3" s="65" t="s">
        <v>129</v>
      </c>
      <c r="U3" s="66"/>
      <c r="V3" s="66"/>
      <c r="W3" s="66"/>
      <c r="X3" s="67"/>
      <c r="Y3" s="68"/>
      <c r="Z3" s="67"/>
      <c r="AA3" s="58"/>
      <c r="AB3" s="58"/>
      <c r="AC3" s="58"/>
      <c r="AD3" s="58"/>
      <c r="AE3" s="58"/>
      <c r="AF3" s="58"/>
      <c r="AG3" s="58"/>
      <c r="AH3" s="58"/>
      <c r="AI3" s="58"/>
      <c r="AJ3" s="58"/>
    </row>
    <row r="4" ht="28.5" customHeight="1">
      <c r="A4" s="58"/>
      <c r="B4" s="69" t="s">
        <v>3</v>
      </c>
      <c r="C4" s="69" t="s">
        <v>2</v>
      </c>
      <c r="D4" s="69" t="s">
        <v>3</v>
      </c>
      <c r="E4" s="69" t="s">
        <v>2</v>
      </c>
      <c r="F4" s="69" t="s">
        <v>3</v>
      </c>
      <c r="G4" s="69" t="s">
        <v>2</v>
      </c>
      <c r="H4" s="70"/>
      <c r="I4" s="71"/>
      <c r="J4" s="71"/>
      <c r="K4" s="71"/>
      <c r="L4" s="69" t="s">
        <v>3</v>
      </c>
      <c r="M4" s="69" t="s">
        <v>2</v>
      </c>
      <c r="N4" s="58"/>
      <c r="O4" s="69" t="s">
        <v>3</v>
      </c>
      <c r="P4" s="69" t="s">
        <v>2</v>
      </c>
      <c r="Q4" s="72"/>
      <c r="R4" s="72"/>
      <c r="S4" s="62"/>
      <c r="T4" s="73" t="s">
        <v>130</v>
      </c>
      <c r="U4" s="74" t="s">
        <v>131</v>
      </c>
      <c r="V4" s="74" t="s">
        <v>132</v>
      </c>
      <c r="W4" s="74" t="s">
        <v>133</v>
      </c>
      <c r="X4" s="74" t="s">
        <v>134</v>
      </c>
      <c r="Y4" s="74" t="s">
        <v>135</v>
      </c>
      <c r="Z4" s="74" t="s">
        <v>136</v>
      </c>
      <c r="AA4" s="58"/>
      <c r="AB4" s="58"/>
      <c r="AC4" s="58"/>
      <c r="AD4" s="58"/>
      <c r="AE4" s="58"/>
      <c r="AF4" s="58"/>
      <c r="AG4" s="58"/>
      <c r="AH4" s="58"/>
      <c r="AI4" s="58"/>
      <c r="AJ4" s="58"/>
    </row>
    <row r="5" ht="26.25" customHeight="1">
      <c r="A5" s="55"/>
      <c r="B5" s="75" t="s">
        <v>137</v>
      </c>
      <c r="C5" s="75" t="s">
        <v>137</v>
      </c>
      <c r="D5" s="75" t="s">
        <v>138</v>
      </c>
      <c r="E5" s="75" t="s">
        <v>138</v>
      </c>
      <c r="F5" s="75" t="s">
        <v>139</v>
      </c>
      <c r="G5" s="75" t="s">
        <v>139</v>
      </c>
      <c r="H5" s="76" t="s">
        <v>140</v>
      </c>
      <c r="I5" s="76" t="s">
        <v>141</v>
      </c>
      <c r="J5" s="76" t="s">
        <v>142</v>
      </c>
      <c r="K5" s="76" t="s">
        <v>143</v>
      </c>
      <c r="L5" s="77">
        <v>44.0</v>
      </c>
      <c r="M5" s="78">
        <v>44.0</v>
      </c>
      <c r="N5" s="79" t="s">
        <v>144</v>
      </c>
      <c r="O5" s="80">
        <f t="shared" ref="O5:P5" si="1">2750*22</f>
        <v>60500</v>
      </c>
      <c r="P5" s="80">
        <f t="shared" si="1"/>
        <v>60500</v>
      </c>
      <c r="Q5" s="81">
        <v>0.0</v>
      </c>
      <c r="R5" s="80">
        <f>(O5+P5)</f>
        <v>121000</v>
      </c>
      <c r="S5" s="55"/>
      <c r="T5" s="82" t="s">
        <v>138</v>
      </c>
      <c r="U5" s="83"/>
      <c r="V5" s="83"/>
      <c r="W5" s="83"/>
      <c r="X5" s="83"/>
      <c r="Y5" s="83"/>
      <c r="Z5" s="83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 ht="26.25" customHeight="1">
      <c r="A6" s="55"/>
      <c r="B6" s="75" t="s">
        <v>145</v>
      </c>
      <c r="C6" s="84" t="s">
        <v>146</v>
      </c>
      <c r="D6" s="85" t="s">
        <v>147</v>
      </c>
      <c r="E6" s="84">
        <v>0.0</v>
      </c>
      <c r="F6" s="75" t="s">
        <v>139</v>
      </c>
      <c r="G6" s="84" t="s">
        <v>146</v>
      </c>
      <c r="H6" s="76" t="s">
        <v>148</v>
      </c>
      <c r="I6" s="76" t="s">
        <v>149</v>
      </c>
      <c r="J6" s="76" t="s">
        <v>150</v>
      </c>
      <c r="K6" s="77">
        <v>202.0</v>
      </c>
      <c r="L6" s="77">
        <v>202.0</v>
      </c>
      <c r="M6" s="82" t="s">
        <v>146</v>
      </c>
      <c r="N6" s="79" t="s">
        <v>144</v>
      </c>
      <c r="O6" s="81">
        <v>685000.0</v>
      </c>
      <c r="P6" s="86" t="s">
        <v>146</v>
      </c>
      <c r="Q6" s="81">
        <v>0.0</v>
      </c>
      <c r="R6" s="80">
        <f>O6</f>
        <v>685000</v>
      </c>
      <c r="S6" s="55"/>
      <c r="T6" s="76" t="s">
        <v>149</v>
      </c>
      <c r="U6" s="87"/>
      <c r="V6" s="88">
        <v>46065.0</v>
      </c>
      <c r="W6" s="89">
        <v>685000.0</v>
      </c>
      <c r="X6" s="38" t="s">
        <v>151</v>
      </c>
      <c r="Y6" s="90" t="s">
        <v>152</v>
      </c>
      <c r="Z6" s="88"/>
      <c r="AA6" s="55"/>
      <c r="AB6" s="55"/>
      <c r="AC6" s="55"/>
      <c r="AD6" s="55"/>
      <c r="AE6" s="55"/>
      <c r="AF6" s="55"/>
      <c r="AG6" s="55"/>
      <c r="AH6" s="55"/>
      <c r="AI6" s="55"/>
      <c r="AJ6" s="55"/>
    </row>
    <row r="7" ht="26.25" customHeight="1">
      <c r="A7" s="55"/>
      <c r="B7" s="86" t="s">
        <v>146</v>
      </c>
      <c r="C7" s="84" t="s">
        <v>146</v>
      </c>
      <c r="D7" s="84"/>
      <c r="E7" s="75" t="s">
        <v>153</v>
      </c>
      <c r="F7" s="75" t="s">
        <v>55</v>
      </c>
      <c r="G7" s="84" t="s">
        <v>146</v>
      </c>
      <c r="H7" s="76" t="s">
        <v>154</v>
      </c>
      <c r="I7" s="76" t="s">
        <v>54</v>
      </c>
      <c r="J7" s="76" t="s">
        <v>155</v>
      </c>
      <c r="K7" s="76" t="s">
        <v>156</v>
      </c>
      <c r="L7" s="76" t="s">
        <v>157</v>
      </c>
      <c r="M7" s="82" t="s">
        <v>146</v>
      </c>
      <c r="N7" s="79" t="s">
        <v>144</v>
      </c>
      <c r="O7" s="81">
        <v>165000.0</v>
      </c>
      <c r="P7" s="81">
        <v>165000.0</v>
      </c>
      <c r="Q7" s="81">
        <v>0.0</v>
      </c>
      <c r="R7" s="80">
        <f>(O7+P7)</f>
        <v>330000</v>
      </c>
      <c r="S7" s="55"/>
      <c r="T7" s="91" t="s">
        <v>158</v>
      </c>
      <c r="U7" s="92"/>
      <c r="V7" s="93">
        <v>46098.0</v>
      </c>
      <c r="W7" s="89">
        <v>330000.0</v>
      </c>
      <c r="X7" s="91" t="s">
        <v>159</v>
      </c>
      <c r="Y7" s="90" t="s">
        <v>152</v>
      </c>
      <c r="Z7" s="92"/>
      <c r="AA7" s="55"/>
      <c r="AB7" s="55"/>
      <c r="AC7" s="55"/>
      <c r="AD7" s="55"/>
      <c r="AE7" s="55"/>
      <c r="AF7" s="55"/>
      <c r="AG7" s="55"/>
      <c r="AH7" s="55"/>
      <c r="AI7" s="55"/>
      <c r="AJ7" s="55"/>
    </row>
    <row r="8" ht="26.25" customHeight="1">
      <c r="A8" s="55"/>
      <c r="B8" s="86" t="s">
        <v>146</v>
      </c>
      <c r="C8" s="84" t="s">
        <v>146</v>
      </c>
      <c r="D8" s="94" t="s">
        <v>160</v>
      </c>
      <c r="E8" s="84" t="s">
        <v>146</v>
      </c>
      <c r="F8" s="75" t="s">
        <v>55</v>
      </c>
      <c r="G8" s="84" t="s">
        <v>146</v>
      </c>
      <c r="H8" s="76" t="s">
        <v>161</v>
      </c>
      <c r="I8" s="76" t="s">
        <v>162</v>
      </c>
      <c r="J8" s="76" t="s">
        <v>150</v>
      </c>
      <c r="K8" s="76" t="s">
        <v>163</v>
      </c>
      <c r="L8" s="76" t="s">
        <v>163</v>
      </c>
      <c r="M8" s="82" t="s">
        <v>146</v>
      </c>
      <c r="N8" s="95"/>
      <c r="O8" s="96"/>
      <c r="P8" s="96"/>
      <c r="Q8" s="96"/>
      <c r="R8" s="96"/>
      <c r="S8" s="55"/>
      <c r="T8" s="92"/>
      <c r="U8" s="92"/>
      <c r="V8" s="92"/>
      <c r="W8" s="92"/>
      <c r="X8" s="92"/>
      <c r="Y8" s="92"/>
      <c r="Z8" s="92"/>
      <c r="AA8" s="55"/>
      <c r="AB8" s="55"/>
      <c r="AC8" s="55"/>
      <c r="AD8" s="55"/>
      <c r="AE8" s="55"/>
      <c r="AF8" s="55"/>
      <c r="AG8" s="55"/>
      <c r="AH8" s="55"/>
      <c r="AI8" s="55"/>
      <c r="AJ8" s="55"/>
    </row>
    <row r="9" ht="26.25" customHeight="1">
      <c r="A9" s="55"/>
      <c r="B9" s="84" t="s">
        <v>164</v>
      </c>
      <c r="C9" s="84" t="s">
        <v>146</v>
      </c>
      <c r="D9" s="86" t="s">
        <v>160</v>
      </c>
      <c r="E9" s="84" t="s">
        <v>146</v>
      </c>
      <c r="F9" s="75" t="s">
        <v>55</v>
      </c>
      <c r="G9" s="84" t="s">
        <v>146</v>
      </c>
      <c r="H9" s="76" t="s">
        <v>165</v>
      </c>
      <c r="I9" s="76" t="s">
        <v>166</v>
      </c>
      <c r="J9" s="76" t="s">
        <v>150</v>
      </c>
      <c r="K9" s="76" t="s">
        <v>167</v>
      </c>
      <c r="L9" s="76" t="s">
        <v>167</v>
      </c>
      <c r="M9" s="82" t="s">
        <v>146</v>
      </c>
      <c r="N9" s="79" t="s">
        <v>144</v>
      </c>
      <c r="O9" s="81">
        <v>200000.0</v>
      </c>
      <c r="P9" s="86" t="s">
        <v>146</v>
      </c>
      <c r="Q9" s="81">
        <v>0.0</v>
      </c>
      <c r="R9" s="81">
        <v>200000.0</v>
      </c>
      <c r="S9" s="55"/>
      <c r="T9" s="91" t="s">
        <v>166</v>
      </c>
      <c r="U9" s="92"/>
      <c r="V9" s="91" t="s">
        <v>168</v>
      </c>
      <c r="W9" s="89">
        <v>200000.0</v>
      </c>
      <c r="X9" s="91" t="s">
        <v>159</v>
      </c>
      <c r="Y9" s="90" t="s">
        <v>152</v>
      </c>
      <c r="Z9" s="92"/>
      <c r="AA9" s="55"/>
      <c r="AB9" s="55"/>
      <c r="AC9" s="55"/>
      <c r="AD9" s="55"/>
      <c r="AE9" s="55"/>
      <c r="AF9" s="55"/>
      <c r="AG9" s="55"/>
      <c r="AH9" s="55"/>
      <c r="AI9" s="55"/>
      <c r="AJ9" s="55"/>
    </row>
    <row r="10" ht="31.5" customHeight="1">
      <c r="A10" s="55"/>
      <c r="B10" s="75" t="s">
        <v>169</v>
      </c>
      <c r="C10" s="84" t="s">
        <v>146</v>
      </c>
      <c r="D10" s="97" t="s">
        <v>170</v>
      </c>
      <c r="E10" s="84" t="s">
        <v>146</v>
      </c>
      <c r="F10" s="75" t="s">
        <v>55</v>
      </c>
      <c r="G10" s="84" t="s">
        <v>146</v>
      </c>
      <c r="H10" s="76" t="s">
        <v>171</v>
      </c>
      <c r="I10" s="76" t="s">
        <v>172</v>
      </c>
      <c r="J10" s="76" t="s">
        <v>150</v>
      </c>
      <c r="K10" s="76" t="s">
        <v>173</v>
      </c>
      <c r="L10" s="76" t="s">
        <v>173</v>
      </c>
      <c r="M10" s="82" t="s">
        <v>146</v>
      </c>
      <c r="N10" s="79" t="s">
        <v>144</v>
      </c>
      <c r="O10" s="86"/>
      <c r="P10" s="86"/>
      <c r="Q10" s="86"/>
      <c r="R10" s="86"/>
      <c r="S10" s="55"/>
      <c r="T10" s="82"/>
      <c r="U10" s="82"/>
      <c r="V10" s="82"/>
      <c r="W10" s="82"/>
      <c r="X10" s="82"/>
      <c r="Y10" s="82"/>
      <c r="Z10" s="82"/>
      <c r="AA10" s="55"/>
      <c r="AB10" s="55"/>
      <c r="AC10" s="55"/>
      <c r="AD10" s="55"/>
      <c r="AE10" s="55"/>
      <c r="AF10" s="55"/>
      <c r="AG10" s="55"/>
      <c r="AH10" s="55"/>
      <c r="AI10" s="55"/>
      <c r="AJ10" s="55"/>
    </row>
    <row r="11" ht="43.5" customHeight="1">
      <c r="A11" s="55"/>
      <c r="B11" s="97" t="s">
        <v>174</v>
      </c>
      <c r="C11" s="84" t="s">
        <v>146</v>
      </c>
      <c r="D11" s="97" t="s">
        <v>170</v>
      </c>
      <c r="E11" s="84" t="s">
        <v>146</v>
      </c>
      <c r="F11" s="75" t="s">
        <v>55</v>
      </c>
      <c r="G11" s="84" t="s">
        <v>146</v>
      </c>
      <c r="H11" s="76" t="s">
        <v>175</v>
      </c>
      <c r="I11" s="76" t="s">
        <v>69</v>
      </c>
      <c r="J11" s="76" t="s">
        <v>150</v>
      </c>
      <c r="K11" s="76" t="s">
        <v>173</v>
      </c>
      <c r="L11" s="76" t="s">
        <v>173</v>
      </c>
      <c r="M11" s="82" t="s">
        <v>146</v>
      </c>
      <c r="N11" s="55"/>
      <c r="O11" s="86"/>
      <c r="P11" s="86"/>
      <c r="Q11" s="86"/>
      <c r="R11" s="86"/>
      <c r="S11" s="55"/>
      <c r="T11" s="82"/>
      <c r="U11" s="82"/>
      <c r="V11" s="82"/>
      <c r="W11" s="82"/>
      <c r="X11" s="82"/>
      <c r="Y11" s="82"/>
      <c r="Z11" s="82"/>
      <c r="AA11" s="55"/>
      <c r="AB11" s="55"/>
      <c r="AC11" s="55"/>
      <c r="AD11" s="55"/>
      <c r="AE11" s="55"/>
      <c r="AF11" s="55"/>
      <c r="AG11" s="55"/>
      <c r="AH11" s="55"/>
      <c r="AI11" s="55"/>
      <c r="AJ11" s="55"/>
    </row>
    <row r="12" ht="15.75" customHeight="1">
      <c r="A12" s="55"/>
      <c r="B12" s="75" t="s">
        <v>169</v>
      </c>
      <c r="C12" s="84" t="s">
        <v>146</v>
      </c>
      <c r="D12" s="75" t="s">
        <v>153</v>
      </c>
      <c r="E12" s="84" t="s">
        <v>146</v>
      </c>
      <c r="F12" s="75" t="s">
        <v>55</v>
      </c>
      <c r="G12" s="84" t="s">
        <v>146</v>
      </c>
      <c r="H12" s="76" t="s">
        <v>176</v>
      </c>
      <c r="I12" s="76" t="s">
        <v>79</v>
      </c>
      <c r="J12" s="98" t="s">
        <v>150</v>
      </c>
      <c r="K12" s="98" t="s">
        <v>177</v>
      </c>
      <c r="L12" s="99" t="s">
        <v>177</v>
      </c>
      <c r="M12" s="82" t="s">
        <v>146</v>
      </c>
      <c r="N12" s="55"/>
      <c r="O12" s="81">
        <v>59860.0</v>
      </c>
      <c r="P12" s="86" t="s">
        <v>146</v>
      </c>
      <c r="Q12" s="81">
        <v>0.0</v>
      </c>
      <c r="R12" s="81">
        <v>59860.0</v>
      </c>
      <c r="S12" s="55"/>
      <c r="T12" s="76" t="s">
        <v>79</v>
      </c>
      <c r="U12" s="92"/>
      <c r="V12" s="100">
        <v>46062.0</v>
      </c>
      <c r="W12" s="89">
        <v>59860.0</v>
      </c>
      <c r="X12" s="91" t="s">
        <v>159</v>
      </c>
      <c r="Y12" s="91" t="s">
        <v>152</v>
      </c>
      <c r="Z12" s="92"/>
      <c r="AA12" s="55"/>
      <c r="AB12" s="55"/>
      <c r="AC12" s="55"/>
      <c r="AD12" s="55"/>
      <c r="AE12" s="55"/>
      <c r="AF12" s="55"/>
      <c r="AG12" s="55"/>
      <c r="AH12" s="55"/>
      <c r="AI12" s="55"/>
      <c r="AJ12" s="55"/>
    </row>
    <row r="13" ht="27.0" customHeight="1">
      <c r="A13" s="55"/>
      <c r="B13" s="75" t="s">
        <v>169</v>
      </c>
      <c r="C13" s="84" t="s">
        <v>146</v>
      </c>
      <c r="D13" s="75" t="s">
        <v>153</v>
      </c>
      <c r="E13" s="84" t="s">
        <v>146</v>
      </c>
      <c r="F13" s="75" t="s">
        <v>55</v>
      </c>
      <c r="G13" s="84" t="s">
        <v>146</v>
      </c>
      <c r="H13" s="76" t="s">
        <v>178</v>
      </c>
      <c r="I13" s="76" t="s">
        <v>79</v>
      </c>
      <c r="J13" s="98" t="s">
        <v>150</v>
      </c>
      <c r="K13" s="98" t="s">
        <v>177</v>
      </c>
      <c r="L13" s="98" t="s">
        <v>177</v>
      </c>
      <c r="M13" s="82"/>
      <c r="N13" s="55"/>
      <c r="O13" s="81"/>
      <c r="P13" s="86"/>
      <c r="Q13" s="81"/>
      <c r="R13" s="81"/>
      <c r="S13" s="55"/>
      <c r="T13" s="82"/>
      <c r="U13" s="82"/>
      <c r="V13" s="82"/>
      <c r="W13" s="82"/>
      <c r="X13" s="82"/>
      <c r="Y13" s="82"/>
      <c r="Z13" s="82"/>
      <c r="AA13" s="55"/>
      <c r="AB13" s="55"/>
      <c r="AC13" s="55"/>
      <c r="AD13" s="55"/>
      <c r="AE13" s="55"/>
      <c r="AF13" s="55"/>
      <c r="AG13" s="55"/>
      <c r="AH13" s="55"/>
      <c r="AI13" s="55"/>
      <c r="AJ13" s="55"/>
    </row>
    <row r="14">
      <c r="A14" s="55"/>
      <c r="B14" s="75" t="s">
        <v>169</v>
      </c>
      <c r="C14" s="84" t="s">
        <v>146</v>
      </c>
      <c r="D14" s="75" t="s">
        <v>153</v>
      </c>
      <c r="E14" s="84" t="s">
        <v>146</v>
      </c>
      <c r="F14" s="75" t="s">
        <v>55</v>
      </c>
      <c r="G14" s="84" t="s">
        <v>146</v>
      </c>
      <c r="H14" s="76" t="s">
        <v>179</v>
      </c>
      <c r="I14" s="76" t="s">
        <v>79</v>
      </c>
      <c r="J14" s="98" t="s">
        <v>150</v>
      </c>
      <c r="K14" s="98" t="s">
        <v>177</v>
      </c>
      <c r="L14" s="99" t="s">
        <v>177</v>
      </c>
      <c r="M14" s="82" t="s">
        <v>146</v>
      </c>
      <c r="N14" s="55"/>
      <c r="O14" s="101"/>
      <c r="P14" s="101"/>
      <c r="Q14" s="101"/>
      <c r="R14" s="101"/>
      <c r="S14" s="55"/>
      <c r="T14" s="82"/>
      <c r="U14" s="82"/>
      <c r="V14" s="82"/>
      <c r="W14" s="82"/>
      <c r="X14" s="82"/>
      <c r="Y14" s="82"/>
      <c r="Z14" s="82"/>
      <c r="AA14" s="55"/>
      <c r="AB14" s="55"/>
      <c r="AC14" s="55"/>
      <c r="AD14" s="55"/>
      <c r="AE14" s="55"/>
      <c r="AF14" s="55"/>
      <c r="AG14" s="55"/>
      <c r="AH14" s="55"/>
      <c r="AI14" s="55"/>
      <c r="AJ14" s="55"/>
    </row>
    <row r="15">
      <c r="A15" s="55"/>
      <c r="B15" s="75" t="s">
        <v>169</v>
      </c>
      <c r="C15" s="84" t="s">
        <v>146</v>
      </c>
      <c r="D15" s="75" t="s">
        <v>153</v>
      </c>
      <c r="E15" s="84" t="s">
        <v>146</v>
      </c>
      <c r="F15" s="75" t="s">
        <v>55</v>
      </c>
      <c r="G15" s="84" t="s">
        <v>146</v>
      </c>
      <c r="H15" s="76" t="s">
        <v>180</v>
      </c>
      <c r="I15" s="76" t="s">
        <v>79</v>
      </c>
      <c r="J15" s="98"/>
      <c r="K15" s="98"/>
      <c r="L15" s="99"/>
      <c r="M15" s="82"/>
      <c r="N15" s="55"/>
      <c r="O15" s="101"/>
      <c r="P15" s="101"/>
      <c r="Q15" s="101"/>
      <c r="R15" s="101"/>
      <c r="S15" s="55"/>
      <c r="T15" s="82"/>
      <c r="U15" s="82"/>
      <c r="V15" s="82"/>
      <c r="W15" s="82"/>
      <c r="X15" s="82"/>
      <c r="Y15" s="82"/>
      <c r="Z15" s="82"/>
      <c r="AA15" s="55"/>
      <c r="AB15" s="55"/>
      <c r="AC15" s="55"/>
      <c r="AD15" s="55"/>
      <c r="AE15" s="55"/>
      <c r="AF15" s="55"/>
      <c r="AG15" s="55"/>
      <c r="AH15" s="55"/>
      <c r="AI15" s="55"/>
      <c r="AJ15" s="55"/>
    </row>
    <row r="16" ht="29.25" customHeight="1">
      <c r="A16" s="55"/>
      <c r="B16" s="75" t="s">
        <v>169</v>
      </c>
      <c r="C16" s="84" t="s">
        <v>146</v>
      </c>
      <c r="D16" s="75" t="s">
        <v>153</v>
      </c>
      <c r="E16" s="84" t="s">
        <v>146</v>
      </c>
      <c r="F16" s="75" t="s">
        <v>55</v>
      </c>
      <c r="G16" s="84" t="s">
        <v>146</v>
      </c>
      <c r="H16" s="76" t="s">
        <v>181</v>
      </c>
      <c r="I16" s="76" t="s">
        <v>79</v>
      </c>
      <c r="J16" s="98" t="s">
        <v>150</v>
      </c>
      <c r="K16" s="98" t="s">
        <v>182</v>
      </c>
      <c r="L16" s="99" t="s">
        <v>182</v>
      </c>
      <c r="M16" s="82" t="s">
        <v>146</v>
      </c>
      <c r="N16" s="55"/>
      <c r="O16" s="101"/>
      <c r="P16" s="101"/>
      <c r="Q16" s="101"/>
      <c r="R16" s="101"/>
      <c r="S16" s="55"/>
      <c r="T16" s="82"/>
      <c r="U16" s="82"/>
      <c r="V16" s="82"/>
      <c r="W16" s="82"/>
      <c r="X16" s="82"/>
      <c r="Y16" s="82"/>
      <c r="Z16" s="82"/>
      <c r="AA16" s="55"/>
      <c r="AB16" s="55"/>
      <c r="AC16" s="55"/>
      <c r="AD16" s="55"/>
      <c r="AE16" s="55"/>
      <c r="AF16" s="55"/>
      <c r="AG16" s="55"/>
      <c r="AH16" s="55"/>
      <c r="AI16" s="55"/>
      <c r="AJ16" s="55"/>
    </row>
    <row r="17" ht="24.0" customHeight="1">
      <c r="A17" s="55"/>
      <c r="B17" s="75" t="s">
        <v>169</v>
      </c>
      <c r="C17" s="84" t="s">
        <v>146</v>
      </c>
      <c r="D17" s="75" t="s">
        <v>153</v>
      </c>
      <c r="E17" s="84" t="s">
        <v>146</v>
      </c>
      <c r="F17" s="75" t="s">
        <v>55</v>
      </c>
      <c r="G17" s="84" t="s">
        <v>146</v>
      </c>
      <c r="H17" s="76" t="s">
        <v>183</v>
      </c>
      <c r="I17" s="76" t="s">
        <v>79</v>
      </c>
      <c r="J17" s="98" t="s">
        <v>150</v>
      </c>
      <c r="K17" s="98" t="s">
        <v>184</v>
      </c>
      <c r="L17" s="99" t="s">
        <v>184</v>
      </c>
      <c r="M17" s="82" t="s">
        <v>146</v>
      </c>
      <c r="N17" s="55"/>
      <c r="O17" s="101"/>
      <c r="P17" s="101"/>
      <c r="Q17" s="101"/>
      <c r="R17" s="101"/>
      <c r="S17" s="55"/>
      <c r="T17" s="82"/>
      <c r="U17" s="82"/>
      <c r="V17" s="82"/>
      <c r="W17" s="82"/>
      <c r="X17" s="82"/>
      <c r="Y17" s="82"/>
      <c r="Z17" s="82"/>
      <c r="AA17" s="55"/>
      <c r="AB17" s="55"/>
      <c r="AC17" s="55"/>
      <c r="AD17" s="55"/>
      <c r="AE17" s="55"/>
      <c r="AF17" s="55"/>
      <c r="AG17" s="55"/>
      <c r="AH17" s="55"/>
      <c r="AI17" s="55"/>
      <c r="AJ17" s="55"/>
    </row>
    <row r="18" ht="27.75" customHeight="1">
      <c r="A18" s="55"/>
      <c r="B18" s="75" t="s">
        <v>169</v>
      </c>
      <c r="C18" s="84"/>
      <c r="D18" s="75" t="s">
        <v>153</v>
      </c>
      <c r="E18" s="84"/>
      <c r="F18" s="75" t="s">
        <v>55</v>
      </c>
      <c r="G18" s="84"/>
      <c r="H18" s="76" t="s">
        <v>185</v>
      </c>
      <c r="I18" s="76"/>
      <c r="J18" s="98"/>
      <c r="K18" s="98"/>
      <c r="L18" s="99"/>
      <c r="M18" s="82"/>
      <c r="N18" s="55"/>
      <c r="O18" s="101"/>
      <c r="P18" s="101"/>
      <c r="Q18" s="101"/>
      <c r="R18" s="101"/>
      <c r="S18" s="55"/>
      <c r="T18" s="82"/>
      <c r="U18" s="82"/>
      <c r="V18" s="82"/>
      <c r="W18" s="82"/>
      <c r="X18" s="82"/>
      <c r="Y18" s="82"/>
      <c r="Z18" s="82"/>
      <c r="AA18" s="55"/>
      <c r="AB18" s="55"/>
      <c r="AC18" s="55"/>
      <c r="AD18" s="55"/>
      <c r="AE18" s="55"/>
      <c r="AF18" s="55"/>
      <c r="AG18" s="55"/>
      <c r="AH18" s="55"/>
      <c r="AI18" s="55"/>
      <c r="AJ18" s="55"/>
    </row>
    <row r="19" ht="27.75" customHeight="1">
      <c r="A19" s="55"/>
      <c r="B19" s="75" t="s">
        <v>169</v>
      </c>
      <c r="C19" s="84" t="s">
        <v>146</v>
      </c>
      <c r="D19" s="75" t="s">
        <v>153</v>
      </c>
      <c r="E19" s="84" t="s">
        <v>146</v>
      </c>
      <c r="F19" s="75" t="s">
        <v>55</v>
      </c>
      <c r="G19" s="84" t="s">
        <v>146</v>
      </c>
      <c r="H19" s="76" t="s">
        <v>186</v>
      </c>
      <c r="I19" s="76" t="s">
        <v>79</v>
      </c>
      <c r="J19" s="98" t="s">
        <v>150</v>
      </c>
      <c r="K19" s="98" t="s">
        <v>187</v>
      </c>
      <c r="L19" s="99" t="s">
        <v>187</v>
      </c>
      <c r="M19" s="82" t="s">
        <v>146</v>
      </c>
      <c r="N19" s="55"/>
      <c r="O19" s="101"/>
      <c r="P19" s="101"/>
      <c r="Q19" s="101"/>
      <c r="R19" s="101"/>
      <c r="S19" s="55"/>
      <c r="T19" s="82"/>
      <c r="U19" s="82"/>
      <c r="V19" s="82"/>
      <c r="W19" s="82"/>
      <c r="X19" s="82"/>
      <c r="Y19" s="82"/>
      <c r="Z19" s="82"/>
      <c r="AA19" s="55"/>
      <c r="AB19" s="55"/>
      <c r="AC19" s="55"/>
      <c r="AD19" s="55"/>
      <c r="AE19" s="55"/>
      <c r="AF19" s="55"/>
      <c r="AG19" s="55"/>
      <c r="AH19" s="55"/>
      <c r="AI19" s="55"/>
      <c r="AJ19" s="55"/>
    </row>
    <row r="20" ht="33.0" customHeight="1">
      <c r="A20" s="55"/>
      <c r="B20" s="75" t="s">
        <v>169</v>
      </c>
      <c r="C20" s="84" t="s">
        <v>146</v>
      </c>
      <c r="D20" s="85" t="s">
        <v>147</v>
      </c>
      <c r="E20" s="84" t="s">
        <v>146</v>
      </c>
      <c r="F20" s="75" t="s">
        <v>55</v>
      </c>
      <c r="G20" s="84" t="s">
        <v>146</v>
      </c>
      <c r="H20" s="76" t="s">
        <v>188</v>
      </c>
      <c r="I20" s="102"/>
      <c r="J20" s="98" t="s">
        <v>150</v>
      </c>
      <c r="K20" s="76" t="s">
        <v>189</v>
      </c>
      <c r="L20" s="76" t="s">
        <v>189</v>
      </c>
      <c r="M20" s="82" t="s">
        <v>146</v>
      </c>
      <c r="N20" s="55"/>
      <c r="O20" s="81">
        <v>130000.0</v>
      </c>
      <c r="P20" s="86" t="s">
        <v>146</v>
      </c>
      <c r="Q20" s="81">
        <v>0.0</v>
      </c>
      <c r="R20" s="81">
        <f>O20-Q20</f>
        <v>130000</v>
      </c>
      <c r="S20" s="55"/>
      <c r="T20" s="91" t="s">
        <v>190</v>
      </c>
      <c r="U20" s="92"/>
      <c r="V20" s="93">
        <v>46062.0</v>
      </c>
      <c r="W20" s="89">
        <v>105000.0</v>
      </c>
      <c r="X20" s="91" t="s">
        <v>159</v>
      </c>
      <c r="Y20" s="91" t="s">
        <v>152</v>
      </c>
      <c r="Z20" s="103" t="s">
        <v>191</v>
      </c>
      <c r="AA20" s="103" t="s">
        <v>192</v>
      </c>
      <c r="AB20" s="103" t="s">
        <v>193</v>
      </c>
      <c r="AC20" s="103" t="s">
        <v>194</v>
      </c>
      <c r="AD20" s="55"/>
      <c r="AE20" s="55"/>
      <c r="AF20" s="55"/>
      <c r="AG20" s="55"/>
      <c r="AH20" s="55"/>
      <c r="AI20" s="55"/>
      <c r="AJ20" s="55"/>
    </row>
    <row r="21" ht="37.5" customHeight="1">
      <c r="A21" s="55"/>
      <c r="B21" s="75" t="s">
        <v>169</v>
      </c>
      <c r="C21" s="84" t="s">
        <v>146</v>
      </c>
      <c r="D21" s="75" t="s">
        <v>195</v>
      </c>
      <c r="E21" s="84" t="s">
        <v>146</v>
      </c>
      <c r="F21" s="75" t="s">
        <v>55</v>
      </c>
      <c r="G21" s="84" t="s">
        <v>146</v>
      </c>
      <c r="H21" s="76" t="s">
        <v>196</v>
      </c>
      <c r="I21" s="76" t="s">
        <v>95</v>
      </c>
      <c r="J21" s="98" t="s">
        <v>155</v>
      </c>
      <c r="K21" s="98" t="s">
        <v>197</v>
      </c>
      <c r="L21" s="99" t="s">
        <v>198</v>
      </c>
      <c r="M21" s="82" t="s">
        <v>146</v>
      </c>
      <c r="N21" s="55"/>
      <c r="O21" s="101"/>
      <c r="P21" s="101"/>
      <c r="Q21" s="101"/>
      <c r="R21" s="101"/>
      <c r="S21" s="55"/>
      <c r="T21" s="92"/>
      <c r="U21" s="92"/>
      <c r="V21" s="92"/>
      <c r="W21" s="92"/>
      <c r="X21" s="92"/>
      <c r="Y21" s="92"/>
      <c r="Z21" s="92"/>
      <c r="AA21" s="55"/>
      <c r="AB21" s="55"/>
      <c r="AC21" s="55"/>
      <c r="AD21" s="55"/>
      <c r="AE21" s="55"/>
      <c r="AF21" s="55"/>
      <c r="AG21" s="55"/>
      <c r="AH21" s="55"/>
      <c r="AI21" s="55"/>
      <c r="AJ21" s="55"/>
    </row>
    <row r="22" ht="39.0" customHeight="1">
      <c r="A22" s="55"/>
      <c r="B22" s="75" t="s">
        <v>169</v>
      </c>
      <c r="C22" s="84" t="s">
        <v>146</v>
      </c>
      <c r="D22" s="75" t="s">
        <v>199</v>
      </c>
      <c r="E22" s="84" t="s">
        <v>146</v>
      </c>
      <c r="F22" s="75" t="s">
        <v>55</v>
      </c>
      <c r="G22" s="84" t="s">
        <v>146</v>
      </c>
      <c r="H22" s="76" t="s">
        <v>200</v>
      </c>
      <c r="I22" s="76" t="s">
        <v>95</v>
      </c>
      <c r="J22" s="98" t="s">
        <v>155</v>
      </c>
      <c r="K22" s="98" t="s">
        <v>201</v>
      </c>
      <c r="L22" s="99" t="s">
        <v>202</v>
      </c>
      <c r="M22" s="82" t="s">
        <v>146</v>
      </c>
      <c r="N22" s="55"/>
      <c r="O22" s="101"/>
      <c r="P22" s="101"/>
      <c r="Q22" s="101"/>
      <c r="R22" s="101"/>
      <c r="S22" s="55"/>
      <c r="T22" s="92"/>
      <c r="U22" s="92"/>
      <c r="V22" s="92"/>
      <c r="W22" s="92"/>
      <c r="X22" s="92"/>
      <c r="Y22" s="92"/>
      <c r="Z22" s="92"/>
      <c r="AA22" s="55"/>
      <c r="AB22" s="55"/>
      <c r="AC22" s="55"/>
      <c r="AD22" s="55"/>
      <c r="AE22" s="55"/>
      <c r="AF22" s="55"/>
      <c r="AG22" s="55"/>
      <c r="AH22" s="55"/>
      <c r="AI22" s="55"/>
      <c r="AJ22" s="55"/>
    </row>
    <row r="23">
      <c r="B23" s="84"/>
      <c r="C23" s="84"/>
      <c r="D23" s="75" t="s">
        <v>153</v>
      </c>
      <c r="E23" s="84"/>
      <c r="F23" s="75" t="s">
        <v>55</v>
      </c>
      <c r="G23" s="84"/>
      <c r="H23" s="76" t="s">
        <v>203</v>
      </c>
      <c r="I23" s="104" t="s">
        <v>204</v>
      </c>
      <c r="J23" s="104"/>
      <c r="K23" s="104"/>
      <c r="L23" s="104"/>
      <c r="M23" s="104"/>
      <c r="N23" s="79">
        <v>16.0</v>
      </c>
      <c r="O23" s="81">
        <v>250000.0</v>
      </c>
      <c r="P23" s="86"/>
      <c r="Q23" s="81">
        <f t="shared" ref="Q23:Q26" si="2">O23*2%</f>
        <v>5000</v>
      </c>
      <c r="R23" s="81">
        <f t="shared" ref="R23:R26" si="3">O23-Q23</f>
        <v>245000</v>
      </c>
      <c r="S23" s="55"/>
      <c r="T23" s="91" t="s">
        <v>204</v>
      </c>
      <c r="U23" s="92"/>
      <c r="V23" s="93">
        <v>46065.0</v>
      </c>
      <c r="W23" s="89">
        <v>250000.0</v>
      </c>
      <c r="X23" s="91" t="s">
        <v>205</v>
      </c>
      <c r="Y23" s="91" t="s">
        <v>152</v>
      </c>
      <c r="Z23" s="79"/>
      <c r="AA23" s="79" t="s">
        <v>206</v>
      </c>
      <c r="AB23" s="79" t="s">
        <v>207</v>
      </c>
      <c r="AC23" s="105">
        <v>250000.0</v>
      </c>
      <c r="AD23" s="55"/>
      <c r="AE23" s="55"/>
      <c r="AF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>
        <f>12*3</f>
        <v>36</v>
      </c>
      <c r="O24" s="81">
        <v>600000.0</v>
      </c>
      <c r="P24" s="86"/>
      <c r="Q24" s="81">
        <f t="shared" si="2"/>
        <v>12000</v>
      </c>
      <c r="R24" s="81">
        <f t="shared" si="3"/>
        <v>588000</v>
      </c>
      <c r="S24" s="55"/>
      <c r="T24" s="91" t="s">
        <v>204</v>
      </c>
      <c r="U24" s="92"/>
      <c r="V24" s="106">
        <v>46066.0</v>
      </c>
      <c r="W24" s="107">
        <v>500000.0</v>
      </c>
      <c r="X24" s="91" t="s">
        <v>205</v>
      </c>
      <c r="Y24" s="91" t="s">
        <v>152</v>
      </c>
      <c r="Z24" s="79"/>
      <c r="AA24" s="79" t="s">
        <v>208</v>
      </c>
      <c r="AB24" s="79" t="s">
        <v>209</v>
      </c>
      <c r="AC24" s="105">
        <v>200000.0</v>
      </c>
      <c r="AD24" s="55"/>
      <c r="AE24" s="55"/>
      <c r="AF24" s="55"/>
      <c r="AG24" s="55"/>
      <c r="AH24" s="55"/>
      <c r="AI24" s="55"/>
      <c r="AJ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>
        <f>12*2</f>
        <v>24</v>
      </c>
      <c r="O25" s="81">
        <v>400000.0</v>
      </c>
      <c r="P25" s="86"/>
      <c r="Q25" s="81">
        <f t="shared" si="2"/>
        <v>8000</v>
      </c>
      <c r="R25" s="81">
        <f t="shared" si="3"/>
        <v>392000</v>
      </c>
      <c r="S25" s="55"/>
      <c r="T25" s="108" t="s">
        <v>210</v>
      </c>
      <c r="U25" s="109"/>
      <c r="V25" s="106">
        <v>46067.0</v>
      </c>
      <c r="W25" s="107">
        <v>475000.0</v>
      </c>
      <c r="X25" s="108" t="s">
        <v>211</v>
      </c>
      <c r="Y25" s="110" t="s">
        <v>152</v>
      </c>
      <c r="Z25" s="79"/>
      <c r="AA25" s="79" t="s">
        <v>212</v>
      </c>
      <c r="AB25" s="79" t="s">
        <v>209</v>
      </c>
      <c r="AC25" s="105">
        <v>200000.0</v>
      </c>
      <c r="AD25" s="55"/>
      <c r="AE25" s="55"/>
      <c r="AF25" s="55"/>
      <c r="AG25" s="55"/>
      <c r="AH25" s="55"/>
      <c r="AI25" s="55"/>
      <c r="AJ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>
        <f>12*3</f>
        <v>36</v>
      </c>
      <c r="O26" s="81">
        <v>600000.0</v>
      </c>
      <c r="P26" s="86"/>
      <c r="Q26" s="81">
        <f t="shared" si="2"/>
        <v>12000</v>
      </c>
      <c r="R26" s="81">
        <f t="shared" si="3"/>
        <v>588000</v>
      </c>
      <c r="S26" s="55"/>
      <c r="T26" s="91" t="s">
        <v>204</v>
      </c>
      <c r="U26" s="92"/>
      <c r="V26" s="106">
        <v>46070.0</v>
      </c>
      <c r="W26" s="107">
        <v>588000.0</v>
      </c>
      <c r="X26" s="91" t="s">
        <v>205</v>
      </c>
      <c r="Y26" s="91" t="s">
        <v>152</v>
      </c>
      <c r="Z26" s="79"/>
      <c r="AA26" s="79" t="s">
        <v>213</v>
      </c>
      <c r="AB26" s="79" t="s">
        <v>209</v>
      </c>
      <c r="AC26" s="105">
        <v>200000.0</v>
      </c>
      <c r="AD26" s="55"/>
      <c r="AE26" s="55"/>
      <c r="AF26" s="55"/>
      <c r="AG26" s="55"/>
      <c r="AH26" s="55"/>
      <c r="AI26" s="55"/>
      <c r="AJ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>
        <f>SUM(N23:N26)</f>
        <v>112</v>
      </c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79"/>
      <c r="AA27" s="79" t="s">
        <v>212</v>
      </c>
      <c r="AB27" s="79" t="s">
        <v>209</v>
      </c>
      <c r="AC27" s="105">
        <v>200000.0</v>
      </c>
      <c r="AD27" s="55"/>
      <c r="AE27" s="55"/>
      <c r="AF27" s="55"/>
      <c r="AG27" s="55"/>
      <c r="AH27" s="55"/>
      <c r="AI27" s="55"/>
      <c r="AJ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103"/>
      <c r="AA28" s="79" t="s">
        <v>214</v>
      </c>
      <c r="AB28" s="79" t="s">
        <v>209</v>
      </c>
      <c r="AC28" s="105">
        <v>200000.0</v>
      </c>
      <c r="AD28" s="55"/>
      <c r="AE28" s="55"/>
      <c r="AF28" s="55"/>
      <c r="AG28" s="55"/>
      <c r="AH28" s="55"/>
      <c r="AI28" s="55"/>
      <c r="AJ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81">
        <v>200000.0</v>
      </c>
      <c r="P29" s="86"/>
      <c r="Q29" s="81">
        <f>O29*2%</f>
        <v>4000</v>
      </c>
      <c r="R29" s="81">
        <f>O29-Q29</f>
        <v>196000</v>
      </c>
      <c r="S29" s="55"/>
      <c r="T29" s="55"/>
      <c r="U29" s="55"/>
      <c r="V29" s="55"/>
      <c r="W29" s="55"/>
      <c r="X29" s="55"/>
      <c r="Y29" s="55"/>
      <c r="Z29" s="55"/>
      <c r="AA29" s="55"/>
      <c r="AB29" s="79" t="s">
        <v>215</v>
      </c>
      <c r="AC29" s="111">
        <f>SUM(AC21:AC28)</f>
        <v>1250000</v>
      </c>
      <c r="AD29" s="55"/>
      <c r="AE29" s="55"/>
      <c r="AF29" s="55"/>
      <c r="AG29" s="55"/>
      <c r="AH29" s="55"/>
      <c r="AI29" s="55"/>
      <c r="AJ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79" t="s">
        <v>216</v>
      </c>
      <c r="AC30" s="55">
        <f>AC29*2%</f>
        <v>25000</v>
      </c>
      <c r="AD30" s="55"/>
      <c r="AE30" s="55"/>
      <c r="AF30" s="55"/>
      <c r="AG30" s="55"/>
      <c r="AH30" s="55"/>
      <c r="AI30" s="55"/>
      <c r="AJ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Z31" s="55"/>
      <c r="AA31" s="55"/>
      <c r="AB31" s="79" t="s">
        <v>217</v>
      </c>
      <c r="AC31" s="55">
        <f>AC29-AC30</f>
        <v>1225000</v>
      </c>
      <c r="AD31" s="55"/>
      <c r="AE31" s="55"/>
      <c r="AF31" s="55"/>
      <c r="AG31" s="55"/>
      <c r="AH31" s="55"/>
      <c r="AI31" s="55"/>
      <c r="AJ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79" t="s">
        <v>218</v>
      </c>
      <c r="AC32" s="105">
        <v>750000.0</v>
      </c>
      <c r="AD32" s="55"/>
      <c r="AE32" s="55"/>
      <c r="AF32" s="55"/>
      <c r="AG32" s="55"/>
      <c r="AH32" s="55"/>
      <c r="AI32" s="55"/>
      <c r="AJ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112" t="s">
        <v>219</v>
      </c>
      <c r="AC33" s="113">
        <f>AC31-AC32</f>
        <v>475000</v>
      </c>
      <c r="AD33" s="55"/>
      <c r="AE33" s="55"/>
      <c r="AF33" s="55"/>
      <c r="AG33" s="55"/>
      <c r="AH33" s="55"/>
      <c r="AI33" s="55"/>
      <c r="AJ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114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25.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26.2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28.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ht="27.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15.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15.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37.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38.2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</row>
  </sheetData>
  <mergeCells count="1">
    <mergeCell ref="T3:W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115" t="s">
        <v>220</v>
      </c>
      <c r="C2" s="116"/>
      <c r="G2" s="115" t="s">
        <v>221</v>
      </c>
      <c r="H2" s="116"/>
    </row>
    <row r="4">
      <c r="J4" s="117" t="s">
        <v>222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19" t="s">
        <v>223</v>
      </c>
      <c r="B2" s="120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9" t="s">
        <v>224</v>
      </c>
      <c r="L5" s="121" t="s">
        <v>225</v>
      </c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21" t="s">
        <v>226</v>
      </c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22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>
      <c r="A19" s="118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>
      <c r="A20" s="118"/>
      <c r="B20" s="123"/>
      <c r="C20" s="123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>
      <c r="A27" s="118"/>
      <c r="B27" s="122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  <row r="993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</row>
    <row r="994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</row>
    <row r="995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</row>
    <row r="996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</row>
    <row r="997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</row>
    <row r="998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</row>
    <row r="999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</row>
    <row r="1000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</row>
  </sheetData>
  <drawing r:id="rId1"/>
</worksheet>
</file>