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" sheetId="3" r:id="rId6"/>
    <sheet state="visible" name="CONFIRMACION" sheetId="4" r:id="rId7"/>
    <sheet state="visible" name="VUELO" sheetId="5" r:id="rId8"/>
  </sheets>
  <definedNames/>
  <calcPr/>
  <extLst>
    <ext uri="GoogleSheetsCustomDataVersion2">
      <go:sheetsCustomData xmlns:go="http://customooxmlschemas.google.com/" r:id="rId9" roundtripDataChecksum="YFVmv7Xd9SNILVtVva2HLyaNgfippkuwS9pGTGdArf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0">
      <text>
        <t xml:space="preserve">======
ID#AAACFkjBQi0
MEDICAL RESERVAS    (2026-08-13 13:14:33)
DEBE LLEGAR A LAS 11:00 AM</t>
      </text>
    </comment>
  </commentList>
  <extLst>
    <ext uri="GoogleSheetsCustomDataVersion2">
      <go:sheetsCustomData xmlns:go="http://customooxmlschemas.google.com/" r:id="rId1" roundtripDataSignature="AMtx7mjNHgx38x6kqRWiMZs22JxmF6cwsA=="/>
    </ext>
  </extLst>
</comments>
</file>

<file path=xl/sharedStrings.xml><?xml version="1.0" encoding="utf-8"?>
<sst xmlns="http://schemas.openxmlformats.org/spreadsheetml/2006/main" count="336" uniqueCount="209">
  <si>
    <t xml:space="preserve"> </t>
  </si>
  <si>
    <t>FOTOGRAFIA CORPORAL</t>
  </si>
  <si>
    <t>ECOGRAFIA DE ABDOMEN TOTAL</t>
  </si>
  <si>
    <t>ENDOSCOPIA Y COLONOSCOPIA</t>
  </si>
  <si>
    <t>Libro diario contable</t>
  </si>
  <si>
    <t>CONSULTA OFTALMOLOGIA</t>
  </si>
  <si>
    <t>FOTOFINTER</t>
  </si>
  <si>
    <t>PAGOS</t>
  </si>
  <si>
    <t>ITINERARIO:</t>
  </si>
  <si>
    <t xml:space="preserve">CIRUGIA OCULAR </t>
  </si>
  <si>
    <t>12 DÍAS</t>
  </si>
  <si>
    <t>10 AL 21 DE AGOSTO - 2026</t>
  </si>
  <si>
    <t>ARCHIVO DE DOCUMENTOS</t>
  </si>
  <si>
    <t>PAGOS  -  FACTURA</t>
  </si>
  <si>
    <t>RESERVAS  Y CONFIRMACION</t>
  </si>
  <si>
    <t>SERVICIOS</t>
  </si>
  <si>
    <t>Confirmación</t>
  </si>
  <si>
    <t>PROVEEDOR</t>
  </si>
  <si>
    <t>SEDE</t>
  </si>
  <si>
    <t>CANTIDAD</t>
  </si>
  <si>
    <t>DIRECCIÓN</t>
  </si>
  <si>
    <t>PRECIO UNITARIO EN PESOS COLOMBIANOS</t>
  </si>
  <si>
    <t>Pasajero</t>
  </si>
  <si>
    <t>PESOS</t>
  </si>
  <si>
    <t>DÍA / HORA</t>
  </si>
  <si>
    <t>Fechas y Actividad</t>
  </si>
  <si>
    <t>PAGOS EN PESOS</t>
  </si>
  <si>
    <t>ACP horas</t>
  </si>
  <si>
    <t>Traslado cerca</t>
  </si>
  <si>
    <t>Traslado lejos</t>
  </si>
  <si>
    <t>RETENCIÓN EN LA FUENTE</t>
  </si>
  <si>
    <t>PAGO TOTAL</t>
  </si>
  <si>
    <t>PROVEEDOR - NOMBRE COMERCIAL</t>
  </si>
  <si>
    <t>Fecha del pago</t>
  </si>
  <si>
    <t>LUNES 10 DE AGOSTO 2026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</si>
  <si>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</si>
  <si>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</si>
  <si>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</si>
  <si>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</si>
  <si>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</si>
  <si>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</si>
  <si>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Emitida</t>
  </si>
  <si>
    <t>DIRECTO PAX</t>
  </si>
  <si>
    <t>Póliza de asistencia médica al viajero - Alejandra</t>
  </si>
  <si>
    <t xml:space="preserve">Colasistencia </t>
  </si>
  <si>
    <t>Z AIR</t>
  </si>
  <si>
    <t>Alejandra- Xiomahara</t>
  </si>
  <si>
    <t>10:00 am</t>
  </si>
  <si>
    <t>Vuelo Curazao- Medellin</t>
  </si>
  <si>
    <t>CONFIRMADO</t>
  </si>
  <si>
    <t>Aeroturex</t>
  </si>
  <si>
    <t>11:00 am</t>
  </si>
  <si>
    <t xml:space="preserve">Traslado a aeropuerto - hotel </t>
  </si>
  <si>
    <t>AAN8Q9</t>
  </si>
  <si>
    <t>Nombre</t>
  </si>
  <si>
    <t>Xiomahara</t>
  </si>
  <si>
    <t>Alejandra</t>
  </si>
  <si>
    <t>7Z0512</t>
  </si>
  <si>
    <t>PRE-COMPRA</t>
  </si>
  <si>
    <t>Eulogia</t>
  </si>
  <si>
    <t>Filomena</t>
  </si>
  <si>
    <t>Apellido</t>
  </si>
  <si>
    <t>Rumai</t>
  </si>
  <si>
    <t>El Poblado</t>
  </si>
  <si>
    <t>Calle 4 Sur #43A-109</t>
  </si>
  <si>
    <t>Novelty Suites</t>
  </si>
  <si>
    <t>Genero</t>
  </si>
  <si>
    <t>Femenino</t>
  </si>
  <si>
    <t>Póliza de asistencia médica al Acompañante- Xiomahara</t>
  </si>
  <si>
    <t xml:space="preserve">Pasaporte </t>
  </si>
  <si>
    <t>NXD189HR3</t>
  </si>
  <si>
    <t>Tiempo para almorzar</t>
  </si>
  <si>
    <t>NRJBHH8B5</t>
  </si>
  <si>
    <t>Fecha de nacimiento</t>
  </si>
  <si>
    <t>YENNY</t>
  </si>
  <si>
    <t>12:30 pm</t>
  </si>
  <si>
    <t>Edad</t>
  </si>
  <si>
    <t>Traslado hotel - Centro médico</t>
  </si>
  <si>
    <t>Archivado</t>
  </si>
  <si>
    <t>Facturado</t>
  </si>
  <si>
    <t>Confirmado</t>
  </si>
  <si>
    <t>Ecografia abdomen total</t>
  </si>
  <si>
    <t>Hernán Ocazionez</t>
  </si>
  <si>
    <t>Estado civil</t>
  </si>
  <si>
    <t>soltera</t>
  </si>
  <si>
    <t xml:space="preserve">Calle 78B #69-240, Barrio Robledo  Hospital Pablo Tobón Uribe consultorio 154 Torre B </t>
  </si>
  <si>
    <t>Dirección</t>
  </si>
  <si>
    <t>DR MOSQUERA HPTU</t>
  </si>
  <si>
    <t>Residencias Jalousie B-17 Hanenberg</t>
  </si>
  <si>
    <t>03:45 pm</t>
  </si>
  <si>
    <t>Consulta con especialista en GASTROENTEROLOGIA</t>
  </si>
  <si>
    <t>HERNAN OCAZIONEZ</t>
  </si>
  <si>
    <t>SE PAGO CON EL SALDO A FAVOR DEL 2025  RVA170</t>
  </si>
  <si>
    <t>País</t>
  </si>
  <si>
    <t>Curazao</t>
  </si>
  <si>
    <t>Email:</t>
  </si>
  <si>
    <t>ninitarumai54@gmail.com</t>
  </si>
  <si>
    <t>Pagado</t>
  </si>
  <si>
    <t>Fotografía Corporal Total</t>
  </si>
  <si>
    <t>Clinica Aurora</t>
  </si>
  <si>
    <t>ntr.kirash@hotmail.com</t>
  </si>
  <si>
    <t>Teléfono</t>
  </si>
  <si>
    <t>599 9 568 7561</t>
  </si>
  <si>
    <t xml:space="preserve">Traslado HPTU - Localtel </t>
  </si>
  <si>
    <t xml:space="preserve">Profesión </t>
  </si>
  <si>
    <t>JURIDICA BANCOLOMBIA</t>
  </si>
  <si>
    <t>TRANSFERENCIA BANCARIA</t>
  </si>
  <si>
    <t>RH</t>
  </si>
  <si>
    <t>Servicio Medical Trip Colombia - Acompañamiento presencial y Virtual en español x 8 horas</t>
  </si>
  <si>
    <t>Yenny</t>
  </si>
  <si>
    <t>Traslado Locatel - Hotel</t>
  </si>
  <si>
    <t>pend liq</t>
  </si>
  <si>
    <t xml:space="preserve">B Positivo </t>
  </si>
  <si>
    <t>Seguro</t>
  </si>
  <si>
    <t xml:space="preserve"> Magda Yenny Roberto</t>
  </si>
  <si>
    <t>PAGO DE LA RVA077-5 en efectivo pesos colombianos</t>
  </si>
  <si>
    <t>Pago en efectivo</t>
  </si>
  <si>
    <t>Peso</t>
  </si>
  <si>
    <t>Servicios Medical Trip Colombia Traslados Hotel-Clínica por trayectos LARGOS</t>
  </si>
  <si>
    <t>06:30 pm</t>
  </si>
  <si>
    <t>Alojamiento</t>
  </si>
  <si>
    <t>Altura</t>
  </si>
  <si>
    <t>Idioma</t>
  </si>
  <si>
    <t>Servicios Medical Trip Colombia Traslados Hotel-Clínica por trayectos CORTOS</t>
  </si>
  <si>
    <t>MARTES 11 DE AGOSTO 2026</t>
  </si>
  <si>
    <t>Salud</t>
  </si>
  <si>
    <t xml:space="preserve">Estadia </t>
  </si>
  <si>
    <t>24 AUG</t>
  </si>
  <si>
    <t>Traslado Aeropuerto -Hotel por trayecto conductor habla español</t>
  </si>
  <si>
    <t>01:30 pm</t>
  </si>
  <si>
    <t>Traslado C.C Santa fé - Novelty</t>
  </si>
  <si>
    <t>PAGO</t>
  </si>
  <si>
    <t>Total en pesos Colombianos</t>
  </si>
  <si>
    <t>Abono ACP Yenny</t>
  </si>
  <si>
    <t xml:space="preserve">Novelty - Apartamento  Poblado </t>
  </si>
  <si>
    <t>Apartamento Poblado - Clofán</t>
  </si>
  <si>
    <t>Torre médica ciudad del Rio</t>
  </si>
  <si>
    <t>Carrera 48# 19a -40.  Cons 1518-1519</t>
  </si>
  <si>
    <t>LUKAS SALDARRIAGA</t>
  </si>
  <si>
    <t xml:space="preserve">03:50 pm </t>
  </si>
  <si>
    <t>Consulta con OFTALMOLOGIA</t>
  </si>
  <si>
    <t>05:30 pm</t>
  </si>
  <si>
    <t>Traslado Clófán - Novelty</t>
  </si>
  <si>
    <t>MIÉRCOLES 12 DE AGOSTO 2026</t>
  </si>
  <si>
    <t>No desayunar - tomar agua vejiga llena</t>
  </si>
  <si>
    <t xml:space="preserve">06:20 am </t>
  </si>
  <si>
    <t>Traslado Hotel - centro médico</t>
  </si>
  <si>
    <t>Calle 7 No. 39-290 Clínica Medellín, Poblado piso 9 - 916</t>
  </si>
  <si>
    <t>06:45 am</t>
  </si>
  <si>
    <t>Ecografía de abdomen total</t>
  </si>
  <si>
    <t>07:25 am</t>
  </si>
  <si>
    <t>Traslado centro médico - hotel</t>
  </si>
  <si>
    <t>Tiempo para desayunar</t>
  </si>
  <si>
    <t>Carrera 48# 19 A 40 Clínica Clofán,</t>
  </si>
  <si>
    <t>09:20 am</t>
  </si>
  <si>
    <t xml:space="preserve">CLOFAN </t>
  </si>
  <si>
    <t>10:30 am</t>
  </si>
  <si>
    <t>Resto del día libre</t>
  </si>
  <si>
    <t>JUEVES 13 DE AGOSTO 2026</t>
  </si>
  <si>
    <t>08:30 am</t>
  </si>
  <si>
    <t xml:space="preserve"> Patio Bonito</t>
  </si>
  <si>
    <t>Carrera 46 No. 7–12 SEDE 1</t>
  </si>
  <si>
    <t>CLÍNICA AURORA</t>
  </si>
  <si>
    <t>09:15 am</t>
  </si>
  <si>
    <t>Fotografía corporal total</t>
  </si>
  <si>
    <t>11:30 pm</t>
  </si>
  <si>
    <t>Yenny comprar el laxante- ENVIAR PREPARACION A PAX</t>
  </si>
  <si>
    <t>Preparación para la colonoscopia</t>
  </si>
  <si>
    <t>VIERNES 14 DE AGOSTO 2026</t>
  </si>
  <si>
    <t xml:space="preserve">No desayunar -NO TOMAR AGUA - Ayuno de 6 a 8 horas </t>
  </si>
  <si>
    <t>09:00 am</t>
  </si>
  <si>
    <t>CONFIRMADO DIRECTO POR EL PAX</t>
  </si>
  <si>
    <t xml:space="preserve">10:30 am </t>
  </si>
  <si>
    <t xml:space="preserve">Endoscopia y Colonoscopia </t>
  </si>
  <si>
    <t>Recuperación y observación postprocedimiento</t>
  </si>
  <si>
    <t>03:00 pm</t>
  </si>
  <si>
    <t>SÁBADO 15 DE AGOSTO 2026</t>
  </si>
  <si>
    <t>Dia Libre</t>
  </si>
  <si>
    <t>DOMINGO 16 DE AGOSTO 2026</t>
  </si>
  <si>
    <t>LUNES 17 DE AGOSTO 2026</t>
  </si>
  <si>
    <t>MARTES 18 DE AGOSTO 2026</t>
  </si>
  <si>
    <t>Traslado Hotel- Centro medico</t>
  </si>
  <si>
    <t>Torre medicaciudad del rio</t>
  </si>
  <si>
    <t>Clínica clofan piso 11 consulta externa</t>
  </si>
  <si>
    <t>Cita de control Gastroenterólogo</t>
  </si>
  <si>
    <t>Traslado Centro medico-centro médico</t>
  </si>
  <si>
    <t>Cita de pre-anestesia</t>
  </si>
  <si>
    <t>02:40 pm</t>
  </si>
  <si>
    <t>MIÉRCOLES 19 DE AGOSTO 2026</t>
  </si>
  <si>
    <t xml:space="preserve">No desayunar </t>
  </si>
  <si>
    <t>Llegada para preparación</t>
  </si>
  <si>
    <t>Dr. LUKAS SALDARRIAGA</t>
  </si>
  <si>
    <t xml:space="preserve">01:00 pm </t>
  </si>
  <si>
    <t>Cirugía ocular</t>
  </si>
  <si>
    <t>02:30 pm</t>
  </si>
  <si>
    <t>JUEVES 20 DE AGOSTO 2026</t>
  </si>
  <si>
    <t>Tiempo de almorzar</t>
  </si>
  <si>
    <t>CLOFAN</t>
  </si>
  <si>
    <t>09:30 am</t>
  </si>
  <si>
    <t>Control cirugia ocular</t>
  </si>
  <si>
    <t>YENNY - UBER</t>
  </si>
  <si>
    <t>Traslado Centro medico- Hotel</t>
  </si>
  <si>
    <t>VIERNES 21 DE AGOSTO 2026</t>
  </si>
  <si>
    <t>HOTEL</t>
  </si>
  <si>
    <t>AEROTUREX</t>
  </si>
  <si>
    <t>07:00 am</t>
  </si>
  <si>
    <t>Traslado hotel Aeropuerto</t>
  </si>
  <si>
    <t>Vuelo internacional Medellin- Curazao</t>
  </si>
  <si>
    <t>TOTAL A COBRAR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</si>
</sst>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$]#,##0.00"/>
    <numFmt numFmtId="165" formatCode="d/M/yyyy"/>
    <numFmt numFmtId="166" formatCode="[$cop]#,##0"/>
    <numFmt numFmtId="167" formatCode="d/m/yyyy"/>
    <numFmt numFmtId="168" formatCode="d/MM/yyyy"/>
    <numFmt numFmtId="169" formatCode="&quot;$&quot;#,##0"/>
    <numFmt numFmtId="170" formatCode="dd-mm-yyyy"/>
    <numFmt numFmtId="171" formatCode="[$ $]#,##0"/>
    <numFmt numFmtId="172" formatCode="dd-mm-yy"/>
  </numFmts>
  <fonts count="19">
    <font>
      <sz val="10.0"/>
      <color rgb="FF000000"/>
      <name val="Arial"/>
      <scheme val="minor"/>
    </font>
    <font>
      <sz val="10.0"/>
      <color theme="1"/>
      <name val="Lexend"/>
    </font>
    <font>
      <sz val="11.0"/>
      <color theme="1"/>
      <name val="Lexend"/>
    </font>
    <font>
      <color theme="1"/>
      <name val="Arial"/>
      <scheme val="minor"/>
    </font>
    <font>
      <b/>
      <sz val="10.0"/>
      <color theme="1"/>
      <name val="Lexend"/>
    </font>
    <font>
      <b/>
      <sz val="11.0"/>
      <color rgb="FFFFFFFF"/>
      <name val="Lexend"/>
    </font>
    <font>
      <b/>
      <sz val="13.0"/>
      <color rgb="FFFFFFFF"/>
      <name val="Lexend"/>
    </font>
    <font>
      <b/>
      <sz val="9.0"/>
      <color rgb="FFFFFFFF"/>
      <name val="Lexend"/>
    </font>
    <font/>
    <font>
      <sz val="9.0"/>
      <color theme="1"/>
      <name val="Lexend"/>
    </font>
    <font>
      <b/>
      <sz val="11.0"/>
      <color theme="1"/>
      <name val="Lexend"/>
    </font>
    <font>
      <b/>
      <sz val="7.0"/>
      <color rgb="FFFFFFFF"/>
      <name val="Lexend"/>
    </font>
    <font>
      <color theme="1"/>
      <name val="Lexend"/>
    </font>
    <font>
      <color rgb="FF212529"/>
      <name val="Lexend"/>
    </font>
    <font>
      <color theme="1"/>
      <name val="Arial"/>
    </font>
    <font>
      <b/>
      <sz val="15.0"/>
      <color theme="1"/>
      <name val="Lexend"/>
    </font>
    <font>
      <b/>
      <color rgb="FF212529"/>
      <name val="Lexend"/>
    </font>
    <font>
      <b/>
      <sz val="11.0"/>
      <color rgb="FF212529"/>
      <name val="Lexend"/>
    </font>
    <font>
      <b/>
      <sz val="9.0"/>
      <color theme="1"/>
      <name val="Lexend"/>
    </font>
  </fonts>
  <fills count="1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</fills>
  <borders count="6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3" fontId="3" numFmtId="0" xfId="0" applyAlignment="1" applyFill="1" applyFont="1">
      <alignment readingOrder="0"/>
    </xf>
    <xf borderId="0" fillId="3" fontId="3" numFmtId="0" xfId="0" applyFill="1" applyFont="1"/>
    <xf borderId="0" fillId="4" fontId="3" numFmtId="0" xfId="0" applyAlignment="1" applyFill="1" applyFont="1">
      <alignment readingOrder="0"/>
    </xf>
    <xf borderId="0" fillId="4" fontId="3" numFmtId="0" xfId="0" applyFill="1" applyFont="1"/>
    <xf borderId="1" fillId="5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5" fontId="5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2" fillId="5" fontId="7" numFmtId="0" xfId="0" applyAlignment="1" applyBorder="1" applyFill="1" applyFont="1">
      <alignment horizontal="center" shrinkToFit="0" vertical="center" wrapText="1"/>
    </xf>
    <xf borderId="3" fillId="0" fontId="8" numFmtId="0" xfId="0" applyBorder="1" applyFont="1"/>
    <xf borderId="1" fillId="5" fontId="6" numFmtId="0" xfId="0" applyAlignment="1" applyBorder="1" applyFill="1" applyFont="1">
      <alignment horizontal="center" readingOrder="0" shrinkToFit="0" vertical="center" wrapText="1"/>
    </xf>
    <xf borderId="4" fillId="0" fontId="8" numFmtId="0" xfId="0" applyBorder="1" applyFont="1"/>
    <xf borderId="1" fillId="5" fontId="9" numFmtId="0" xfId="0" applyAlignment="1" applyBorder="1" applyFill="1" applyFont="1">
      <alignment horizontal="center" vertical="center"/>
    </xf>
    <xf borderId="1" fillId="5" fontId="9" numFmtId="165" xfId="0" applyAlignment="1" applyBorder="1" applyFill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1" fillId="5" fontId="7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vertical="center"/>
    </xf>
    <xf borderId="1" fillId="6" fontId="10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0" fillId="0" fontId="9" numFmtId="166" xfId="0" applyAlignment="1" applyFont="1" applyNumberForma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  <xf borderId="1" fillId="5" fontId="7" numFmtId="166" xfId="0" applyAlignment="1" applyBorder="1" applyFill="1" applyFont="1" applyNumberFormat="1">
      <alignment horizontal="center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1" fillId="6" fontId="2" numFmtId="167" xfId="0" applyAlignment="1" applyBorder="1" applyFill="1" applyFont="1" applyNumberFormat="1">
      <alignment horizontal="center" shrinkToFit="0" vertical="center" wrapText="1"/>
    </xf>
    <xf borderId="1" fillId="7" fontId="7" numFmtId="166" xfId="0" applyAlignment="1" applyBorder="1" applyFill="1" applyFont="1" applyNumberForma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7" fontId="7" numFmtId="168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1" fillId="8" fontId="12" numFmtId="0" xfId="0" applyAlignment="1" applyBorder="1" applyFill="1" applyFont="1">
      <alignment horizontal="center" shrinkToFit="0" vertical="center" wrapText="1"/>
    </xf>
    <xf borderId="1" fillId="9" fontId="1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3" numFmtId="169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10" fontId="4" numFmtId="0" xfId="0" applyAlignment="1" applyBorder="1" applyFill="1" applyFont="1">
      <alignment horizontal="center" readingOrder="0" shrinkToFit="0" vertical="center" wrapText="1"/>
    </xf>
    <xf borderId="1" fillId="0" fontId="13" numFmtId="169" xfId="0" applyAlignment="1" applyBorder="1" applyFont="1" applyNumberFormat="1">
      <alignment horizontal="center" shrinkToFit="0" vertical="center" wrapText="1"/>
    </xf>
    <xf borderId="0" fillId="0" fontId="14" numFmtId="0" xfId="0" applyFont="1"/>
    <xf borderId="1" fillId="11" fontId="1" numFmtId="169" xfId="0" applyAlignment="1" applyBorder="1" applyFill="1" applyFont="1" applyNumberFormat="1">
      <alignment horizontal="center" readingOrder="0" vertical="center"/>
    </xf>
    <xf borderId="1" fillId="12" fontId="2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165" xfId="0" applyAlignment="1" applyFont="1" applyNumberFormat="1">
      <alignment horizontal="left" vertical="center"/>
    </xf>
    <xf borderId="0" fillId="0" fontId="2" numFmtId="170" xfId="0" applyAlignment="1" applyFont="1" applyNumberFormat="1">
      <alignment horizontal="left" vertical="center"/>
    </xf>
    <xf borderId="0" fillId="0" fontId="14" numFmtId="0" xfId="0" applyAlignment="1" applyFont="1">
      <alignment horizontal="left"/>
    </xf>
    <xf borderId="1" fillId="12" fontId="2" numFmtId="0" xfId="0" applyAlignment="1" applyBorder="1" applyFill="1" applyFont="1">
      <alignment horizontal="center" readingOrder="0" shrinkToFit="0" vertical="center" wrapText="1"/>
    </xf>
    <xf borderId="1" fillId="8" fontId="12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11" fontId="1" numFmtId="169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readingOrder="0"/>
    </xf>
    <xf borderId="1" fillId="13" fontId="2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" numFmtId="171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9" fontId="1" numFmtId="0" xfId="0" applyAlignment="1" applyBorder="1" applyFill="1" applyFont="1">
      <alignment horizontal="center" readingOrder="0" vertical="center"/>
    </xf>
    <xf borderId="1" fillId="0" fontId="1" numFmtId="170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14" fontId="1" numFmtId="0" xfId="0" applyAlignment="1" applyBorder="1" applyFill="1" applyFont="1">
      <alignment horizontal="center" readingOrder="0" vertical="center"/>
    </xf>
    <xf borderId="1" fillId="11" fontId="1" numFmtId="0" xfId="0" applyAlignment="1" applyBorder="1" applyFill="1" applyFont="1">
      <alignment horizontal="center" readingOrder="0" vertical="center"/>
    </xf>
    <xf borderId="1" fillId="11" fontId="1" numFmtId="0" xfId="0" applyAlignment="1" applyBorder="1" applyFill="1" applyFont="1">
      <alignment horizontal="center" vertical="center"/>
    </xf>
    <xf borderId="1" fillId="0" fontId="1" numFmtId="172" xfId="0" applyAlignment="1" applyBorder="1" applyFont="1" applyNumberFormat="1">
      <alignment horizontal="center" readingOrder="0" vertical="center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3" fontId="16" numFmtId="169" xfId="0" applyAlignment="1" applyBorder="1" applyFill="1" applyFont="1" applyNumberFormat="1">
      <alignment horizontal="center" shrinkToFit="0" vertical="center" wrapText="1"/>
    </xf>
    <xf borderId="0" fillId="3" fontId="17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0" fillId="0" fontId="1" numFmtId="172" xfId="0" applyAlignment="1" applyFont="1" applyNumberFormat="1">
      <alignment horizontal="center" readingOrder="0" vertical="center"/>
    </xf>
    <xf borderId="0" fillId="0" fontId="1" numFmtId="16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4" fontId="12" numFmtId="0" xfId="0" applyAlignment="1" applyBorder="1" applyFill="1" applyFont="1">
      <alignment horizontal="center" readingOrder="0" shrinkToFit="0" vertical="center" wrapText="1"/>
    </xf>
    <xf borderId="1" fillId="4" fontId="10" numFmtId="0" xfId="0" applyAlignment="1" applyBorder="1" applyFill="1" applyFont="1">
      <alignment horizontal="center" readingOrder="0" shrinkToFit="0" vertical="center" wrapText="1"/>
    </xf>
    <xf borderId="1" fillId="3" fontId="18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4" fontId="2" numFmtId="167" xfId="0" applyAlignment="1" applyBorder="1" applyFill="1" applyFont="1" applyNumberFormat="1">
      <alignment horizontal="center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5" fillId="4" fontId="2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readingOrder="0" shrinkToFit="0" vertical="center" wrapText="1"/>
    </xf>
    <xf borderId="1" fillId="2" fontId="2" numFmtId="167" xfId="0" applyAlignment="1" applyBorder="1" applyFill="1" applyFont="1" applyNumberFormat="1">
      <alignment horizontal="center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1" fillId="9" fontId="2" numFmtId="0" xfId="0" applyAlignment="1" applyBorder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1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2.png"/><Relationship Id="rId4" Type="http://schemas.openxmlformats.org/officeDocument/2006/relationships/image" Target="../media/image7.png"/><Relationship Id="rId5" Type="http://schemas.openxmlformats.org/officeDocument/2006/relationships/image" Target="../media/image10.png"/><Relationship Id="rId6" Type="http://schemas.openxmlformats.org/officeDocument/2006/relationships/image" Target="../media/image2.png"/><Relationship Id="rId7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200025</xdr:rowOff>
    </xdr:from>
    <xdr:ext cx="4705350" cy="3390900"/>
    <xdr:pic>
      <xdr:nvPicPr>
        <xdr:cNvPr id="0" name="image5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504825</xdr:colOff>
      <xdr:row>1</xdr:row>
      <xdr:rowOff>9525</xdr:rowOff>
    </xdr:from>
    <xdr:ext cx="4914900" cy="3390900"/>
    <xdr:pic>
      <xdr:nvPicPr>
        <xdr:cNvPr id="0" name="image1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26</xdr:row>
      <xdr:rowOff>180975</xdr:rowOff>
    </xdr:from>
    <xdr:ext cx="2695575" cy="250507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19</xdr:row>
      <xdr:rowOff>85725</xdr:rowOff>
    </xdr:from>
    <xdr:ext cx="3352800" cy="19145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590550</xdr:colOff>
      <xdr:row>11</xdr:row>
      <xdr:rowOff>314325</xdr:rowOff>
    </xdr:from>
    <xdr:ext cx="3429000" cy="558165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885825</xdr:colOff>
      <xdr:row>36</xdr:row>
      <xdr:rowOff>47625</xdr:rowOff>
    </xdr:from>
    <xdr:ext cx="5572125" cy="403860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628650</xdr:colOff>
      <xdr:row>3</xdr:row>
      <xdr:rowOff>104775</xdr:rowOff>
    </xdr:from>
    <xdr:ext cx="5953125" cy="5572125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266700</xdr:colOff>
      <xdr:row>39</xdr:row>
      <xdr:rowOff>66675</xdr:rowOff>
    </xdr:from>
    <xdr:ext cx="5715000" cy="7077075"/>
    <xdr:pic>
      <xdr:nvPicPr>
        <xdr:cNvPr id="0" name="image1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809625</xdr:colOff>
      <xdr:row>4</xdr:row>
      <xdr:rowOff>76200</xdr:rowOff>
    </xdr:from>
    <xdr:ext cx="3438525" cy="2038350"/>
    <xdr:pic>
      <xdr:nvPicPr>
        <xdr:cNvPr id="0" name="image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3</xdr:row>
      <xdr:rowOff>104775</xdr:rowOff>
    </xdr:from>
    <xdr:ext cx="5953125" cy="3248025"/>
    <xdr:pic>
      <xdr:nvPicPr>
        <xdr:cNvPr id="0" name="image10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62</xdr:row>
      <xdr:rowOff>152400</xdr:rowOff>
    </xdr:from>
    <xdr:ext cx="7305675" cy="1438275"/>
    <xdr:pic>
      <xdr:nvPicPr>
        <xdr:cNvPr id="0" name="image2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25</xdr:row>
      <xdr:rowOff>0</xdr:rowOff>
    </xdr:from>
    <xdr:ext cx="361950" cy="190500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201525" cy="16268700"/>
    <xdr:pic>
      <xdr:nvPicPr>
        <xdr:cNvPr id="0" name="image1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75"/>
    <col customWidth="1" min="3" max="3" width="25.63"/>
    <col customWidth="1" min="6" max="6" width="22.25"/>
    <col customWidth="1" min="7" max="7" width="44.63"/>
    <col customWidth="1" min="8" max="8" width="22.75"/>
    <col customWidth="1" min="9" max="9" width="46.0"/>
    <col customWidth="1" min="12" max="12" width="22.38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3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4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 t="s">
        <v>54</v>
      </c>
      <c r="C20" s="36" t="s">
        <v>55</v>
      </c>
      <c r="D20" s="2"/>
      <c r="E20" s="47"/>
      <c r="F20" s="51" t="s">
        <v>54</v>
      </c>
      <c r="G20" s="36" t="s">
        <v>56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 t="s">
        <v>54</v>
      </c>
      <c r="C21" s="36" t="s">
        <v>59</v>
      </c>
      <c r="D21" s="2"/>
      <c r="E21" s="47"/>
      <c r="F21" s="51" t="s">
        <v>54</v>
      </c>
      <c r="G21" s="36" t="s">
        <v>60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 t="s">
        <v>61</v>
      </c>
      <c r="C22" s="2" t="s">
        <v>62</v>
      </c>
      <c r="D22" s="2"/>
      <c r="E22" s="47"/>
      <c r="F22" s="51" t="s">
        <v>61</v>
      </c>
      <c r="G22" s="36" t="s">
        <v>62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 t="s">
        <v>66</v>
      </c>
      <c r="C23" s="2" t="s">
        <v>67</v>
      </c>
      <c r="D23" s="2"/>
      <c r="E23" s="47"/>
      <c r="F23" s="51" t="s">
        <v>69</v>
      </c>
      <c r="G23" s="36" t="s">
        <v>70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 t="s">
        <v>69</v>
      </c>
      <c r="C24" s="36" t="s">
        <v>72</v>
      </c>
      <c r="D24" s="2"/>
      <c r="E24" s="47"/>
      <c r="F24" s="51" t="s">
        <v>73</v>
      </c>
      <c r="G24" s="55">
        <v>20002.0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 t="s">
        <v>73</v>
      </c>
      <c r="C25" s="56">
        <v>20525.0</v>
      </c>
      <c r="D25" s="2"/>
      <c r="E25" s="47"/>
      <c r="F25" s="51" t="s">
        <v>76</v>
      </c>
      <c r="G25" s="57">
        <v>71.0</v>
      </c>
      <c r="I25" s="36"/>
      <c r="J25" s="5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 t="s">
        <v>76</v>
      </c>
      <c r="C26" s="36">
        <v>69.0</v>
      </c>
      <c r="D26" s="2"/>
      <c r="E26" s="47"/>
      <c r="F26" s="51" t="s">
        <v>83</v>
      </c>
      <c r="G26" s="51" t="s">
        <v>84</v>
      </c>
      <c r="I26" s="36"/>
      <c r="J26" s="51"/>
      <c r="K26" s="3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 t="s">
        <v>83</v>
      </c>
      <c r="C27" s="2"/>
      <c r="D27" s="2"/>
      <c r="E27" s="47"/>
      <c r="F27" s="51" t="s">
        <v>86</v>
      </c>
      <c r="G27" s="65" t="s">
        <v>88</v>
      </c>
      <c r="I27" s="36"/>
      <c r="J27" s="51"/>
      <c r="K27" s="3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 t="s">
        <v>86</v>
      </c>
      <c r="C28" s="2"/>
      <c r="D28" s="2"/>
      <c r="E28" s="47"/>
      <c r="F28" s="51" t="s">
        <v>93</v>
      </c>
      <c r="G28" s="2" t="s">
        <v>94</v>
      </c>
      <c r="H28" s="51"/>
      <c r="I28" s="2"/>
      <c r="J28" s="51"/>
      <c r="K28" s="3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 t="s">
        <v>93</v>
      </c>
      <c r="C29" s="2"/>
      <c r="D29" s="2"/>
      <c r="E29" s="47"/>
      <c r="F29" s="51" t="s">
        <v>95</v>
      </c>
      <c r="G29" s="36" t="s">
        <v>96</v>
      </c>
      <c r="H29" s="51"/>
      <c r="I29" s="36"/>
      <c r="J29" s="5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 t="s">
        <v>95</v>
      </c>
      <c r="C30" s="36" t="s">
        <v>100</v>
      </c>
      <c r="D30" s="2"/>
      <c r="E30" s="47"/>
      <c r="F30" s="51" t="s">
        <v>101</v>
      </c>
      <c r="G30" s="36" t="s">
        <v>102</v>
      </c>
      <c r="H30" s="51"/>
      <c r="I30" s="55"/>
      <c r="J30" s="51"/>
      <c r="K30" s="3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 t="s">
        <v>101</v>
      </c>
      <c r="C31" s="2"/>
      <c r="D31" s="2"/>
      <c r="E31" s="47"/>
      <c r="F31" s="51" t="s">
        <v>104</v>
      </c>
      <c r="G31" s="2"/>
      <c r="H31" s="51"/>
      <c r="I31" s="36"/>
      <c r="J31" s="51"/>
      <c r="K31" s="5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 t="s">
        <v>104</v>
      </c>
      <c r="C32" s="2"/>
      <c r="D32" s="2"/>
      <c r="E32" s="47"/>
      <c r="F32" s="51" t="s">
        <v>107</v>
      </c>
      <c r="G32" s="2"/>
      <c r="H32" s="51"/>
      <c r="I32" s="2"/>
      <c r="J32" s="51"/>
      <c r="K32" s="3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 t="s">
        <v>107</v>
      </c>
      <c r="C33" s="2" t="s">
        <v>112</v>
      </c>
      <c r="D33" s="2"/>
      <c r="E33" s="47"/>
      <c r="F33" s="51" t="s">
        <v>113</v>
      </c>
      <c r="G33" s="2"/>
      <c r="H33" s="51"/>
      <c r="I33" s="2"/>
      <c r="J33" s="5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 t="s">
        <v>113</v>
      </c>
      <c r="C34" s="2"/>
      <c r="D34" s="2"/>
      <c r="E34" s="47"/>
      <c r="F34" s="51" t="s">
        <v>117</v>
      </c>
      <c r="G34" s="2"/>
      <c r="H34" s="5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 t="s">
        <v>117</v>
      </c>
      <c r="C35" s="2"/>
      <c r="D35" s="2"/>
      <c r="E35" s="47"/>
      <c r="F35" s="51" t="s">
        <v>121</v>
      </c>
      <c r="G35" s="2"/>
      <c r="H35" s="5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 t="s">
        <v>121</v>
      </c>
      <c r="C36" s="2"/>
      <c r="D36" s="2"/>
      <c r="E36" s="47"/>
      <c r="F36" s="51" t="s">
        <v>122</v>
      </c>
      <c r="G36" s="2"/>
      <c r="H36" s="5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 t="s">
        <v>122</v>
      </c>
      <c r="C37" s="2"/>
      <c r="D37" s="2"/>
      <c r="E37" s="47"/>
      <c r="F37" s="47"/>
      <c r="G37" s="2"/>
      <c r="H37" s="5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47"/>
      <c r="F38" s="51" t="s">
        <v>125</v>
      </c>
      <c r="G38" s="2"/>
      <c r="H38" s="4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 t="s">
        <v>125</v>
      </c>
      <c r="C39" s="2"/>
      <c r="D39" s="2"/>
      <c r="E39" s="47"/>
      <c r="F39" s="51" t="s">
        <v>126</v>
      </c>
      <c r="G39" s="2"/>
      <c r="H39" s="5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 t="s">
        <v>126</v>
      </c>
      <c r="C40" s="2"/>
      <c r="D40" s="2"/>
      <c r="E40" s="2"/>
      <c r="F40" s="2"/>
      <c r="G40" s="47"/>
      <c r="H40" s="5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 t="s"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3.63"/>
    <col customWidth="1" min="3" max="3" width="18.13"/>
    <col customWidth="1" min="4" max="4" width="29.63"/>
    <col customWidth="1" min="5" max="5" width="16.38"/>
    <col customWidth="1" min="6" max="6" width="14.0"/>
    <col customWidth="1" min="7" max="7" width="13.0"/>
    <col customWidth="1" min="8" max="8" width="58.38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34.5" customHeight="1">
      <c r="A2" s="3"/>
      <c r="B2" s="10"/>
      <c r="C2" s="13"/>
      <c r="D2" s="14" t="s">
        <v>8</v>
      </c>
      <c r="E2" s="13"/>
      <c r="F2" s="10"/>
      <c r="G2" s="17" t="s">
        <v>10</v>
      </c>
      <c r="H2" s="14" t="s">
        <v>11</v>
      </c>
      <c r="I2" s="10"/>
      <c r="J2" s="10"/>
      <c r="K2" s="10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31.5" customHeight="1">
      <c r="A3" s="3"/>
      <c r="B3" s="24" t="s">
        <v>16</v>
      </c>
      <c r="C3" s="25" t="s">
        <v>18</v>
      </c>
      <c r="D3" s="25" t="s">
        <v>20</v>
      </c>
      <c r="E3" s="25" t="s">
        <v>17</v>
      </c>
      <c r="F3" s="24" t="s">
        <v>22</v>
      </c>
      <c r="G3" s="27" t="s">
        <v>24</v>
      </c>
      <c r="H3" s="24" t="s">
        <v>25</v>
      </c>
      <c r="I3" s="29" t="s">
        <v>27</v>
      </c>
      <c r="J3" s="29" t="s">
        <v>28</v>
      </c>
      <c r="K3" s="29" t="s">
        <v>29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25.5" customHeight="1">
      <c r="A4" s="3"/>
      <c r="B4" s="32"/>
      <c r="C4" s="32"/>
      <c r="D4" s="32"/>
      <c r="E4" s="32"/>
      <c r="F4" s="34" t="s">
        <v>0</v>
      </c>
      <c r="G4" s="25">
        <v>1.0</v>
      </c>
      <c r="H4" s="25" t="s">
        <v>34</v>
      </c>
      <c r="I4" s="24"/>
      <c r="J4" s="34"/>
      <c r="K4" s="3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>
      <c r="A5" s="3"/>
      <c r="B5" s="39" t="s">
        <v>42</v>
      </c>
      <c r="C5" s="41"/>
      <c r="D5" s="41"/>
      <c r="E5" s="42" t="s">
        <v>45</v>
      </c>
      <c r="F5" s="41" t="s">
        <v>46</v>
      </c>
      <c r="G5" s="44" t="s">
        <v>47</v>
      </c>
      <c r="H5" s="42" t="s">
        <v>48</v>
      </c>
      <c r="I5" s="41"/>
      <c r="J5" s="41"/>
      <c r="K5" s="4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A6" s="3"/>
      <c r="B6" s="45" t="s">
        <v>49</v>
      </c>
      <c r="C6" s="41"/>
      <c r="D6" s="41"/>
      <c r="E6" s="41" t="s">
        <v>50</v>
      </c>
      <c r="F6" s="41" t="s">
        <v>46</v>
      </c>
      <c r="G6" s="42" t="s">
        <v>51</v>
      </c>
      <c r="H6" s="49" t="s">
        <v>52</v>
      </c>
      <c r="I6" s="41"/>
      <c r="J6" s="41"/>
      <c r="K6" s="4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3"/>
      <c r="B7" s="39" t="s">
        <v>42</v>
      </c>
      <c r="C7" s="42" t="s">
        <v>63</v>
      </c>
      <c r="D7" s="42" t="s">
        <v>64</v>
      </c>
      <c r="E7" s="42" t="s">
        <v>65</v>
      </c>
      <c r="F7" s="41" t="s">
        <v>46</v>
      </c>
      <c r="G7" s="42"/>
      <c r="H7" s="42" t="s">
        <v>71</v>
      </c>
      <c r="I7" s="41"/>
      <c r="J7" s="41"/>
      <c r="K7" s="4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36.0" customHeight="1">
      <c r="A8" s="3"/>
      <c r="B8" s="45" t="s">
        <v>49</v>
      </c>
      <c r="C8" s="29"/>
      <c r="D8" s="29"/>
      <c r="E8" s="41" t="s">
        <v>74</v>
      </c>
      <c r="F8" s="29"/>
      <c r="G8" s="42" t="s">
        <v>75</v>
      </c>
      <c r="H8" s="58" t="s">
        <v>77</v>
      </c>
      <c r="I8" s="42">
        <v>0.75</v>
      </c>
      <c r="J8" s="42"/>
      <c r="K8" s="42">
        <v>1.0</v>
      </c>
      <c r="L8" s="61"/>
      <c r="M8" s="6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50.25" customHeight="1">
      <c r="A9" s="3"/>
      <c r="B9" s="39" t="s">
        <v>42</v>
      </c>
      <c r="C9" s="29"/>
      <c r="D9" s="63" t="s">
        <v>85</v>
      </c>
      <c r="E9" s="41" t="s">
        <v>87</v>
      </c>
      <c r="F9" s="42" t="s">
        <v>56</v>
      </c>
      <c r="G9" s="42" t="s">
        <v>89</v>
      </c>
      <c r="H9" s="66" t="s">
        <v>90</v>
      </c>
      <c r="I9" s="68"/>
      <c r="J9" s="68"/>
      <c r="K9" s="68"/>
      <c r="L9" s="3"/>
      <c r="M9" s="62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36.0" customHeight="1">
      <c r="A10" s="3"/>
      <c r="B10" s="39"/>
      <c r="C10" s="29"/>
      <c r="D10" s="29"/>
      <c r="E10" s="41"/>
      <c r="F10" s="29"/>
      <c r="G10" s="29"/>
      <c r="H10" s="58" t="s">
        <v>103</v>
      </c>
      <c r="I10" s="68"/>
      <c r="J10" s="68"/>
      <c r="K10" s="42">
        <v>1.0</v>
      </c>
      <c r="L10" s="3"/>
      <c r="M10" s="7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36.0" customHeight="1">
      <c r="A11" s="3"/>
      <c r="B11" s="45" t="s">
        <v>49</v>
      </c>
      <c r="C11" s="29"/>
      <c r="D11" s="29"/>
      <c r="E11" s="41" t="s">
        <v>74</v>
      </c>
      <c r="F11" s="29"/>
      <c r="G11" s="29"/>
      <c r="H11" s="58" t="s">
        <v>110</v>
      </c>
      <c r="I11" s="68"/>
      <c r="J11" s="42">
        <v>1.0</v>
      </c>
      <c r="K11" s="42"/>
      <c r="L11" s="3"/>
      <c r="M11" s="7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36.0" customHeight="1">
      <c r="A12" s="3"/>
      <c r="B12" s="39" t="s">
        <v>42</v>
      </c>
      <c r="C12" s="29"/>
      <c r="D12" s="29"/>
      <c r="E12" s="29"/>
      <c r="F12" s="29"/>
      <c r="G12" s="42" t="s">
        <v>119</v>
      </c>
      <c r="H12" s="41" t="s">
        <v>120</v>
      </c>
      <c r="I12" s="29"/>
      <c r="J12" s="29"/>
      <c r="K12" s="29"/>
      <c r="L12" s="3"/>
      <c r="M12" s="7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36.0" customHeight="1">
      <c r="A13" s="3"/>
      <c r="B13" s="32"/>
      <c r="C13" s="32"/>
      <c r="D13" s="32"/>
      <c r="E13" s="32"/>
      <c r="F13" s="34" t="s">
        <v>0</v>
      </c>
      <c r="G13" s="25">
        <v>2.0</v>
      </c>
      <c r="H13" s="25" t="s">
        <v>124</v>
      </c>
      <c r="I13" s="24"/>
      <c r="J13" s="34"/>
      <c r="K13" s="34"/>
      <c r="L13" s="3"/>
      <c r="M13" s="7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22.5" customHeight="1">
      <c r="A14" s="3"/>
      <c r="B14" s="39"/>
      <c r="C14" s="42"/>
      <c r="D14" s="42"/>
      <c r="E14" s="42"/>
      <c r="F14" s="42"/>
      <c r="G14" s="42"/>
      <c r="H14" s="42" t="s">
        <v>71</v>
      </c>
      <c r="I14" s="42"/>
      <c r="J14" s="42"/>
      <c r="K14" s="4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22.5" customHeight="1">
      <c r="A15" s="3"/>
      <c r="B15" s="39"/>
      <c r="C15" s="42"/>
      <c r="D15" s="42"/>
      <c r="E15" s="41" t="s">
        <v>74</v>
      </c>
      <c r="F15" s="42"/>
      <c r="G15" s="80" t="s">
        <v>129</v>
      </c>
      <c r="H15" s="58" t="s">
        <v>130</v>
      </c>
      <c r="I15" s="42">
        <v>0.5</v>
      </c>
      <c r="J15" s="42">
        <v>1.0</v>
      </c>
      <c r="K15" s="4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27.75" customHeight="1">
      <c r="A16" s="83"/>
      <c r="B16" s="45"/>
      <c r="C16" s="80"/>
      <c r="D16" s="80"/>
      <c r="E16" s="84"/>
      <c r="F16" s="42"/>
      <c r="G16" s="80"/>
      <c r="H16" s="58" t="s">
        <v>134</v>
      </c>
      <c r="I16" s="80"/>
      <c r="J16" s="42">
        <v>1.0</v>
      </c>
      <c r="K16" s="80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</row>
    <row r="17" ht="27.75" customHeight="1">
      <c r="A17" s="83"/>
      <c r="B17" s="45"/>
      <c r="C17" s="80"/>
      <c r="D17" s="80"/>
      <c r="E17" s="84"/>
      <c r="F17" s="42"/>
      <c r="G17" s="80"/>
      <c r="H17" s="58" t="s">
        <v>135</v>
      </c>
      <c r="I17" s="80"/>
      <c r="J17" s="42">
        <v>1.0</v>
      </c>
      <c r="K17" s="80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</row>
    <row r="18" ht="27.75" customHeight="1">
      <c r="A18" s="83"/>
      <c r="B18" s="45" t="s">
        <v>49</v>
      </c>
      <c r="C18" s="80" t="s">
        <v>136</v>
      </c>
      <c r="D18" s="80" t="s">
        <v>137</v>
      </c>
      <c r="E18" s="84" t="s">
        <v>138</v>
      </c>
      <c r="F18" s="42" t="s">
        <v>56</v>
      </c>
      <c r="G18" s="80" t="s">
        <v>139</v>
      </c>
      <c r="H18" s="80" t="s">
        <v>140</v>
      </c>
      <c r="I18" s="80"/>
      <c r="J18" s="80"/>
      <c r="K18" s="80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</row>
    <row r="19" ht="22.5" customHeight="1">
      <c r="A19" s="3"/>
      <c r="B19" s="39"/>
      <c r="C19" s="42"/>
      <c r="D19" s="42"/>
      <c r="E19" s="41" t="s">
        <v>74</v>
      </c>
      <c r="F19" s="42"/>
      <c r="G19" s="80" t="s">
        <v>141</v>
      </c>
      <c r="H19" s="58" t="s">
        <v>142</v>
      </c>
      <c r="I19" s="42"/>
      <c r="J19" s="42">
        <v>1.0</v>
      </c>
      <c r="K19" s="4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36.0" customHeight="1">
      <c r="A20" s="3"/>
      <c r="B20" s="32"/>
      <c r="C20" s="32"/>
      <c r="D20" s="32"/>
      <c r="E20" s="32"/>
      <c r="F20" s="34" t="s">
        <v>0</v>
      </c>
      <c r="G20" s="25">
        <v>3.0</v>
      </c>
      <c r="H20" s="25" t="s">
        <v>143</v>
      </c>
      <c r="I20" s="24"/>
      <c r="J20" s="34"/>
      <c r="K20" s="34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88"/>
      <c r="B21" s="39"/>
      <c r="C21" s="68"/>
      <c r="D21" s="68"/>
      <c r="E21" s="68"/>
      <c r="F21" s="42"/>
      <c r="G21" s="68"/>
      <c r="H21" s="42" t="s">
        <v>144</v>
      </c>
      <c r="I21" s="68"/>
      <c r="J21" s="68"/>
      <c r="K21" s="6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</row>
    <row r="22">
      <c r="A22" s="88"/>
      <c r="B22" s="39"/>
      <c r="C22" s="68"/>
      <c r="D22" s="68"/>
      <c r="E22" s="41" t="s">
        <v>74</v>
      </c>
      <c r="F22" s="42"/>
      <c r="G22" s="42" t="s">
        <v>145</v>
      </c>
      <c r="H22" s="58" t="s">
        <v>146</v>
      </c>
      <c r="I22" s="42">
        <v>0.5</v>
      </c>
      <c r="J22" s="42">
        <v>1.0</v>
      </c>
      <c r="K22" s="42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</row>
    <row r="23" ht="30.75" customHeight="1">
      <c r="A23" s="88"/>
      <c r="B23" s="45" t="s">
        <v>49</v>
      </c>
      <c r="C23" s="42"/>
      <c r="D23" s="42" t="s">
        <v>147</v>
      </c>
      <c r="E23" s="42" t="s">
        <v>82</v>
      </c>
      <c r="F23" s="42" t="s">
        <v>56</v>
      </c>
      <c r="G23" s="80" t="s">
        <v>148</v>
      </c>
      <c r="H23" s="66" t="s">
        <v>149</v>
      </c>
      <c r="I23" s="68"/>
      <c r="J23" s="68"/>
      <c r="K23" s="6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</row>
    <row r="24">
      <c r="A24" s="88"/>
      <c r="B24" s="39"/>
      <c r="C24" s="68"/>
      <c r="D24" s="68"/>
      <c r="E24" s="41" t="s">
        <v>74</v>
      </c>
      <c r="F24" s="42"/>
      <c r="G24" s="42" t="s">
        <v>150</v>
      </c>
      <c r="H24" s="58" t="s">
        <v>151</v>
      </c>
      <c r="I24" s="68"/>
      <c r="J24" s="42">
        <v>1.0</v>
      </c>
      <c r="K24" s="6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</row>
    <row r="25">
      <c r="A25" s="89"/>
      <c r="B25" s="39"/>
      <c r="C25" s="90"/>
      <c r="D25" s="90"/>
      <c r="E25" s="91"/>
      <c r="F25" s="80"/>
      <c r="G25" s="90"/>
      <c r="H25" s="42" t="s">
        <v>152</v>
      </c>
      <c r="I25" s="90"/>
      <c r="J25" s="80"/>
      <c r="K25" s="90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</row>
    <row r="26">
      <c r="A26" s="89"/>
      <c r="B26" s="39"/>
      <c r="C26" s="90"/>
      <c r="D26" s="90"/>
      <c r="E26" s="41" t="s">
        <v>74</v>
      </c>
      <c r="F26" s="80"/>
      <c r="G26" s="90"/>
      <c r="H26" s="58" t="s">
        <v>77</v>
      </c>
      <c r="I26" s="90"/>
      <c r="J26" s="42">
        <v>1.0</v>
      </c>
      <c r="K26" s="90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</row>
    <row r="27" ht="23.25" customHeight="1">
      <c r="A27" s="89"/>
      <c r="B27" s="39"/>
      <c r="C27" s="92" t="s">
        <v>136</v>
      </c>
      <c r="D27" s="93" t="s">
        <v>153</v>
      </c>
      <c r="E27" s="92"/>
      <c r="F27" s="42" t="s">
        <v>56</v>
      </c>
      <c r="G27" s="80" t="s">
        <v>154</v>
      </c>
      <c r="H27" s="80" t="s">
        <v>155</v>
      </c>
      <c r="I27" s="90"/>
      <c r="J27" s="68"/>
      <c r="K27" s="90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</row>
    <row r="28">
      <c r="A28" s="89"/>
      <c r="B28" s="39"/>
      <c r="C28" s="90"/>
      <c r="D28" s="90"/>
      <c r="E28" s="41" t="s">
        <v>74</v>
      </c>
      <c r="F28" s="80"/>
      <c r="G28" s="80" t="s">
        <v>156</v>
      </c>
      <c r="H28" s="58" t="s">
        <v>151</v>
      </c>
      <c r="I28" s="90"/>
      <c r="J28" s="42">
        <v>1.0</v>
      </c>
      <c r="K28" s="90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</row>
    <row r="29">
      <c r="A29" s="88"/>
      <c r="B29" s="39"/>
      <c r="C29" s="68"/>
      <c r="D29" s="68"/>
      <c r="E29" s="68"/>
      <c r="F29" s="42"/>
      <c r="G29" s="68"/>
      <c r="H29" s="42" t="s">
        <v>157</v>
      </c>
      <c r="I29" s="68"/>
      <c r="J29" s="68"/>
      <c r="K29" s="6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</row>
    <row r="30" ht="36.0" customHeight="1">
      <c r="A30" s="3"/>
      <c r="B30" s="32"/>
      <c r="C30" s="32"/>
      <c r="D30" s="32"/>
      <c r="E30" s="32"/>
      <c r="F30" s="34" t="s">
        <v>0</v>
      </c>
      <c r="G30" s="25">
        <v>4.0</v>
      </c>
      <c r="H30" s="25" t="s">
        <v>158</v>
      </c>
      <c r="I30" s="24"/>
      <c r="J30" s="34"/>
      <c r="K30" s="34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88"/>
      <c r="B31" s="39"/>
      <c r="C31" s="68"/>
      <c r="D31" s="68"/>
      <c r="E31" s="68"/>
      <c r="F31" s="68"/>
      <c r="G31" s="68"/>
      <c r="H31" s="42" t="s">
        <v>152</v>
      </c>
      <c r="I31" s="68"/>
      <c r="J31" s="68"/>
      <c r="K31" s="6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</row>
    <row r="32">
      <c r="A32" s="88"/>
      <c r="B32" s="39"/>
      <c r="C32" s="68"/>
      <c r="D32" s="68"/>
      <c r="E32" s="41" t="s">
        <v>74</v>
      </c>
      <c r="F32" s="68"/>
      <c r="G32" s="42" t="s">
        <v>159</v>
      </c>
      <c r="H32" s="58" t="s">
        <v>77</v>
      </c>
      <c r="I32" s="42">
        <v>0.5</v>
      </c>
      <c r="J32" s="42">
        <v>1.0</v>
      </c>
      <c r="K32" s="42"/>
      <c r="L32" s="61"/>
      <c r="M32" s="61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</row>
    <row r="33" ht="23.25" customHeight="1">
      <c r="A33" s="88"/>
      <c r="B33" s="45" t="s">
        <v>49</v>
      </c>
      <c r="C33" s="94" t="s">
        <v>160</v>
      </c>
      <c r="D33" s="63" t="s">
        <v>161</v>
      </c>
      <c r="E33" s="84" t="s">
        <v>162</v>
      </c>
      <c r="F33" s="80" t="s">
        <v>56</v>
      </c>
      <c r="G33" s="95" t="s">
        <v>163</v>
      </c>
      <c r="H33" s="66" t="s">
        <v>164</v>
      </c>
      <c r="I33" s="68"/>
      <c r="J33" s="68"/>
      <c r="K33" s="68"/>
      <c r="L33" s="61"/>
      <c r="M33" s="61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</row>
    <row r="34">
      <c r="A34" s="88"/>
      <c r="B34" s="39"/>
      <c r="C34" s="68"/>
      <c r="D34" s="68"/>
      <c r="E34" s="41" t="s">
        <v>74</v>
      </c>
      <c r="F34" s="68"/>
      <c r="G34" s="42" t="s">
        <v>165</v>
      </c>
      <c r="H34" s="58" t="s">
        <v>151</v>
      </c>
      <c r="I34" s="68"/>
      <c r="J34" s="42">
        <v>1.0</v>
      </c>
      <c r="K34" s="42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</row>
    <row r="35">
      <c r="A35" s="89"/>
      <c r="B35" s="39"/>
      <c r="C35" s="90"/>
      <c r="D35" s="90"/>
      <c r="E35" s="90"/>
      <c r="F35" s="90"/>
      <c r="G35" s="90"/>
      <c r="H35" s="42" t="s">
        <v>157</v>
      </c>
      <c r="I35" s="90"/>
      <c r="J35" s="90"/>
      <c r="K35" s="90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</row>
    <row r="36" ht="42.75" customHeight="1">
      <c r="A36" s="3"/>
      <c r="B36" s="96" t="s">
        <v>166</v>
      </c>
      <c r="C36" s="29"/>
      <c r="D36" s="29"/>
      <c r="E36" s="29"/>
      <c r="F36" s="29"/>
      <c r="G36" s="29"/>
      <c r="H36" s="97" t="s">
        <v>167</v>
      </c>
      <c r="I36" s="29"/>
      <c r="J36" s="29"/>
      <c r="K36" s="29"/>
      <c r="L36" s="3"/>
      <c r="M36" s="74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36.0" customHeight="1">
      <c r="A37" s="3"/>
      <c r="B37" s="32"/>
      <c r="C37" s="32"/>
      <c r="D37" s="32"/>
      <c r="E37" s="32"/>
      <c r="F37" s="34" t="s">
        <v>0</v>
      </c>
      <c r="G37" s="25">
        <v>5.0</v>
      </c>
      <c r="H37" s="25" t="s">
        <v>168</v>
      </c>
      <c r="I37" s="24"/>
      <c r="J37" s="34"/>
      <c r="K37" s="3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6.5" customHeight="1">
      <c r="A38" s="83"/>
      <c r="B38" s="39"/>
      <c r="C38" s="98"/>
      <c r="D38" s="98"/>
      <c r="E38" s="98"/>
      <c r="F38" s="91"/>
      <c r="G38" s="95"/>
      <c r="H38" s="42" t="s">
        <v>169</v>
      </c>
      <c r="I38" s="99"/>
      <c r="J38" s="91"/>
      <c r="K38" s="91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>
      <c r="A39" s="88"/>
      <c r="B39" s="45" t="s">
        <v>49</v>
      </c>
      <c r="C39" s="68"/>
      <c r="D39" s="68"/>
      <c r="E39" s="41" t="s">
        <v>74</v>
      </c>
      <c r="F39" s="68"/>
      <c r="G39" s="42" t="s">
        <v>170</v>
      </c>
      <c r="H39" s="58" t="s">
        <v>77</v>
      </c>
      <c r="I39" s="42">
        <v>0.75</v>
      </c>
      <c r="J39" s="68"/>
      <c r="K39" s="42">
        <v>1.0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</row>
    <row r="40" ht="44.25" customHeight="1">
      <c r="A40" s="3"/>
      <c r="B40" s="100" t="s">
        <v>171</v>
      </c>
      <c r="C40" s="68"/>
      <c r="D40" s="63" t="s">
        <v>85</v>
      </c>
      <c r="E40" s="41" t="s">
        <v>87</v>
      </c>
      <c r="F40" s="42" t="s">
        <v>56</v>
      </c>
      <c r="G40" s="42" t="s">
        <v>172</v>
      </c>
      <c r="H40" s="66" t="s">
        <v>173</v>
      </c>
      <c r="I40" s="68"/>
      <c r="J40" s="68"/>
      <c r="K40" s="6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0" customHeight="1">
      <c r="A41" s="83"/>
      <c r="B41" s="39"/>
      <c r="C41" s="90"/>
      <c r="D41" s="94"/>
      <c r="E41" s="91"/>
      <c r="F41" s="90"/>
      <c r="G41" s="101"/>
      <c r="H41" s="42" t="s">
        <v>174</v>
      </c>
      <c r="I41" s="90"/>
      <c r="J41" s="90"/>
      <c r="K41" s="42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</row>
    <row r="42">
      <c r="A42" s="3"/>
      <c r="B42" s="45" t="s">
        <v>49</v>
      </c>
      <c r="C42" s="68"/>
      <c r="D42" s="68"/>
      <c r="E42" s="41" t="s">
        <v>74</v>
      </c>
      <c r="F42" s="68"/>
      <c r="G42" s="42" t="s">
        <v>175</v>
      </c>
      <c r="H42" s="58" t="s">
        <v>151</v>
      </c>
      <c r="I42" s="68"/>
      <c r="J42" s="68"/>
      <c r="K42" s="42">
        <v>1.0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36.0" customHeight="1">
      <c r="A43" s="3"/>
      <c r="B43" s="32"/>
      <c r="C43" s="32"/>
      <c r="D43" s="32"/>
      <c r="E43" s="32"/>
      <c r="F43" s="34" t="s">
        <v>0</v>
      </c>
      <c r="G43" s="25">
        <v>6.0</v>
      </c>
      <c r="H43" s="25" t="s">
        <v>176</v>
      </c>
      <c r="I43" s="24"/>
      <c r="J43" s="34"/>
      <c r="K43" s="3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A44" s="88"/>
      <c r="B44" s="68"/>
      <c r="C44" s="68"/>
      <c r="D44" s="68"/>
      <c r="E44" s="68"/>
      <c r="F44" s="68"/>
      <c r="G44" s="68"/>
      <c r="H44" s="80" t="s">
        <v>177</v>
      </c>
      <c r="I44" s="68"/>
      <c r="J44" s="68"/>
      <c r="K44" s="6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</row>
    <row r="45" ht="36.0" customHeight="1">
      <c r="A45" s="3"/>
      <c r="B45" s="32"/>
      <c r="C45" s="32"/>
      <c r="D45" s="32"/>
      <c r="E45" s="32"/>
      <c r="F45" s="34" t="s">
        <v>0</v>
      </c>
      <c r="G45" s="25">
        <v>7.0</v>
      </c>
      <c r="H45" s="25" t="s">
        <v>178</v>
      </c>
      <c r="I45" s="24"/>
      <c r="J45" s="34"/>
      <c r="K45" s="34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A46" s="88"/>
      <c r="B46" s="68"/>
      <c r="C46" s="68"/>
      <c r="D46" s="68"/>
      <c r="E46" s="68"/>
      <c r="F46" s="68"/>
      <c r="G46" s="68"/>
      <c r="H46" s="80" t="s">
        <v>177</v>
      </c>
      <c r="I46" s="68"/>
      <c r="J46" s="68"/>
      <c r="K46" s="6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</row>
    <row r="47" ht="36.0" customHeight="1">
      <c r="A47" s="3"/>
      <c r="B47" s="32"/>
      <c r="C47" s="32"/>
      <c r="D47" s="32"/>
      <c r="E47" s="32"/>
      <c r="F47" s="34" t="s">
        <v>0</v>
      </c>
      <c r="G47" s="25">
        <v>8.0</v>
      </c>
      <c r="H47" s="25" t="s">
        <v>179</v>
      </c>
      <c r="I47" s="24"/>
      <c r="J47" s="34"/>
      <c r="K47" s="3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88"/>
      <c r="B48" s="68"/>
      <c r="C48" s="68"/>
      <c r="D48" s="68"/>
      <c r="E48" s="68"/>
      <c r="F48" s="68"/>
      <c r="G48" s="68"/>
      <c r="H48" s="80" t="s">
        <v>177</v>
      </c>
      <c r="I48" s="68"/>
      <c r="J48" s="68"/>
      <c r="K48" s="6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</row>
    <row r="49">
      <c r="A49" s="3"/>
      <c r="B49" s="32"/>
      <c r="C49" s="32"/>
      <c r="D49" s="32"/>
      <c r="E49" s="32"/>
      <c r="F49" s="102" t="s">
        <v>56</v>
      </c>
      <c r="G49" s="25">
        <v>9.0</v>
      </c>
      <c r="H49" s="25" t="s">
        <v>180</v>
      </c>
      <c r="I49" s="24"/>
      <c r="J49" s="34"/>
      <c r="K49" s="3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3"/>
      <c r="B50" s="103"/>
      <c r="C50" s="68"/>
      <c r="D50" s="68"/>
      <c r="E50" s="41"/>
      <c r="F50" s="68"/>
      <c r="G50" s="68"/>
      <c r="H50" s="42" t="s">
        <v>71</v>
      </c>
      <c r="I50" s="68"/>
      <c r="J50" s="42"/>
      <c r="K50" s="6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83"/>
      <c r="B51" s="45" t="s">
        <v>49</v>
      </c>
      <c r="C51" s="98"/>
      <c r="D51" s="98"/>
      <c r="E51" s="42" t="s">
        <v>74</v>
      </c>
      <c r="F51" s="91"/>
      <c r="G51" s="42" t="s">
        <v>47</v>
      </c>
      <c r="H51" s="58" t="s">
        <v>181</v>
      </c>
      <c r="I51" s="42">
        <v>0.75</v>
      </c>
      <c r="J51" s="42"/>
      <c r="K51" s="80">
        <v>1.0</v>
      </c>
      <c r="L51" s="104"/>
      <c r="M51" s="104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</row>
    <row r="52" ht="27.75" customHeight="1">
      <c r="A52" s="88"/>
      <c r="B52" s="45" t="s">
        <v>49</v>
      </c>
      <c r="C52" s="92" t="s">
        <v>182</v>
      </c>
      <c r="D52" s="93" t="s">
        <v>183</v>
      </c>
      <c r="E52" s="42"/>
      <c r="F52" s="42" t="s">
        <v>56</v>
      </c>
      <c r="G52" s="42"/>
      <c r="H52" s="66" t="s">
        <v>184</v>
      </c>
      <c r="I52" s="68"/>
      <c r="J52" s="68"/>
      <c r="K52" s="68"/>
      <c r="L52" s="3"/>
      <c r="M52" s="61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3"/>
      <c r="B53" s="45" t="s">
        <v>49</v>
      </c>
      <c r="C53" s="68"/>
      <c r="D53" s="68"/>
      <c r="E53" s="42" t="s">
        <v>74</v>
      </c>
      <c r="F53" s="68"/>
      <c r="G53" s="68"/>
      <c r="H53" s="58" t="s">
        <v>185</v>
      </c>
      <c r="I53" s="68"/>
      <c r="J53" s="42"/>
      <c r="K53" s="42">
        <v>1.0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3"/>
      <c r="B54" s="32"/>
      <c r="C54" s="68"/>
      <c r="D54" s="68"/>
      <c r="E54" s="68"/>
      <c r="F54" s="68"/>
      <c r="G54" s="68"/>
      <c r="H54" s="66" t="s">
        <v>186</v>
      </c>
      <c r="I54" s="68"/>
      <c r="J54" s="68"/>
      <c r="K54" s="68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3"/>
      <c r="B55" s="32"/>
      <c r="C55" s="68"/>
      <c r="D55" s="68"/>
      <c r="E55" s="68"/>
      <c r="F55" s="68"/>
      <c r="G55" s="42" t="s">
        <v>187</v>
      </c>
      <c r="H55" s="58" t="s">
        <v>151</v>
      </c>
      <c r="I55" s="68"/>
      <c r="J55" s="42">
        <v>1.0</v>
      </c>
      <c r="K55" s="68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3"/>
      <c r="B56" s="32"/>
      <c r="C56" s="32"/>
      <c r="D56" s="32"/>
      <c r="E56" s="32"/>
      <c r="F56" s="34" t="s">
        <v>0</v>
      </c>
      <c r="G56" s="25">
        <v>10.0</v>
      </c>
      <c r="H56" s="25" t="s">
        <v>188</v>
      </c>
      <c r="I56" s="24"/>
      <c r="J56" s="34"/>
      <c r="K56" s="34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3"/>
      <c r="B57" s="103"/>
      <c r="C57" s="68"/>
      <c r="D57" s="68"/>
      <c r="E57" s="41"/>
      <c r="F57" s="68"/>
      <c r="G57" s="68"/>
      <c r="H57" s="42" t="s">
        <v>189</v>
      </c>
      <c r="I57" s="68"/>
      <c r="J57" s="42"/>
      <c r="K57" s="68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83"/>
      <c r="B58" s="45" t="s">
        <v>49</v>
      </c>
      <c r="C58" s="98"/>
      <c r="D58" s="98"/>
      <c r="E58" s="41" t="s">
        <v>74</v>
      </c>
      <c r="F58" s="91"/>
      <c r="G58" s="42" t="s">
        <v>47</v>
      </c>
      <c r="H58" s="58" t="s">
        <v>77</v>
      </c>
      <c r="I58" s="42">
        <v>0.5</v>
      </c>
      <c r="J58" s="42">
        <v>1.0</v>
      </c>
      <c r="K58" s="91"/>
      <c r="L58" s="104"/>
      <c r="M58" s="104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</row>
    <row r="59" ht="27.75" customHeight="1">
      <c r="A59" s="88"/>
      <c r="B59" s="103"/>
      <c r="C59" s="92"/>
      <c r="D59" s="93"/>
      <c r="E59" s="68"/>
      <c r="F59" s="42"/>
      <c r="G59" s="95" t="s">
        <v>51</v>
      </c>
      <c r="H59" s="42" t="s">
        <v>190</v>
      </c>
      <c r="I59" s="68"/>
      <c r="J59" s="68"/>
      <c r="K59" s="68"/>
      <c r="L59" s="61"/>
      <c r="M59" s="61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61">
        <v>0.3</v>
      </c>
      <c r="AC59" s="61"/>
      <c r="AD59" s="61"/>
      <c r="AE59" s="61"/>
      <c r="AF59" s="61"/>
    </row>
    <row r="60" ht="27.75" customHeight="1">
      <c r="A60" s="88"/>
      <c r="B60" s="45" t="s">
        <v>49</v>
      </c>
      <c r="C60" s="92" t="s">
        <v>136</v>
      </c>
      <c r="D60" s="93" t="s">
        <v>153</v>
      </c>
      <c r="E60" s="42" t="s">
        <v>191</v>
      </c>
      <c r="F60" s="42" t="s">
        <v>56</v>
      </c>
      <c r="G60" s="42" t="s">
        <v>192</v>
      </c>
      <c r="H60" s="66" t="s">
        <v>193</v>
      </c>
      <c r="I60" s="68"/>
      <c r="J60" s="68"/>
      <c r="K60" s="68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3"/>
      <c r="B61" s="103"/>
      <c r="C61" s="68"/>
      <c r="D61" s="68"/>
      <c r="E61" s="41" t="s">
        <v>74</v>
      </c>
      <c r="F61" s="68"/>
      <c r="G61" s="42" t="s">
        <v>194</v>
      </c>
      <c r="H61" s="58" t="s">
        <v>151</v>
      </c>
      <c r="I61" s="68"/>
      <c r="J61" s="42">
        <v>1.0</v>
      </c>
      <c r="K61" s="68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3"/>
      <c r="B62" s="32"/>
      <c r="C62" s="32"/>
      <c r="D62" s="32"/>
      <c r="E62" s="32"/>
      <c r="F62" s="34" t="s">
        <v>0</v>
      </c>
      <c r="G62" s="25">
        <v>11.0</v>
      </c>
      <c r="H62" s="25" t="s">
        <v>195</v>
      </c>
      <c r="I62" s="24"/>
      <c r="J62" s="34"/>
      <c r="K62" s="3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3"/>
      <c r="B63" s="103"/>
      <c r="C63" s="68"/>
      <c r="D63" s="68"/>
      <c r="E63" s="41"/>
      <c r="F63" s="68"/>
      <c r="G63" s="68"/>
      <c r="H63" s="42" t="s">
        <v>196</v>
      </c>
      <c r="I63" s="68"/>
      <c r="J63" s="42"/>
      <c r="K63" s="68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83"/>
      <c r="B64" s="45"/>
      <c r="C64" s="98"/>
      <c r="D64" s="80" t="s">
        <v>197</v>
      </c>
      <c r="E64" s="42"/>
      <c r="F64" s="91"/>
      <c r="G64" s="42" t="s">
        <v>198</v>
      </c>
      <c r="H64" s="58" t="s">
        <v>181</v>
      </c>
      <c r="I64" s="42">
        <v>0.75</v>
      </c>
      <c r="J64" s="42">
        <v>1.0</v>
      </c>
      <c r="K64" s="91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>
      <c r="A65" s="83"/>
      <c r="B65" s="45"/>
      <c r="C65" s="98"/>
      <c r="D65" s="98"/>
      <c r="E65" s="42"/>
      <c r="F65" s="91"/>
      <c r="G65" s="42" t="s">
        <v>47</v>
      </c>
      <c r="H65" s="66" t="s">
        <v>199</v>
      </c>
      <c r="I65" s="42"/>
      <c r="J65" s="42"/>
      <c r="K65" s="91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</row>
    <row r="66">
      <c r="A66" s="3"/>
      <c r="B66" s="45" t="s">
        <v>49</v>
      </c>
      <c r="C66" s="68"/>
      <c r="D66" s="68"/>
      <c r="E66" s="42" t="s">
        <v>200</v>
      </c>
      <c r="F66" s="68"/>
      <c r="G66" s="42" t="s">
        <v>194</v>
      </c>
      <c r="H66" s="58" t="s">
        <v>201</v>
      </c>
      <c r="I66" s="68"/>
      <c r="J66" s="42"/>
      <c r="K66" s="80">
        <v>1.0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3"/>
      <c r="B67" s="32"/>
      <c r="C67" s="32"/>
      <c r="D67" s="32"/>
      <c r="E67" s="32"/>
      <c r="F67" s="34" t="s">
        <v>0</v>
      </c>
      <c r="G67" s="25">
        <v>12.0</v>
      </c>
      <c r="H67" s="25" t="s">
        <v>202</v>
      </c>
      <c r="I67" s="24"/>
      <c r="J67" s="34"/>
      <c r="K67" s="3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3"/>
      <c r="B68" s="105" t="s">
        <v>203</v>
      </c>
      <c r="C68" s="91"/>
      <c r="D68" s="91"/>
      <c r="E68" s="91"/>
      <c r="F68" s="91"/>
      <c r="G68" s="91"/>
      <c r="H68" s="91" t="s">
        <v>152</v>
      </c>
      <c r="I68" s="91"/>
      <c r="J68" s="91"/>
      <c r="K68" s="9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3"/>
      <c r="B69" s="45" t="s">
        <v>49</v>
      </c>
      <c r="C69" s="80"/>
      <c r="D69" s="91"/>
      <c r="E69" s="80" t="s">
        <v>204</v>
      </c>
      <c r="F69" s="91"/>
      <c r="G69" s="80" t="s">
        <v>205</v>
      </c>
      <c r="H69" s="49" t="s">
        <v>206</v>
      </c>
      <c r="I69" s="91"/>
      <c r="J69" s="91"/>
      <c r="K69" s="9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3"/>
      <c r="B70" s="105" t="s">
        <v>42</v>
      </c>
      <c r="C70" s="91"/>
      <c r="D70" s="91"/>
      <c r="E70" s="91"/>
      <c r="F70" s="91"/>
      <c r="G70" s="80" t="s">
        <v>51</v>
      </c>
      <c r="H70" s="91" t="s">
        <v>207</v>
      </c>
      <c r="I70" s="91"/>
      <c r="J70" s="91"/>
      <c r="K70" s="9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3"/>
      <c r="B71" s="3"/>
      <c r="C71" s="3"/>
      <c r="D71" s="3"/>
      <c r="E71" s="3"/>
      <c r="F71" s="3"/>
      <c r="G71" s="3"/>
      <c r="H71" s="106" t="s">
        <v>208</v>
      </c>
      <c r="I71" s="107">
        <f t="shared" ref="I71:K71" si="1">SUM(I4:I70)</f>
        <v>5</v>
      </c>
      <c r="J71" s="107">
        <f t="shared" si="1"/>
        <v>15</v>
      </c>
      <c r="K71" s="107">
        <f t="shared" si="1"/>
        <v>7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38"/>
    <col customWidth="1" min="2" max="2" width="13.25"/>
    <col customWidth="1" min="3" max="3" width="11.25"/>
    <col customWidth="1" min="4" max="4" width="14.5"/>
    <col customWidth="1" min="5" max="5" width="43.5"/>
    <col customWidth="1" min="6" max="6" width="14.0"/>
    <col customWidth="1" min="7" max="7" width="11.5"/>
    <col customWidth="1" min="8" max="8" width="20.38"/>
    <col customWidth="1" min="9" max="9" width="12.88"/>
    <col customWidth="1" min="10" max="10" width="1.0"/>
    <col customWidth="1" min="11" max="11" width="11.13"/>
    <col customWidth="1" min="12" max="12" width="10.63"/>
    <col customWidth="1" min="13" max="13" width="9.63"/>
    <col customWidth="1" min="14" max="14" width="0.38"/>
    <col customWidth="1" min="15" max="15" width="23.63"/>
    <col customWidth="1" min="16" max="16" width="16.0"/>
    <col customWidth="1" min="17" max="17" width="14.25"/>
    <col customWidth="1" min="18" max="18" width="26.75"/>
    <col customWidth="1" min="19" max="19" width="15.75"/>
    <col customWidth="1" min="20" max="21" width="14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2" t="s">
        <v>4</v>
      </c>
      <c r="M2" s="5"/>
      <c r="N2" s="1"/>
      <c r="O2" s="15" t="s">
        <v>7</v>
      </c>
      <c r="P2" s="16"/>
      <c r="Q2" s="18"/>
      <c r="R2" s="19"/>
      <c r="S2" s="20"/>
      <c r="T2" s="19"/>
      <c r="U2" s="21"/>
    </row>
    <row r="3" ht="47.25" customHeight="1">
      <c r="A3" s="21"/>
      <c r="B3" s="22" t="s">
        <v>12</v>
      </c>
      <c r="C3" s="22" t="s">
        <v>13</v>
      </c>
      <c r="D3" s="22" t="s">
        <v>14</v>
      </c>
      <c r="E3" s="23" t="s">
        <v>15</v>
      </c>
      <c r="F3" s="23" t="s">
        <v>17</v>
      </c>
      <c r="G3" s="23" t="s">
        <v>19</v>
      </c>
      <c r="H3" s="26" t="s">
        <v>21</v>
      </c>
      <c r="I3" s="26" t="s">
        <v>23</v>
      </c>
      <c r="J3" s="28"/>
      <c r="K3" s="30" t="s">
        <v>26</v>
      </c>
      <c r="L3" s="31" t="s">
        <v>30</v>
      </c>
      <c r="M3" s="22" t="s">
        <v>31</v>
      </c>
      <c r="N3" s="21"/>
      <c r="O3" s="33" t="s">
        <v>32</v>
      </c>
      <c r="P3" s="35" t="s">
        <v>33</v>
      </c>
      <c r="Q3" s="35" t="s">
        <v>35</v>
      </c>
      <c r="R3" s="35" t="s">
        <v>36</v>
      </c>
      <c r="S3" s="35" t="s">
        <v>37</v>
      </c>
      <c r="T3" s="35" t="s">
        <v>38</v>
      </c>
      <c r="U3" s="21"/>
    </row>
    <row r="4" ht="33.0" customHeight="1">
      <c r="A4" s="1"/>
      <c r="B4" s="37" t="s">
        <v>39</v>
      </c>
      <c r="C4" s="38" t="s">
        <v>40</v>
      </c>
      <c r="D4" s="37" t="s">
        <v>41</v>
      </c>
      <c r="E4" s="40" t="s">
        <v>43</v>
      </c>
      <c r="F4" s="40" t="s">
        <v>44</v>
      </c>
      <c r="G4" s="40">
        <v>12.0</v>
      </c>
      <c r="H4" s="43">
        <v>5100.0</v>
      </c>
      <c r="I4" s="46">
        <f t="shared" ref="I4:I11" si="1">G4*H4</f>
        <v>61200</v>
      </c>
      <c r="J4" s="1"/>
      <c r="K4" s="48">
        <f t="shared" ref="K4:K5" si="2">2970*12</f>
        <v>35640</v>
      </c>
      <c r="L4" s="48">
        <v>0.0</v>
      </c>
      <c r="M4" s="48">
        <f t="shared" ref="M4:M7" si="3">K4-L4</f>
        <v>35640</v>
      </c>
      <c r="N4" s="1"/>
      <c r="O4" s="53" t="s">
        <v>58</v>
      </c>
      <c r="P4" s="54"/>
      <c r="Q4" s="54"/>
      <c r="R4" s="54"/>
      <c r="S4" s="54"/>
      <c r="T4" s="54"/>
      <c r="U4" s="1"/>
    </row>
    <row r="5" ht="30.0" customHeight="1">
      <c r="A5" s="1"/>
      <c r="B5" s="37" t="s">
        <v>39</v>
      </c>
      <c r="C5" s="38" t="s">
        <v>40</v>
      </c>
      <c r="D5" s="37" t="s">
        <v>41</v>
      </c>
      <c r="E5" s="40" t="s">
        <v>68</v>
      </c>
      <c r="F5" s="40" t="s">
        <v>44</v>
      </c>
      <c r="G5" s="40">
        <v>12.0</v>
      </c>
      <c r="H5" s="43">
        <v>5100.0</v>
      </c>
      <c r="I5" s="46">
        <f t="shared" si="1"/>
        <v>61200</v>
      </c>
      <c r="J5" s="1"/>
      <c r="K5" s="48">
        <f t="shared" si="2"/>
        <v>35640</v>
      </c>
      <c r="L5" s="48">
        <v>0.0</v>
      </c>
      <c r="M5" s="48">
        <f t="shared" si="3"/>
        <v>35640</v>
      </c>
      <c r="N5" s="1"/>
      <c r="O5" s="53" t="s">
        <v>58</v>
      </c>
      <c r="P5" s="54"/>
      <c r="Q5" s="54"/>
      <c r="R5" s="54"/>
      <c r="S5" s="54"/>
      <c r="T5" s="54"/>
      <c r="U5" s="1"/>
    </row>
    <row r="6" ht="40.5" customHeight="1">
      <c r="A6" s="1"/>
      <c r="B6" s="59" t="s">
        <v>78</v>
      </c>
      <c r="C6" s="59" t="s">
        <v>79</v>
      </c>
      <c r="D6" s="60" t="s">
        <v>80</v>
      </c>
      <c r="E6" s="40" t="s">
        <v>81</v>
      </c>
      <c r="F6" s="42" t="s">
        <v>82</v>
      </c>
      <c r="G6" s="40">
        <v>1.0</v>
      </c>
      <c r="H6" s="43">
        <v>278000.0</v>
      </c>
      <c r="I6" s="46">
        <f t="shared" si="1"/>
        <v>278000</v>
      </c>
      <c r="J6" s="1"/>
      <c r="K6" s="48">
        <v>76000.0</v>
      </c>
      <c r="L6" s="64">
        <f>K6*2%</f>
        <v>1520</v>
      </c>
      <c r="M6" s="48">
        <f t="shared" si="3"/>
        <v>74480</v>
      </c>
      <c r="N6" s="1"/>
      <c r="O6" s="67" t="s">
        <v>91</v>
      </c>
      <c r="P6" s="69" t="s">
        <v>92</v>
      </c>
      <c r="Q6" s="70">
        <v>76000.0</v>
      </c>
      <c r="R6" s="71"/>
      <c r="S6" s="71"/>
      <c r="T6" s="71"/>
      <c r="U6" s="1"/>
    </row>
    <row r="7" ht="29.25" customHeight="1">
      <c r="A7" s="1"/>
      <c r="B7" s="59" t="s">
        <v>78</v>
      </c>
      <c r="C7" s="72" t="s">
        <v>97</v>
      </c>
      <c r="D7" s="60" t="s">
        <v>80</v>
      </c>
      <c r="E7" s="40" t="s">
        <v>98</v>
      </c>
      <c r="F7" s="40" t="s">
        <v>99</v>
      </c>
      <c r="G7" s="40">
        <v>1.0</v>
      </c>
      <c r="H7" s="43">
        <v>1100000.0</v>
      </c>
      <c r="I7" s="46">
        <f t="shared" si="1"/>
        <v>1100000</v>
      </c>
      <c r="J7" s="1"/>
      <c r="K7" s="48">
        <v>1015000.0</v>
      </c>
      <c r="L7" s="48">
        <v>0.0</v>
      </c>
      <c r="M7" s="48">
        <f t="shared" si="3"/>
        <v>1015000</v>
      </c>
      <c r="N7" s="1"/>
      <c r="O7" s="67" t="s">
        <v>99</v>
      </c>
      <c r="P7" s="73">
        <v>46247.0</v>
      </c>
      <c r="Q7" s="70">
        <v>1015000.0</v>
      </c>
      <c r="R7" s="75" t="s">
        <v>105</v>
      </c>
      <c r="S7" s="75" t="s">
        <v>106</v>
      </c>
      <c r="T7" s="71"/>
      <c r="U7" s="1"/>
    </row>
    <row r="8" ht="33.0" customHeight="1">
      <c r="A8" s="1"/>
      <c r="B8" s="54"/>
      <c r="C8" s="76" t="s">
        <v>97</v>
      </c>
      <c r="D8" s="60" t="s">
        <v>80</v>
      </c>
      <c r="E8" s="40" t="s">
        <v>108</v>
      </c>
      <c r="F8" s="40" t="s">
        <v>109</v>
      </c>
      <c r="G8" s="40">
        <v>5.0</v>
      </c>
      <c r="H8" s="43">
        <v>221000.0</v>
      </c>
      <c r="I8" s="46">
        <f t="shared" si="1"/>
        <v>1105000</v>
      </c>
      <c r="J8" s="1"/>
      <c r="K8" s="77" t="s">
        <v>111</v>
      </c>
      <c r="L8" s="78"/>
      <c r="M8" s="78"/>
      <c r="N8" s="1"/>
      <c r="O8" s="67" t="s">
        <v>114</v>
      </c>
      <c r="P8" s="79">
        <v>46252.0</v>
      </c>
      <c r="Q8" s="70">
        <v>2612000.0</v>
      </c>
      <c r="R8" s="75" t="s">
        <v>115</v>
      </c>
      <c r="S8" s="75" t="s">
        <v>116</v>
      </c>
      <c r="T8" s="71"/>
      <c r="U8" s="1"/>
    </row>
    <row r="9" ht="32.25" customHeight="1">
      <c r="A9" s="1"/>
      <c r="B9" s="54"/>
      <c r="C9" s="76" t="s">
        <v>97</v>
      </c>
      <c r="D9" s="60" t="s">
        <v>80</v>
      </c>
      <c r="E9" s="40" t="s">
        <v>118</v>
      </c>
      <c r="F9" s="40" t="s">
        <v>109</v>
      </c>
      <c r="G9" s="40">
        <v>7.0</v>
      </c>
      <c r="H9" s="43">
        <v>85000.0</v>
      </c>
      <c r="I9" s="46">
        <f t="shared" si="1"/>
        <v>595000</v>
      </c>
      <c r="J9" s="1"/>
      <c r="K9" s="77" t="s">
        <v>111</v>
      </c>
      <c r="L9" s="78"/>
      <c r="M9" s="78"/>
      <c r="N9" s="1"/>
      <c r="O9" s="54"/>
      <c r="P9" s="54"/>
      <c r="Q9" s="54"/>
      <c r="R9" s="54"/>
      <c r="S9" s="54"/>
      <c r="T9" s="54"/>
      <c r="U9" s="1"/>
    </row>
    <row r="10" ht="31.5" customHeight="1">
      <c r="A10" s="1"/>
      <c r="B10" s="54"/>
      <c r="C10" s="76" t="s">
        <v>97</v>
      </c>
      <c r="D10" s="60" t="s">
        <v>80</v>
      </c>
      <c r="E10" s="40" t="s">
        <v>123</v>
      </c>
      <c r="F10" s="40" t="s">
        <v>109</v>
      </c>
      <c r="G10" s="40">
        <v>15.0</v>
      </c>
      <c r="H10" s="43">
        <v>45000.0</v>
      </c>
      <c r="I10" s="46">
        <f t="shared" si="1"/>
        <v>675000</v>
      </c>
      <c r="J10" s="1"/>
      <c r="K10" s="77" t="s">
        <v>111</v>
      </c>
      <c r="L10" s="48"/>
      <c r="M10" s="48"/>
      <c r="N10" s="1"/>
      <c r="O10" s="54"/>
      <c r="P10" s="54"/>
      <c r="Q10" s="54"/>
      <c r="R10" s="54"/>
      <c r="S10" s="54"/>
      <c r="T10" s="54"/>
      <c r="U10" s="1"/>
    </row>
    <row r="11" ht="31.5" customHeight="1">
      <c r="A11" s="1"/>
      <c r="B11" s="54"/>
      <c r="C11" s="67" t="s">
        <v>127</v>
      </c>
      <c r="D11" s="60" t="s">
        <v>80</v>
      </c>
      <c r="E11" s="40" t="s">
        <v>128</v>
      </c>
      <c r="F11" s="40" t="s">
        <v>50</v>
      </c>
      <c r="G11" s="40">
        <v>2.0</v>
      </c>
      <c r="H11" s="43">
        <v>180000.0</v>
      </c>
      <c r="I11" s="46">
        <f t="shared" si="1"/>
        <v>360000</v>
      </c>
      <c r="J11" s="1"/>
      <c r="K11" s="48">
        <f>165000*2</f>
        <v>330000</v>
      </c>
      <c r="L11" s="48">
        <v>0.0</v>
      </c>
      <c r="M11" s="48">
        <f>K11-L11</f>
        <v>330000</v>
      </c>
      <c r="N11" s="1"/>
      <c r="O11" s="71"/>
      <c r="P11" s="71"/>
      <c r="Q11" s="71"/>
      <c r="R11" s="71"/>
      <c r="S11" s="71"/>
      <c r="T11" s="71"/>
      <c r="U11" s="1"/>
    </row>
    <row r="12" ht="37.5" customHeight="1">
      <c r="A12" s="1"/>
      <c r="B12" s="1"/>
      <c r="C12" s="1"/>
      <c r="D12" s="1"/>
      <c r="E12" s="1"/>
      <c r="F12" s="1"/>
      <c r="G12" s="81" t="s">
        <v>131</v>
      </c>
      <c r="H12" s="82" t="s">
        <v>132</v>
      </c>
      <c r="I12" s="81">
        <f>SUM(I4:I11)</f>
        <v>4235400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38.25" customHeight="1">
      <c r="A13" s="1"/>
      <c r="B13" s="1"/>
      <c r="C13" s="1"/>
      <c r="D13" s="1"/>
      <c r="E13" s="1"/>
      <c r="F13" s="1"/>
      <c r="G13" s="85">
        <v>46252.0</v>
      </c>
      <c r="H13" s="86">
        <v>2612000.0</v>
      </c>
      <c r="I13" s="87" t="s">
        <v>133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40.5" customHeight="1">
      <c r="A14" s="1"/>
      <c r="B14" s="1"/>
      <c r="C14" s="1"/>
      <c r="D14" s="1"/>
      <c r="E14" s="1"/>
      <c r="F14" s="1"/>
      <c r="G14" s="85">
        <v>46254.0</v>
      </c>
      <c r="H14" s="86">
        <f>I12-H13</f>
        <v>1623400</v>
      </c>
      <c r="I14" s="8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15.75" customHeight="1">
      <c r="A15" s="1"/>
      <c r="B15" s="1"/>
      <c r="C15" s="1"/>
      <c r="D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</sheetData>
  <mergeCells count="1">
    <mergeCell ref="O2:Q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/>
    </row>
    <row r="3">
      <c r="D3" s="6" t="s">
        <v>1</v>
      </c>
      <c r="E3" s="7"/>
      <c r="K3" s="6" t="s">
        <v>2</v>
      </c>
      <c r="L3" s="7"/>
      <c r="M3" s="7"/>
      <c r="R3" s="6" t="s">
        <v>3</v>
      </c>
      <c r="S3" s="7"/>
      <c r="T3" s="7"/>
    </row>
    <row r="21">
      <c r="R21" s="8"/>
      <c r="S21" s="9"/>
      <c r="T21" s="9"/>
    </row>
    <row r="26">
      <c r="S26" s="11"/>
    </row>
    <row r="36">
      <c r="D36" s="6" t="s">
        <v>5</v>
      </c>
      <c r="E36" s="7"/>
    </row>
    <row r="39">
      <c r="L39" s="6" t="s">
        <v>6</v>
      </c>
    </row>
    <row r="62">
      <c r="D62" s="6" t="s">
        <v>9</v>
      </c>
      <c r="E62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N5" s="50" t="s">
        <v>53</v>
      </c>
    </row>
    <row r="39">
      <c r="N39" s="52" t="s">
        <v>57</v>
      </c>
    </row>
  </sheetData>
  <drawing r:id="rId1"/>
</worksheet>
</file>