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 ANTERIOR" sheetId="3" r:id="rId6"/>
    <sheet state="visible" name="RVA205- COSTEO" sheetId="4" r:id="rId7"/>
    <sheet state="visible" name="PAGOS" sheetId="5" r:id="rId8"/>
    <sheet state="visible" name="DETALLE DE LOS SERVICIOS" sheetId="6" r:id="rId9"/>
    <sheet state="visible" name=" Confirmación de " sheetId="7" r:id="rId10"/>
    <sheet state="visible" name="CONFIRMACIÓN " sheetId="8" r:id="rId11"/>
    <sheet state="visible" name="Hoja 18" sheetId="9" r:id="rId12"/>
  </sheets>
  <definedNames/>
  <calcPr/>
  <extLst>
    <ext uri="GoogleSheetsCustomDataVersion2">
      <go:sheetsCustomData xmlns:go="http://customooxmlschemas.google.com/" r:id="rId13" roundtripDataChecksum="OzNHqdmV1l8czyNQUKEzKWst4TrZ+SL7DCOuufx1G94="/>
    </ext>
  </extLst>
</workbook>
</file>

<file path=xl/sharedStrings.xml><?xml version="1.0" encoding="utf-8"?>
<sst xmlns="http://schemas.openxmlformats.org/spreadsheetml/2006/main" count="320" uniqueCount="128">
  <si>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</si>
  <si>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</si>
  <si>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</si>
  <si>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</si>
  <si>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</si>
  <si>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</si>
  <si>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</si>
  <si>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</si>
  <si>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</si>
  <si>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</si>
  <si>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</si>
  <si>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</si>
  <si>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</si>
  <si>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</si>
  <si>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</si>
  <si>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</si>
  <si>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</si>
  <si>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</si>
  <si>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</si>
  <si>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</si>
  <si>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ITINERARIO:</t>
  </si>
  <si>
    <t>03 - 12 OCTUBRE</t>
  </si>
  <si>
    <t>Dia</t>
  </si>
  <si>
    <t>Fecha</t>
  </si>
  <si>
    <t>Hora</t>
  </si>
  <si>
    <t>Actividad</t>
  </si>
  <si>
    <t>ACP horas</t>
  </si>
  <si>
    <t>VAN</t>
  </si>
  <si>
    <t>MIÉRCOLES</t>
  </si>
  <si>
    <t>Es su hermano</t>
  </si>
  <si>
    <t>Vista de Medellín</t>
  </si>
  <si>
    <t>Flores</t>
  </si>
  <si>
    <t>Sencillo naturaleza</t>
  </si>
  <si>
    <t>Atardecer</t>
  </si>
  <si>
    <t>08 o 09 octubre</t>
  </si>
  <si>
    <t>Matriarca música en vivo</t>
  </si>
  <si>
    <t>02 horas</t>
  </si>
  <si>
    <t>Letrero en Inglés</t>
  </si>
  <si>
    <t>¿qué tipo de flores?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</si>
  <si>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</si>
  <si>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</si>
  <si>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</si>
  <si>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</si>
  <si>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</si>
  <si>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</si>
  <si>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</si>
  <si>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</si>
  <si>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</si>
  <si>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</si>
  <si>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</si>
  <si>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</si>
  <si>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</si>
  <si>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</si>
  <si>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</si>
  <si>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</si>
  <si>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</si>
  <si>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</si>
  <si>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</si>
  <si>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</si>
  <si>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</si>
  <si>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FOTOGRAFÍA Y VIDEO</t>
  </si>
  <si>
    <t>DSM</t>
  </si>
  <si>
    <t>Confirmado</t>
  </si>
  <si>
    <t xml:space="preserve">Registro de video Full - HD formato Horizontal  2:00 minutos </t>
  </si>
  <si>
    <t>CAMILO PEREZ</t>
  </si>
  <si>
    <t>ANNE CAMILO PEREZ</t>
  </si>
  <si>
    <t>JURIDICA BANCOLOMBIA</t>
  </si>
  <si>
    <t>TRANSFERENCIA</t>
  </si>
  <si>
    <t>30 a 40 fotografías - Editadas en full calidad</t>
  </si>
  <si>
    <t>Piloto de Drone</t>
  </si>
  <si>
    <t>MÚSICA</t>
  </si>
  <si>
    <t>Yenny</t>
  </si>
  <si>
    <t>Artista por 45 minutos</t>
  </si>
  <si>
    <t>DECORACIÓN</t>
  </si>
  <si>
    <t xml:space="preserve">Decorador </t>
  </si>
  <si>
    <t xml:space="preserve">Estructura combo arco - piso - letrero  </t>
  </si>
  <si>
    <t>Decoración del arco de corazón con flores artificiales</t>
  </si>
  <si>
    <t>Velas blancas</t>
  </si>
  <si>
    <t>Tapete Rojo</t>
  </si>
  <si>
    <t>Pétalos de rosa artificiales</t>
  </si>
  <si>
    <t>Letrero con el nombre SHAINA</t>
  </si>
  <si>
    <t>Polvora FRIA 2  un solo disparo</t>
  </si>
  <si>
    <t>OBSEQUIO</t>
  </si>
  <si>
    <t>Arreglo floral para la novia</t>
  </si>
  <si>
    <t>TRANSPORTE</t>
  </si>
  <si>
    <t>Transporte decoración</t>
  </si>
  <si>
    <t>LOGISTICA</t>
  </si>
  <si>
    <t>Medical Trip Colombia</t>
  </si>
  <si>
    <t>Johana</t>
  </si>
  <si>
    <t>Total neto</t>
  </si>
  <si>
    <t>Gastos bancarios</t>
  </si>
  <si>
    <t>4 * 1000</t>
  </si>
  <si>
    <t>Transferencia internacional</t>
  </si>
  <si>
    <t>Tasa del dólar</t>
  </si>
  <si>
    <t>ESPACIO PARA LA DECORACIÓN</t>
  </si>
  <si>
    <t>Waira Balcón</t>
  </si>
  <si>
    <t>OK</t>
  </si>
  <si>
    <t>30 - 40 fotografías - Editadas en full calidad</t>
  </si>
  <si>
    <t>Piloto Drone</t>
  </si>
  <si>
    <t>Pagado</t>
  </si>
  <si>
    <t>Pianista x 45 minutos</t>
  </si>
  <si>
    <t>ANDRES FELIPE MONTOYA</t>
  </si>
  <si>
    <t>EFECTIVO YENNY CAMBIO USD</t>
  </si>
  <si>
    <t>EFECTIVO</t>
  </si>
  <si>
    <t>Violinista</t>
  </si>
  <si>
    <t>JENNY BANCOLOMBIA</t>
  </si>
  <si>
    <t>TRASFERENCIA</t>
  </si>
  <si>
    <t>ALTIUM EVENTS</t>
  </si>
  <si>
    <t>Decoración del arco de corazón con flores naturales</t>
  </si>
  <si>
    <t>Johana Granados</t>
  </si>
  <si>
    <t>ACP</t>
  </si>
  <si>
    <t>RVA205- UNIFORMES</t>
  </si>
  <si>
    <t>Johanns le dio en efectivo</t>
  </si>
  <si>
    <t>Caja menor</t>
  </si>
  <si>
    <t>RVA205- SALON</t>
  </si>
  <si>
    <t>$300.000   (Ella pago $250.000 mil del salón del evento, y $ 50.000 de caja menor</t>
  </si>
  <si>
    <t>FOTOGRAFO DEPOSITO</t>
  </si>
  <si>
    <t>DEPOSITO FLORISTERIA</t>
  </si>
  <si>
    <t>DEPÓSITO MÚSICO</t>
  </si>
  <si>
    <t>PRESUPUESTO</t>
  </si>
  <si>
    <t>DÓLARES</t>
  </si>
  <si>
    <t>PRESUPUESTO FINAL</t>
  </si>
  <si>
    <t>TOTAL</t>
  </si>
  <si>
    <t>Impuesto bancario 4 * 1000</t>
  </si>
  <si>
    <t>TOTAL A PAGAR</t>
  </si>
  <si>
    <t>usd</t>
  </si>
  <si>
    <t>usd de gastos</t>
  </si>
  <si>
    <t>https://pinateriatufiesta.com/product/2230/petalos_de_rosa_artificiales_x100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</si>
</sst>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d-m-yyyy"/>
    <numFmt numFmtId="172" formatCode="0.0%"/>
    <numFmt numFmtId="173" formatCode="[$$]#,##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sz val="10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1.0"/>
      <color rgb="FFFFFFFF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7.0"/>
      <color theme="1"/>
      <name val="Lexend"/>
    </font>
    <font>
      <color theme="1"/>
      <name val="Arial"/>
      <scheme val="minor"/>
    </font>
    <font>
      <color theme="1"/>
      <name val="Lexend"/>
    </font>
    <font>
      <b/>
      <color theme="1"/>
      <name val="Lexend"/>
    </font>
    <font>
      <b/>
      <color rgb="FFFFFFFF"/>
      <name val="Lexend"/>
    </font>
    <font>
      <color rgb="FF0000FF"/>
      <name val="Lexend"/>
    </font>
    <font>
      <sz val="12.0"/>
      <color theme="1"/>
      <name val="Lexend"/>
    </font>
    <font>
      <b/>
      <sz val="12.0"/>
      <color theme="1"/>
      <name val="Lexend"/>
    </font>
    <font>
      <b/>
      <sz val="11.0"/>
      <color theme="1"/>
      <name val="Calibri"/>
    </font>
    <font>
      <b/>
      <u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vertical="center"/>
    </xf>
    <xf borderId="1" fillId="4" fontId="6" numFmtId="0" xfId="0" applyAlignment="1" applyBorder="1" applyFill="1" applyFont="1">
      <alignment horizontal="left" vertical="center"/>
    </xf>
    <xf borderId="1" fillId="4" fontId="1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left" readingOrder="0" vertical="center"/>
    </xf>
    <xf borderId="1" fillId="4" fontId="1" numFmtId="0" xfId="0" applyAlignment="1" applyBorder="1" applyFont="1">
      <alignment vertical="center"/>
    </xf>
    <xf borderId="2" fillId="5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1" numFmtId="165" xfId="0" applyAlignment="1" applyBorder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vertical="center"/>
    </xf>
    <xf borderId="3" fillId="5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readingOrder="0" vertical="center"/>
    </xf>
    <xf borderId="3" fillId="0" fontId="1" numFmtId="0" xfId="0" applyAlignment="1" applyBorder="1" applyFont="1">
      <alignment vertical="center"/>
    </xf>
    <xf borderId="1" fillId="7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1" fillId="6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2" numFmtId="167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5" fillId="0" fontId="7" numFmtId="0" xfId="0" applyAlignment="1" applyBorder="1" applyFont="1">
      <alignment horizontal="left" shrinkToFit="0" vertical="center" wrapText="0"/>
    </xf>
    <xf borderId="0" fillId="4" fontId="2" numFmtId="0" xfId="0" applyAlignment="1" applyFont="1">
      <alignment vertical="center"/>
    </xf>
    <xf borderId="1" fillId="4" fontId="8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borderId="5" fillId="4" fontId="2" numFmtId="0" xfId="0" applyAlignment="1" applyBorder="1" applyFont="1">
      <alignment vertical="center"/>
    </xf>
    <xf borderId="5" fillId="4" fontId="8" numFmtId="166" xfId="0" applyAlignment="1" applyBorder="1" applyFont="1" applyNumberFormat="1">
      <alignment readingOrder="0" vertical="center"/>
    </xf>
    <xf borderId="1" fillId="4" fontId="9" numFmtId="0" xfId="0" applyAlignment="1" applyBorder="1" applyFont="1">
      <alignment shrinkToFit="0" vertical="center" wrapText="1"/>
    </xf>
    <xf borderId="1" fillId="4" fontId="5" numFmtId="168" xfId="0" applyAlignment="1" applyBorder="1" applyFont="1" applyNumberFormat="1">
      <alignment vertical="center"/>
    </xf>
    <xf borderId="1" fillId="4" fontId="5" numFmtId="0" xfId="0" applyAlignment="1" applyBorder="1" applyFont="1">
      <alignment vertical="center"/>
    </xf>
    <xf borderId="0" fillId="0" fontId="2" numFmtId="168" xfId="0" applyAlignment="1" applyFont="1" applyNumberFormat="1">
      <alignment vertical="center"/>
    </xf>
    <xf borderId="5" fillId="4" fontId="8" numFmtId="168" xfId="0" applyAlignment="1" applyBorder="1" applyFont="1" applyNumberFormat="1">
      <alignment shrinkToFit="0" vertical="center" wrapText="0"/>
    </xf>
    <xf borderId="5" fillId="4" fontId="2" numFmtId="167" xfId="0" applyAlignment="1" applyBorder="1" applyFont="1" applyNumberFormat="1">
      <alignment vertical="center"/>
    </xf>
    <xf borderId="5" fillId="4" fontId="8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5" fillId="4" fontId="2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8" fontId="14" numFmtId="168" xfId="0" applyAlignment="1" applyBorder="1" applyFill="1" applyFont="1" applyNumberFormat="1">
      <alignment horizontal="center" shrinkToFit="0" vertical="center" wrapText="1"/>
    </xf>
    <xf borderId="1" fillId="8" fontId="12" numFmtId="168" xfId="0" applyAlignment="1" applyBorder="1" applyFont="1" applyNumberFormat="1">
      <alignment horizontal="center" shrinkToFit="0" vertical="center" wrapText="1"/>
    </xf>
    <xf borderId="2" fillId="5" fontId="14" numFmtId="168" xfId="0" applyAlignment="1" applyBorder="1" applyFont="1" applyNumberFormat="1">
      <alignment horizontal="center" shrinkToFit="0" vertical="center" wrapText="1"/>
    </xf>
    <xf borderId="3" fillId="5" fontId="14" numFmtId="167" xfId="0" applyAlignment="1" applyBorder="1" applyFont="1" applyNumberFormat="1">
      <alignment horizontal="center" shrinkToFit="0" vertical="center" wrapText="1"/>
    </xf>
    <xf borderId="4" fillId="9" fontId="15" numFmtId="168" xfId="0" applyAlignment="1" applyBorder="1" applyFill="1" applyFont="1" applyNumberFormat="1">
      <alignment horizontal="center" shrinkToFit="0" vertical="center" wrapText="1"/>
    </xf>
    <xf borderId="4" fillId="9" fontId="15" numFmtId="169" xfId="0" applyAlignment="1" applyBorder="1" applyFont="1" applyNumberFormat="1">
      <alignment horizontal="center" shrinkToFit="0" vertical="center" wrapText="1"/>
    </xf>
    <xf borderId="0" fillId="10" fontId="2" numFmtId="0" xfId="0" applyAlignment="1" applyFill="1" applyFont="1">
      <alignment vertical="center"/>
    </xf>
    <xf borderId="2" fillId="8" fontId="2" numFmtId="0" xfId="0" applyAlignment="1" applyBorder="1" applyFont="1">
      <alignment readingOrder="0" shrinkToFit="0" vertical="center" wrapText="1"/>
    </xf>
    <xf borderId="3" fillId="8" fontId="16" numFmtId="0" xfId="0" applyAlignment="1" applyBorder="1" applyFont="1">
      <alignment horizontal="center" readingOrder="0" shrinkToFit="0" vertical="center" wrapText="1"/>
    </xf>
    <xf borderId="3" fillId="8" fontId="2" numFmtId="166" xfId="0" applyAlignment="1" applyBorder="1" applyFont="1" applyNumberFormat="1">
      <alignment horizontal="center" readingOrder="0" shrinkToFit="0" vertical="center" wrapText="1"/>
    </xf>
    <xf borderId="3" fillId="8" fontId="2" numFmtId="0" xfId="0" applyAlignment="1" applyBorder="1" applyFont="1">
      <alignment horizontal="center" readingOrder="0" shrinkToFit="0" vertical="center" wrapText="1"/>
    </xf>
    <xf borderId="1" fillId="8" fontId="2" numFmtId="166" xfId="0" applyAlignment="1" applyBorder="1" applyFont="1" applyNumberFormat="1">
      <alignment horizontal="center" shrinkToFit="0" vertical="center" wrapText="1"/>
    </xf>
    <xf borderId="0" fillId="0" fontId="2" numFmtId="170" xfId="0" applyAlignment="1" applyFont="1" applyNumberFormat="1">
      <alignment vertical="center"/>
    </xf>
    <xf borderId="1" fillId="10" fontId="5" numFmtId="168" xfId="0" applyAlignment="1" applyBorder="1" applyFont="1" applyNumberFormat="1">
      <alignment vertical="center"/>
    </xf>
    <xf borderId="2" fillId="5" fontId="2" numFmtId="168" xfId="0" applyAlignment="1" applyBorder="1" applyFont="1" applyNumberFormat="1">
      <alignment vertical="center"/>
    </xf>
    <xf borderId="3" fillId="5" fontId="2" numFmtId="167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11" fontId="2" numFmtId="0" xfId="0" applyAlignment="1" applyFill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2" numFmtId="166" xfId="0" applyAlignment="1" applyBorder="1" applyFont="1" applyNumberFormat="1">
      <alignment horizontal="right" shrinkToFit="0" vertical="center" wrapText="1"/>
    </xf>
    <xf borderId="1" fillId="5" fontId="2" numFmtId="166" xfId="0" applyAlignment="1" applyBorder="1" applyFont="1" applyNumberFormat="1">
      <alignment horizontal="center" shrinkToFit="0" vertical="center" wrapText="1"/>
    </xf>
    <xf borderId="1" fillId="8" fontId="5" numFmtId="166" xfId="0" applyAlignment="1" applyBorder="1" applyFont="1" applyNumberFormat="1">
      <alignment readingOrder="0" vertical="center"/>
    </xf>
    <xf borderId="1" fillId="8" fontId="5" numFmtId="168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71" xfId="0" applyAlignment="1" applyBorder="1" applyFont="1" applyNumberFormat="1">
      <alignment horizontal="center" readingOrder="0" vertical="center"/>
    </xf>
    <xf borderId="0" fillId="12" fontId="2" numFmtId="0" xfId="0" applyAlignment="1" applyFill="1" applyFont="1">
      <alignment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/>
    </xf>
    <xf borderId="1" fillId="0" fontId="17" numFmtId="0" xfId="0" applyBorder="1" applyFont="1"/>
    <xf borderId="1" fillId="0" fontId="5" numFmtId="0" xfId="0" applyAlignment="1" applyBorder="1" applyFont="1">
      <alignment horizontal="center" readingOrder="0" vertical="center"/>
    </xf>
    <xf borderId="0" fillId="0" fontId="2" numFmtId="172" xfId="0" applyAlignment="1" applyFont="1" applyNumberFormat="1">
      <alignment vertical="center"/>
    </xf>
    <xf borderId="0" fillId="0" fontId="5" numFmtId="166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12" fontId="2" numFmtId="166" xfId="0" applyAlignment="1" applyFont="1" applyNumberFormat="1">
      <alignment horizontal="center" shrinkToFit="0" vertical="center" wrapText="1"/>
    </xf>
    <xf borderId="0" fillId="0" fontId="5" numFmtId="10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vertical="center"/>
    </xf>
    <xf borderId="0" fillId="0" fontId="2" numFmtId="166" xfId="0" applyAlignment="1" applyFont="1" applyNumberFormat="1">
      <alignment horizontal="center" vertical="center"/>
    </xf>
    <xf borderId="0" fillId="0" fontId="11" numFmtId="166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readingOrder="0" shrinkToFit="0" vertical="center" wrapText="1"/>
    </xf>
    <xf borderId="0" fillId="13" fontId="7" numFmtId="166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8" numFmtId="0" xfId="0" applyAlignment="1" applyFont="1">
      <alignment vertical="center"/>
    </xf>
    <xf borderId="0" fillId="0" fontId="18" numFmtId="166" xfId="0" applyAlignment="1" applyFont="1" applyNumberFormat="1">
      <alignment vertical="center"/>
    </xf>
    <xf borderId="0" fillId="0" fontId="18" numFmtId="167" xfId="0" applyAlignment="1" applyFont="1" applyNumberFormat="1">
      <alignment vertical="center"/>
    </xf>
    <xf borderId="0" fillId="0" fontId="18" numFmtId="0" xfId="0" applyAlignment="1" applyFont="1">
      <alignment horizontal="center" vertical="center"/>
    </xf>
    <xf borderId="0" fillId="0" fontId="18" numFmtId="167" xfId="0" applyAlignment="1" applyFont="1" applyNumberFormat="1">
      <alignment horizontal="center" vertical="center"/>
    </xf>
    <xf borderId="5" fillId="0" fontId="19" numFmtId="0" xfId="0" applyAlignment="1" applyBorder="1" applyFont="1">
      <alignment horizontal="center" vertical="center"/>
    </xf>
    <xf borderId="0" fillId="4" fontId="18" numFmtId="0" xfId="0" applyAlignment="1" applyFont="1">
      <alignment vertical="center"/>
    </xf>
    <xf borderId="1" fillId="4" fontId="20" numFmtId="0" xfId="0" applyAlignment="1" applyBorder="1" applyFont="1">
      <alignment shrinkToFit="0" vertical="center" wrapText="1"/>
    </xf>
    <xf borderId="1" fillId="4" fontId="18" numFmtId="0" xfId="0" applyAlignment="1" applyBorder="1" applyFont="1">
      <alignment vertical="center"/>
    </xf>
    <xf borderId="5" fillId="4" fontId="18" numFmtId="0" xfId="0" applyAlignment="1" applyBorder="1" applyFont="1">
      <alignment vertical="center"/>
    </xf>
    <xf borderId="5" fillId="4" fontId="20" numFmtId="166" xfId="0" applyAlignment="1" applyBorder="1" applyFont="1" applyNumberFormat="1">
      <alignment horizontal="right" vertical="center"/>
    </xf>
    <xf borderId="1" fillId="4" fontId="9" numFmtId="0" xfId="0" applyAlignment="1" applyBorder="1" applyFont="1">
      <alignment shrinkToFit="0" vertical="center" wrapText="1"/>
    </xf>
    <xf borderId="1" fillId="4" fontId="18" numFmtId="168" xfId="0" applyAlignment="1" applyBorder="1" applyFont="1" applyNumberFormat="1">
      <alignment vertical="center"/>
    </xf>
    <xf borderId="0" fillId="0" fontId="18" numFmtId="168" xfId="0" applyAlignment="1" applyFont="1" applyNumberFormat="1">
      <alignment vertical="center"/>
    </xf>
    <xf borderId="5" fillId="4" fontId="20" numFmtId="168" xfId="0" applyAlignment="1" applyBorder="1" applyFont="1" applyNumberFormat="1">
      <alignment vertical="center"/>
    </xf>
    <xf borderId="5" fillId="4" fontId="18" numFmtId="167" xfId="0" applyAlignment="1" applyBorder="1" applyFont="1" applyNumberFormat="1">
      <alignment vertical="center"/>
    </xf>
    <xf borderId="5" fillId="4" fontId="20" numFmtId="0" xfId="0" applyAlignment="1" applyBorder="1" applyFont="1">
      <alignment horizontal="center" shrinkToFit="0" vertical="center" wrapText="1"/>
    </xf>
    <xf borderId="5" fillId="4" fontId="18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2" fillId="5" fontId="19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3" fillId="5" fontId="19" numFmtId="0" xfId="0" applyAlignment="1" applyBorder="1" applyFont="1">
      <alignment horizontal="center" shrinkToFit="0" vertical="center" wrapText="1"/>
    </xf>
    <xf borderId="3" fillId="5" fontId="18" numFmtId="0" xfId="0" applyAlignment="1" applyBorder="1" applyFont="1">
      <alignment vertical="center"/>
    </xf>
    <xf borderId="1" fillId="5" fontId="18" numFmtId="0" xfId="0" applyAlignment="1" applyBorder="1" applyFont="1">
      <alignment vertical="center"/>
    </xf>
    <xf borderId="1" fillId="5" fontId="13" numFmtId="0" xfId="0" applyAlignment="1" applyBorder="1" applyFont="1">
      <alignment horizontal="center" shrinkToFit="0" vertical="center" wrapText="1"/>
    </xf>
    <xf borderId="0" fillId="10" fontId="18" numFmtId="0" xfId="0" applyAlignment="1" applyFont="1">
      <alignment vertical="center"/>
    </xf>
    <xf borderId="2" fillId="8" fontId="18" numFmtId="0" xfId="0" applyAlignment="1" applyBorder="1" applyFont="1">
      <alignment readingOrder="0" shrinkToFit="0" vertical="center" wrapText="1"/>
    </xf>
    <xf borderId="3" fillId="8" fontId="18" numFmtId="0" xfId="0" applyAlignment="1" applyBorder="1" applyFont="1">
      <alignment vertical="center"/>
    </xf>
    <xf borderId="3" fillId="8" fontId="18" numFmtId="166" xfId="0" applyAlignment="1" applyBorder="1" applyFont="1" applyNumberFormat="1">
      <alignment vertical="center"/>
    </xf>
    <xf borderId="1" fillId="8" fontId="18" numFmtId="166" xfId="0" applyAlignment="1" applyBorder="1" applyFont="1" applyNumberFormat="1">
      <alignment vertical="center"/>
    </xf>
    <xf borderId="0" fillId="0" fontId="18" numFmtId="170" xfId="0" applyAlignment="1" applyFont="1" applyNumberFormat="1">
      <alignment vertical="center"/>
    </xf>
    <xf borderId="1" fillId="10" fontId="18" numFmtId="168" xfId="0" applyAlignment="1" applyBorder="1" applyFont="1" applyNumberFormat="1">
      <alignment vertical="center"/>
    </xf>
    <xf borderId="1" fillId="10" fontId="18" numFmtId="168" xfId="0" applyAlignment="1" applyBorder="1" applyFont="1" applyNumberFormat="1">
      <alignment horizontal="center" vertical="center"/>
    </xf>
    <xf borderId="0" fillId="11" fontId="18" numFmtId="0" xfId="0" applyAlignment="1" applyFont="1">
      <alignment vertical="center"/>
    </xf>
    <xf borderId="1" fillId="0" fontId="18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8" numFmtId="166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166" xfId="0" applyAlignment="1" applyBorder="1" applyFont="1" applyNumberFormat="1">
      <alignment horizontal="center" shrinkToFit="0" vertical="center" wrapText="1"/>
    </xf>
    <xf borderId="1" fillId="0" fontId="18" numFmtId="166" xfId="0" applyAlignment="1" applyBorder="1" applyFont="1" applyNumberFormat="1">
      <alignment horizontal="right" shrinkToFit="0" vertical="center" wrapText="1"/>
    </xf>
    <xf borderId="1" fillId="5" fontId="18" numFmtId="166" xfId="0" applyAlignment="1" applyBorder="1" applyFont="1" applyNumberFormat="1">
      <alignment horizontal="center" shrinkToFit="0" vertical="center" wrapText="1"/>
    </xf>
    <xf borderId="0" fillId="0" fontId="18" numFmtId="170" xfId="0" applyAlignment="1" applyFont="1" applyNumberFormat="1">
      <alignment readingOrder="0" vertical="center"/>
    </xf>
    <xf borderId="1" fillId="8" fontId="5" numFmtId="166" xfId="0" applyAlignment="1" applyBorder="1" applyFont="1" applyNumberFormat="1">
      <alignment horizontal="right" vertical="center"/>
    </xf>
    <xf borderId="1" fillId="8" fontId="18" numFmtId="168" xfId="0" applyAlignment="1" applyBorder="1" applyFont="1" applyNumberFormat="1">
      <alignment vertical="center"/>
    </xf>
    <xf borderId="2" fillId="5" fontId="18" numFmtId="168" xfId="0" applyAlignment="1" applyBorder="1" applyFont="1" applyNumberFormat="1">
      <alignment horizontal="right" vertical="center"/>
    </xf>
    <xf borderId="3" fillId="5" fontId="18" numFmtId="167" xfId="0" applyAlignment="1" applyBorder="1" applyFont="1" applyNumberFormat="1">
      <alignment horizontal="right" vertical="center"/>
    </xf>
    <xf borderId="1" fillId="0" fontId="18" numFmtId="168" xfId="0" applyAlignment="1" applyBorder="1" applyFont="1" applyNumberFormat="1">
      <alignment horizontal="center" vertical="center"/>
    </xf>
    <xf borderId="1" fillId="0" fontId="18" numFmtId="167" xfId="0" applyAlignment="1" applyBorder="1" applyFont="1" applyNumberFormat="1">
      <alignment horizontal="center" vertical="center"/>
    </xf>
    <xf borderId="1" fillId="0" fontId="18" numFmtId="164" xfId="0" applyAlignment="1" applyBorder="1" applyFont="1" applyNumberFormat="1">
      <alignment horizontal="center" vertical="center"/>
    </xf>
    <xf borderId="1" fillId="0" fontId="18" numFmtId="166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vertical="center"/>
    </xf>
    <xf borderId="2" fillId="8" fontId="18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14" fontId="18" numFmtId="166" xfId="0" applyAlignment="1" applyBorder="1" applyFill="1" applyFont="1" applyNumberFormat="1">
      <alignment horizontal="center" vertical="center"/>
    </xf>
    <xf borderId="0" fillId="14" fontId="18" numFmtId="0" xfId="0" applyAlignment="1" applyFont="1">
      <alignment vertical="center"/>
    </xf>
    <xf borderId="3" fillId="5" fontId="21" numFmtId="173" xfId="0" applyAlignment="1" applyBorder="1" applyFont="1" applyNumberFormat="1">
      <alignment horizontal="right" vertical="center"/>
    </xf>
    <xf borderId="2" fillId="5" fontId="18" numFmtId="168" xfId="0" applyAlignment="1" applyBorder="1" applyFont="1" applyNumberFormat="1">
      <alignment vertical="center"/>
    </xf>
    <xf borderId="3" fillId="5" fontId="18" numFmtId="167" xfId="0" applyAlignment="1" applyBorder="1" applyFont="1" applyNumberFormat="1">
      <alignment vertical="center"/>
    </xf>
    <xf borderId="1" fillId="0" fontId="18" numFmtId="168" xfId="0" applyAlignment="1" applyBorder="1" applyFont="1" applyNumberFormat="1">
      <alignment horizontal="center" readingOrder="0" vertical="center"/>
    </xf>
    <xf borderId="1" fillId="0" fontId="18" numFmtId="164" xfId="0" applyAlignment="1" applyBorder="1" applyFont="1" applyNumberFormat="1">
      <alignment horizontal="center" readingOrder="0" vertical="center"/>
    </xf>
    <xf borderId="1" fillId="0" fontId="18" numFmtId="167" xfId="0" applyAlignment="1" applyBorder="1" applyFont="1" applyNumberFormat="1">
      <alignment horizontal="center" readingOrder="0" vertical="center"/>
    </xf>
    <xf borderId="1" fillId="5" fontId="18" numFmtId="173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readingOrder="0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5" fontId="18" numFmtId="173" xfId="0" applyAlignment="1" applyBorder="1" applyFont="1" applyNumberFormat="1">
      <alignment horizontal="center" vertical="center"/>
    </xf>
    <xf borderId="0" fillId="0" fontId="18" numFmtId="0" xfId="0" applyAlignment="1" applyFont="1">
      <alignment readingOrder="0" vertical="center"/>
    </xf>
    <xf borderId="0" fillId="0" fontId="18" numFmtId="172" xfId="0" applyAlignment="1" applyFont="1" applyNumberFormat="1">
      <alignment vertical="center"/>
    </xf>
    <xf borderId="0" fillId="0" fontId="18" numFmtId="166" xfId="0" applyAlignment="1" applyFont="1" applyNumberFormat="1">
      <alignment horizontal="center" shrinkToFit="0" vertical="center" wrapText="1"/>
    </xf>
    <xf borderId="0" fillId="12" fontId="18" numFmtId="166" xfId="0" applyAlignment="1" applyFont="1" applyNumberFormat="1">
      <alignment horizontal="center" shrinkToFit="0" vertical="center" wrapText="1"/>
    </xf>
    <xf borderId="1" fillId="0" fontId="18" numFmtId="0" xfId="0" applyAlignment="1" applyBorder="1" applyFont="1">
      <alignment horizontal="center" readingOrder="0" vertical="center"/>
    </xf>
    <xf borderId="0" fillId="0" fontId="18" numFmtId="166" xfId="0" applyAlignment="1" applyFont="1" applyNumberFormat="1">
      <alignment horizontal="center" vertical="center"/>
    </xf>
    <xf borderId="0" fillId="13" fontId="19" numFmtId="166" xfId="0" applyAlignment="1" applyFont="1" applyNumberFormat="1">
      <alignment horizontal="center" shrinkToFit="0" vertical="center" wrapText="1"/>
    </xf>
    <xf borderId="0" fillId="13" fontId="19" numFmtId="0" xfId="0" applyAlignment="1" applyFont="1">
      <alignment readingOrder="0" vertical="center"/>
    </xf>
    <xf borderId="0" fillId="13" fontId="18" numFmtId="0" xfId="0" applyAlignment="1" applyFont="1">
      <alignment vertical="center"/>
    </xf>
    <xf borderId="0" fillId="0" fontId="22" numFmtId="0" xfId="0" applyAlignment="1" applyFont="1">
      <alignment vertical="center"/>
    </xf>
    <xf borderId="1" fillId="15" fontId="23" numFmtId="0" xfId="0" applyAlignment="1" applyBorder="1" applyFill="1" applyFont="1">
      <alignment horizontal="center" readingOrder="0" shrinkToFit="0" vertical="center" wrapText="1"/>
    </xf>
    <xf borderId="1" fillId="8" fontId="23" numFmtId="0" xfId="0" applyAlignment="1" applyBorder="1" applyFont="1">
      <alignment readingOrder="0" shrinkToFit="0" vertical="center" wrapText="1"/>
    </xf>
    <xf borderId="1" fillId="8" fontId="22" numFmtId="166" xfId="0" applyAlignment="1" applyBorder="1" applyFont="1" applyNumberFormat="1">
      <alignment horizontal="center" shrinkToFit="0" vertical="center" wrapText="1"/>
    </xf>
    <xf borderId="0" fillId="0" fontId="22" numFmtId="166" xfId="0" applyAlignment="1" applyFont="1" applyNumberFormat="1">
      <alignment vertical="center"/>
    </xf>
    <xf borderId="1" fillId="0" fontId="22" numFmtId="0" xfId="0" applyAlignment="1" applyBorder="1" applyFont="1">
      <alignment readingOrder="0" shrinkToFit="0" vertical="center" wrapText="1"/>
    </xf>
    <xf borderId="1" fillId="5" fontId="22" numFmtId="166" xfId="0" applyAlignment="1" applyBorder="1" applyFont="1" applyNumberFormat="1">
      <alignment horizontal="center" shrinkToFit="0" vertical="center" wrapText="1"/>
    </xf>
    <xf borderId="1" fillId="13" fontId="23" numFmtId="0" xfId="0" applyAlignment="1" applyBorder="1" applyFont="1">
      <alignment horizontal="center" readingOrder="0" vertical="center"/>
    </xf>
    <xf borderId="1" fillId="13" fontId="23" numFmtId="166" xfId="0" applyAlignment="1" applyBorder="1" applyFont="1" applyNumberFormat="1">
      <alignment horizontal="center" vertical="center"/>
    </xf>
    <xf borderId="1" fillId="5" fontId="22" numFmtId="166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16.png"/><Relationship Id="rId5" Type="http://schemas.openxmlformats.org/officeDocument/2006/relationships/image" Target="../media/image14.png"/><Relationship Id="rId6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1219200</xdr:colOff>
      <xdr:row>0</xdr:row>
      <xdr:rowOff>76200</xdr:rowOff>
    </xdr:from>
    <xdr:ext cx="6238875" cy="2676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5</xdr:row>
      <xdr:rowOff>-152400</xdr:rowOff>
    </xdr:from>
    <xdr:ext cx="2105025" cy="57245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914400</xdr:colOff>
      <xdr:row>7</xdr:row>
      <xdr:rowOff>-133350</xdr:rowOff>
    </xdr:from>
    <xdr:ext cx="3162300" cy="40005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428625</xdr:colOff>
      <xdr:row>6</xdr:row>
      <xdr:rowOff>-104775</xdr:rowOff>
    </xdr:from>
    <xdr:ext cx="3171825" cy="47434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34</xdr:row>
      <xdr:rowOff>76200</xdr:rowOff>
    </xdr:from>
    <xdr:ext cx="2057400" cy="57245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35</xdr:row>
      <xdr:rowOff>19050</xdr:rowOff>
    </xdr:from>
    <xdr:ext cx="1857375" cy="595312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</xdr:row>
      <xdr:rowOff>95250</xdr:rowOff>
    </xdr:from>
    <xdr:ext cx="1981200" cy="5695950"/>
    <xdr:pic>
      <xdr:nvPicPr>
        <xdr:cNvPr id="0" name="image4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1743075</xdr:colOff>
      <xdr:row>0</xdr:row>
      <xdr:rowOff>0</xdr:rowOff>
    </xdr:from>
    <xdr:ext cx="5829300" cy="814387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0</xdr:row>
      <xdr:rowOff>0</xdr:rowOff>
    </xdr:from>
    <xdr:ext cx="4876800" cy="1400175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2095500</xdr:colOff>
      <xdr:row>3</xdr:row>
      <xdr:rowOff>95250</xdr:rowOff>
    </xdr:from>
    <xdr:ext cx="5762625" cy="310515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3924300</xdr:colOff>
      <xdr:row>6</xdr:row>
      <xdr:rowOff>95250</xdr:rowOff>
    </xdr:from>
    <xdr:ext cx="4876800" cy="2105025"/>
    <xdr:pic>
      <xdr:nvPicPr>
        <xdr:cNvPr id="0" name="image1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2981325</xdr:colOff>
      <xdr:row>0</xdr:row>
      <xdr:rowOff>161925</xdr:rowOff>
    </xdr:from>
    <xdr:ext cx="11325225" cy="5486400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142875</xdr:rowOff>
    </xdr:from>
    <xdr:ext cx="4876800" cy="2409825"/>
    <xdr:pic>
      <xdr:nvPicPr>
        <xdr:cNvPr id="0" name="image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</xdr:row>
      <xdr:rowOff>-123825</xdr:rowOff>
    </xdr:from>
    <xdr:ext cx="5191125" cy="703897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0</xdr:row>
      <xdr:rowOff>190500</xdr:rowOff>
    </xdr:from>
    <xdr:ext cx="4238625" cy="250507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190500</xdr:rowOff>
    </xdr:from>
    <xdr:ext cx="4286250" cy="2562225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pinateriatufiesta.com/product/2230/petalos_de_rosa_artificiales_x100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3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3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4" t="s">
        <v>0</v>
      </c>
      <c r="B18" s="1"/>
      <c r="C18" s="2"/>
      <c r="D18" s="1" t="s">
        <v>0</v>
      </c>
      <c r="E18" s="1"/>
      <c r="F18" s="2"/>
      <c r="G18" s="4" t="s">
        <v>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4" t="s">
        <v>0</v>
      </c>
      <c r="B19" s="1"/>
      <c r="C19" s="2"/>
      <c r="D19" s="1" t="s">
        <v>0</v>
      </c>
      <c r="E19" s="1"/>
      <c r="F19" s="2"/>
      <c r="G19" s="4" t="s"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" t="s">
        <v>1</v>
      </c>
      <c r="B20" s="1"/>
      <c r="C20" s="2"/>
      <c r="D20" s="1" t="s">
        <v>1</v>
      </c>
      <c r="E20" s="1"/>
      <c r="F20" s="2"/>
      <c r="G20" s="4" t="s">
        <v>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" t="s">
        <v>2</v>
      </c>
      <c r="B21" s="1"/>
      <c r="C21" s="2"/>
      <c r="D21" s="1" t="s">
        <v>2</v>
      </c>
      <c r="E21" s="1"/>
      <c r="F21" s="2"/>
      <c r="G21" s="4" t="s">
        <v>1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4" t="s">
        <v>3</v>
      </c>
      <c r="B22" s="1"/>
      <c r="C22" s="2"/>
      <c r="D22" s="1" t="s">
        <v>3</v>
      </c>
      <c r="E22" s="1"/>
      <c r="F22" s="2"/>
      <c r="G22" s="4" t="s">
        <v>2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4" t="s">
        <v>4</v>
      </c>
      <c r="B23" s="1"/>
      <c r="C23" s="2"/>
      <c r="D23" s="1" t="s">
        <v>4</v>
      </c>
      <c r="E23" s="1"/>
      <c r="F23" s="2"/>
      <c r="G23" s="4" t="s">
        <v>3</v>
      </c>
      <c r="H23" s="4"/>
      <c r="J23" s="1"/>
      <c r="K23" s="1"/>
      <c r="L23" s="1"/>
      <c r="M23" s="1"/>
      <c r="N23" s="1"/>
      <c r="O23" s="1"/>
      <c r="P23" s="1"/>
      <c r="Q23" s="1"/>
      <c r="R23" s="1"/>
    </row>
    <row r="24">
      <c r="A24" s="4" t="s">
        <v>5</v>
      </c>
      <c r="B24" s="1"/>
      <c r="C24" s="2"/>
      <c r="D24" s="1" t="s">
        <v>5</v>
      </c>
      <c r="E24" s="1"/>
      <c r="F24" s="2"/>
      <c r="G24" s="4" t="s">
        <v>4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4" t="s">
        <v>6</v>
      </c>
      <c r="B25" s="1"/>
      <c r="C25" s="2"/>
      <c r="D25" s="1" t="s">
        <v>6</v>
      </c>
      <c r="E25" s="1"/>
      <c r="F25" s="2"/>
      <c r="G25" s="4" t="s">
        <v>5</v>
      </c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4" t="s">
        <v>7</v>
      </c>
      <c r="B26" s="1"/>
      <c r="C26" s="2"/>
      <c r="D26" s="1" t="s">
        <v>7</v>
      </c>
      <c r="E26" s="1"/>
      <c r="F26" s="2"/>
      <c r="G26" s="4" t="s">
        <v>6</v>
      </c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4" t="s">
        <v>8</v>
      </c>
      <c r="B27" s="1"/>
      <c r="C27" s="2"/>
      <c r="D27" s="1" t="s">
        <v>8</v>
      </c>
      <c r="E27" s="1"/>
      <c r="F27" s="2"/>
      <c r="G27" s="4" t="s">
        <v>7</v>
      </c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4" t="s">
        <v>9</v>
      </c>
      <c r="B28" s="1"/>
      <c r="C28" s="2"/>
      <c r="D28" s="1" t="s">
        <v>9</v>
      </c>
      <c r="E28" s="1"/>
      <c r="F28" s="2"/>
      <c r="G28" s="4" t="s">
        <v>8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4" t="s">
        <v>10</v>
      </c>
      <c r="B29" s="1"/>
      <c r="C29" s="2"/>
      <c r="D29" s="1" t="s">
        <v>10</v>
      </c>
      <c r="E29" s="1"/>
      <c r="F29" s="2"/>
      <c r="G29" s="4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4" t="s">
        <v>11</v>
      </c>
      <c r="B30" s="1"/>
      <c r="C30" s="2"/>
      <c r="D30" s="1" t="s">
        <v>11</v>
      </c>
      <c r="E30" s="1"/>
      <c r="F30" s="2"/>
      <c r="G30" s="4" t="s">
        <v>10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4" t="s">
        <v>12</v>
      </c>
      <c r="B31" s="1"/>
      <c r="C31" s="2"/>
      <c r="D31" s="1" t="s">
        <v>12</v>
      </c>
      <c r="E31" s="1"/>
      <c r="F31" s="2"/>
      <c r="G31" s="4" t="s">
        <v>11</v>
      </c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4" t="s">
        <v>13</v>
      </c>
      <c r="B32" s="1"/>
      <c r="C32" s="2"/>
      <c r="D32" s="1" t="s">
        <v>13</v>
      </c>
      <c r="E32" s="1"/>
      <c r="F32" s="2"/>
      <c r="G32" s="4" t="s">
        <v>12</v>
      </c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4" t="s">
        <v>14</v>
      </c>
      <c r="B33" s="1"/>
      <c r="C33" s="2"/>
      <c r="D33" s="1" t="s">
        <v>14</v>
      </c>
      <c r="E33" s="1"/>
      <c r="F33" s="2"/>
      <c r="G33" s="4" t="s">
        <v>13</v>
      </c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4" t="s">
        <v>15</v>
      </c>
      <c r="B34" s="1"/>
      <c r="C34" s="2"/>
      <c r="D34" s="1" t="s">
        <v>15</v>
      </c>
      <c r="E34" s="1"/>
      <c r="F34" s="2"/>
      <c r="G34" s="4" t="s">
        <v>14</v>
      </c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4" t="s">
        <v>16</v>
      </c>
      <c r="B35" s="1"/>
      <c r="C35" s="2"/>
      <c r="D35" s="1" t="s">
        <v>16</v>
      </c>
      <c r="E35" s="1"/>
      <c r="F35" s="2"/>
      <c r="G35" s="4" t="s">
        <v>15</v>
      </c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4" t="s">
        <v>17</v>
      </c>
      <c r="B36" s="1"/>
      <c r="C36" s="2"/>
      <c r="D36" s="1" t="s">
        <v>17</v>
      </c>
      <c r="E36" s="1"/>
      <c r="F36" s="2"/>
      <c r="G36" s="4" t="s">
        <v>16</v>
      </c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18</v>
      </c>
      <c r="B37" s="7"/>
      <c r="C37" s="2"/>
      <c r="D37" s="1"/>
      <c r="E37" s="1"/>
      <c r="F37" s="2"/>
      <c r="G37" s="4" t="s">
        <v>17</v>
      </c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8"/>
      <c r="C38" s="2"/>
      <c r="D38" s="1" t="s">
        <v>19</v>
      </c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4" t="s">
        <v>19</v>
      </c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2.13"/>
    <col customWidth="1" min="5" max="5" width="47.25"/>
    <col customWidth="1" min="6" max="6" width="8.88"/>
    <col customWidth="1" min="7" max="7" width="10.38"/>
    <col customWidth="1" min="8" max="8" width="12.25"/>
    <col customWidth="1" min="9" max="9" width="22.63"/>
    <col customWidth="1" min="10" max="10" width="11.0"/>
  </cols>
  <sheetData>
    <row r="1" ht="20.25" customHeight="1">
      <c r="A1" s="9"/>
      <c r="B1" s="10"/>
      <c r="C1" s="10"/>
      <c r="D1" s="10"/>
      <c r="E1" s="9"/>
      <c r="F1" s="9"/>
      <c r="G1" s="9"/>
      <c r="H1" s="11"/>
      <c r="I1" s="10"/>
      <c r="J1" s="10"/>
    </row>
    <row r="2" ht="20.25" customHeight="1">
      <c r="A2" s="9"/>
      <c r="B2" s="10"/>
      <c r="C2" s="10"/>
      <c r="D2" s="10"/>
      <c r="E2" s="9"/>
      <c r="F2" s="9"/>
      <c r="G2" s="9"/>
      <c r="H2" s="11"/>
      <c r="I2" s="10"/>
      <c r="J2" s="10"/>
    </row>
    <row r="3" ht="20.25" customHeight="1">
      <c r="A3" s="9"/>
      <c r="B3" s="12" t="s">
        <v>20</v>
      </c>
      <c r="C3" s="13"/>
      <c r="D3" s="13"/>
      <c r="E3" s="14" t="s">
        <v>21</v>
      </c>
      <c r="F3" s="15"/>
      <c r="G3" s="15"/>
      <c r="H3" s="15"/>
      <c r="I3" s="10"/>
      <c r="J3" s="10"/>
    </row>
    <row r="4" ht="20.25" customHeight="1">
      <c r="A4" s="9"/>
      <c r="B4" s="16" t="s">
        <v>22</v>
      </c>
      <c r="C4" s="17" t="s">
        <v>23</v>
      </c>
      <c r="D4" s="18" t="s">
        <v>24</v>
      </c>
      <c r="E4" s="17" t="s">
        <v>25</v>
      </c>
      <c r="F4" s="19" t="s">
        <v>26</v>
      </c>
      <c r="G4" s="20" t="s">
        <v>27</v>
      </c>
      <c r="H4" s="19"/>
      <c r="I4" s="10"/>
      <c r="J4" s="10"/>
    </row>
    <row r="5" ht="20.25" customHeight="1">
      <c r="A5" s="9"/>
      <c r="B5" s="21"/>
      <c r="C5" s="21"/>
      <c r="D5" s="22">
        <v>45938.0</v>
      </c>
      <c r="E5" s="23" t="s">
        <v>28</v>
      </c>
      <c r="F5" s="24"/>
      <c r="G5" s="25"/>
      <c r="H5" s="25"/>
      <c r="I5" s="10"/>
      <c r="J5" s="10"/>
    </row>
    <row r="6" ht="20.25" customHeight="1">
      <c r="A6" s="9"/>
      <c r="B6" s="26"/>
      <c r="C6" s="27"/>
      <c r="D6" s="26"/>
      <c r="E6" s="28"/>
      <c r="F6" s="27"/>
      <c r="G6" s="27"/>
      <c r="H6" s="29"/>
      <c r="I6" s="10"/>
      <c r="J6" s="10"/>
    </row>
    <row r="7" ht="20.25" customHeight="1">
      <c r="A7" s="9"/>
      <c r="B7" s="27"/>
      <c r="C7" s="27"/>
      <c r="D7" s="27"/>
      <c r="E7" s="30"/>
      <c r="F7" s="27"/>
      <c r="G7" s="27"/>
      <c r="H7" s="29"/>
      <c r="I7" s="31" t="s">
        <v>29</v>
      </c>
      <c r="J7" s="10"/>
    </row>
    <row r="8" ht="20.25" customHeight="1">
      <c r="A8" s="9"/>
      <c r="B8" s="27"/>
      <c r="C8" s="27"/>
      <c r="D8" s="27"/>
      <c r="E8" s="30"/>
      <c r="F8" s="27"/>
      <c r="G8" s="27"/>
      <c r="H8" s="29"/>
      <c r="I8" s="31" t="s">
        <v>30</v>
      </c>
      <c r="J8" s="10"/>
    </row>
    <row r="9" ht="20.25" customHeight="1">
      <c r="A9" s="9"/>
      <c r="B9" s="27"/>
      <c r="C9" s="27"/>
      <c r="D9" s="27"/>
      <c r="E9" s="30"/>
      <c r="F9" s="32"/>
      <c r="G9" s="33"/>
      <c r="H9" s="29"/>
      <c r="I9" s="31" t="s">
        <v>31</v>
      </c>
      <c r="J9" s="10"/>
    </row>
    <row r="10" ht="20.25" customHeight="1">
      <c r="A10" s="9"/>
      <c r="B10" s="27"/>
      <c r="C10" s="27"/>
      <c r="D10" s="27"/>
      <c r="E10" s="30"/>
      <c r="F10" s="32"/>
      <c r="G10" s="33"/>
      <c r="H10" s="29"/>
      <c r="I10" s="31" t="s">
        <v>32</v>
      </c>
      <c r="J10" s="10"/>
    </row>
    <row r="11" ht="20.25" customHeight="1">
      <c r="A11" s="9"/>
      <c r="B11" s="27"/>
      <c r="C11" s="27"/>
      <c r="D11" s="27"/>
      <c r="E11" s="30"/>
      <c r="F11" s="32"/>
      <c r="G11" s="33"/>
      <c r="H11" s="29"/>
      <c r="I11" s="31" t="s">
        <v>33</v>
      </c>
      <c r="J11" s="10"/>
    </row>
    <row r="12" ht="20.25" customHeight="1">
      <c r="A12" s="9"/>
      <c r="B12" s="27"/>
      <c r="C12" s="27"/>
      <c r="D12" s="32"/>
      <c r="E12" s="30"/>
      <c r="F12" s="32"/>
      <c r="G12" s="33"/>
      <c r="H12" s="29"/>
      <c r="I12" s="31" t="s">
        <v>34</v>
      </c>
      <c r="J12" s="10"/>
    </row>
    <row r="13" ht="20.25" customHeight="1">
      <c r="A13" s="9"/>
      <c r="B13" s="27"/>
      <c r="C13" s="27"/>
      <c r="D13" s="27"/>
      <c r="E13" s="30"/>
      <c r="F13" s="33"/>
      <c r="G13" s="33"/>
      <c r="H13" s="29"/>
      <c r="I13" s="34" t="s">
        <v>35</v>
      </c>
      <c r="J13" s="10"/>
    </row>
    <row r="14" ht="20.25" customHeight="1">
      <c r="A14" s="9"/>
      <c r="B14" s="27"/>
      <c r="C14" s="27"/>
      <c r="D14" s="27"/>
      <c r="E14" s="35"/>
      <c r="F14" s="29"/>
      <c r="G14" s="27"/>
      <c r="H14" s="29"/>
      <c r="I14" s="31" t="s">
        <v>36</v>
      </c>
      <c r="J14" s="10"/>
    </row>
    <row r="15" ht="20.25" customHeight="1">
      <c r="A15" s="9"/>
      <c r="B15" s="27"/>
      <c r="C15" s="27"/>
      <c r="D15" s="27"/>
      <c r="E15" s="32"/>
      <c r="F15" s="27"/>
      <c r="G15" s="27"/>
      <c r="H15" s="29"/>
      <c r="I15" s="31" t="s">
        <v>37</v>
      </c>
      <c r="J15" s="10"/>
    </row>
    <row r="16" ht="20.25" customHeight="1">
      <c r="A16" s="9"/>
      <c r="B16" s="21"/>
      <c r="C16" s="21"/>
      <c r="D16" s="36"/>
      <c r="E16" s="21"/>
      <c r="F16" s="24"/>
      <c r="G16" s="25"/>
      <c r="H16" s="25"/>
      <c r="I16" s="10"/>
      <c r="J16" s="10"/>
    </row>
    <row r="17" ht="20.25" customHeight="1">
      <c r="A17" s="9"/>
      <c r="B17" s="21"/>
      <c r="C17" s="21"/>
      <c r="D17" s="36"/>
      <c r="E17" s="21"/>
      <c r="F17" s="24"/>
      <c r="G17" s="25"/>
      <c r="H17" s="25"/>
      <c r="I17" s="10"/>
      <c r="J17" s="10"/>
    </row>
    <row r="18" ht="20.25" customHeight="1">
      <c r="A18" s="9"/>
      <c r="B18" s="21"/>
      <c r="C18" s="21"/>
      <c r="D18" s="36"/>
      <c r="E18" s="21"/>
      <c r="F18" s="24"/>
      <c r="G18" s="25"/>
      <c r="H18" s="25"/>
      <c r="I18" s="31" t="s">
        <v>38</v>
      </c>
      <c r="J18" s="10"/>
    </row>
    <row r="19" ht="20.25" customHeight="1">
      <c r="A19" s="9"/>
      <c r="B19" s="27"/>
      <c r="C19" s="27"/>
      <c r="D19" s="27"/>
      <c r="E19" s="29"/>
      <c r="F19" s="27"/>
      <c r="G19" s="27"/>
      <c r="H19" s="27"/>
      <c r="I19" s="10"/>
      <c r="J19" s="10"/>
    </row>
    <row r="20" ht="20.25" customHeight="1">
      <c r="A20" s="9"/>
      <c r="B20" s="27"/>
      <c r="C20" s="27"/>
      <c r="D20" s="27"/>
      <c r="E20" s="35"/>
      <c r="F20" s="27"/>
      <c r="G20" s="27"/>
      <c r="H20" s="27"/>
      <c r="I20" s="10"/>
      <c r="J20" s="10"/>
    </row>
    <row r="21" ht="20.25" customHeight="1">
      <c r="A21" s="9"/>
      <c r="B21" s="27"/>
      <c r="C21" s="27"/>
      <c r="D21" s="27"/>
      <c r="E21" s="29"/>
      <c r="F21" s="27"/>
      <c r="G21" s="27"/>
      <c r="H21" s="27"/>
      <c r="I21" s="10"/>
      <c r="J21" s="10"/>
    </row>
    <row r="22" ht="20.25" customHeight="1">
      <c r="A22" s="10"/>
      <c r="B22" s="10"/>
      <c r="C22" s="37"/>
      <c r="D22" s="10"/>
      <c r="E22" s="10"/>
      <c r="F22" s="38"/>
      <c r="G22" s="38"/>
      <c r="H22" s="38"/>
      <c r="I22" s="10"/>
      <c r="J22" s="10"/>
    </row>
    <row r="23" ht="20.25" customHeight="1">
      <c r="A23" s="9"/>
      <c r="B23" s="10"/>
      <c r="C23" s="37"/>
      <c r="D23" s="10"/>
      <c r="E23" s="10"/>
      <c r="F23" s="39"/>
      <c r="G23" s="10"/>
      <c r="H23" s="10"/>
      <c r="I23" s="10"/>
      <c r="J23" s="10"/>
    </row>
    <row r="24" ht="20.25" customHeight="1">
      <c r="A24" s="9"/>
      <c r="B24" s="10"/>
      <c r="C24" s="37"/>
      <c r="D24" s="10"/>
      <c r="E24" s="10"/>
      <c r="F24" s="39"/>
      <c r="G24" s="10"/>
      <c r="H24" s="10"/>
      <c r="I24" s="10"/>
      <c r="J24" s="10"/>
    </row>
    <row r="25" ht="20.25" customHeight="1">
      <c r="A25" s="9"/>
      <c r="B25" s="10"/>
      <c r="C25" s="37"/>
      <c r="D25" s="10"/>
      <c r="E25" s="10"/>
      <c r="F25" s="39"/>
      <c r="G25" s="10"/>
      <c r="H25" s="10"/>
      <c r="I25" s="10"/>
      <c r="J25" s="10"/>
    </row>
    <row r="26" ht="20.25" customHeight="1">
      <c r="A26" s="9"/>
      <c r="B26" s="10"/>
      <c r="C26" s="37"/>
      <c r="D26" s="10"/>
      <c r="E26" s="10"/>
      <c r="F26" s="39"/>
      <c r="G26" s="10"/>
      <c r="H26" s="10"/>
      <c r="I26" s="10"/>
      <c r="J2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10.0"/>
    <col customWidth="1" min="4" max="4" width="12.88"/>
    <col customWidth="1" min="5" max="5" width="31.0"/>
    <col customWidth="1" min="6" max="6" width="11.0"/>
    <col customWidth="1" min="7" max="7" width="9.5"/>
    <col customWidth="1" min="8" max="8" width="11.63"/>
    <col customWidth="1" min="9" max="9" width="13.0"/>
    <col customWidth="1" min="10" max="10" width="1.38"/>
    <col customWidth="1" min="11" max="11" width="11.5"/>
    <col customWidth="1" min="12" max="12" width="10.63"/>
    <col customWidth="1" min="13" max="13" width="1.5"/>
    <col customWidth="1" min="14" max="14" width="7.63"/>
    <col customWidth="1" min="15" max="15" width="6.5"/>
    <col customWidth="1" min="16" max="16" width="7.63"/>
    <col customWidth="1" min="17" max="17" width="1.75"/>
    <col customWidth="1" min="18" max="18" width="14.5"/>
    <col customWidth="1" min="19" max="19" width="11.25"/>
    <col customWidth="1" min="20" max="20" width="2.13"/>
    <col customWidth="1" min="21" max="21" width="18.88"/>
    <col customWidth="1" min="22" max="22" width="3.63"/>
    <col customWidth="1" min="23" max="23" width="12.88"/>
    <col customWidth="1" min="24" max="24" width="13.5"/>
    <col customWidth="1" min="25" max="25" width="26.88"/>
    <col customWidth="1" min="26" max="26" width="20.88"/>
    <col customWidth="1" min="28" max="28" width="19.63"/>
  </cols>
  <sheetData>
    <row r="1">
      <c r="A1" s="3"/>
      <c r="B1" s="3"/>
      <c r="C1" s="3"/>
      <c r="D1" s="3"/>
      <c r="E1" s="3"/>
      <c r="F1" s="40"/>
      <c r="G1" s="3"/>
      <c r="H1" s="3"/>
      <c r="I1" s="3"/>
      <c r="J1" s="41"/>
      <c r="K1" s="41"/>
      <c r="L1" s="3"/>
      <c r="M1" s="3"/>
      <c r="N1" s="42"/>
      <c r="O1" s="42"/>
      <c r="P1" s="42"/>
      <c r="Q1" s="3"/>
      <c r="R1" s="3"/>
      <c r="S1" s="43"/>
      <c r="T1" s="3"/>
      <c r="U1" s="44"/>
      <c r="V1" s="45"/>
      <c r="W1" s="44"/>
      <c r="X1" s="44"/>
      <c r="Y1" s="44"/>
      <c r="Z1" s="44"/>
      <c r="AA1" s="44"/>
      <c r="AB1" s="3"/>
    </row>
    <row r="2" ht="15.75" customHeight="1">
      <c r="A2" s="3"/>
      <c r="B2" s="3"/>
      <c r="C2" s="3"/>
      <c r="D2" s="3"/>
      <c r="E2" s="3"/>
      <c r="F2" s="40"/>
      <c r="G2" s="3"/>
      <c r="H2" s="3"/>
      <c r="I2" s="3"/>
      <c r="J2" s="3"/>
      <c r="K2" s="3"/>
      <c r="L2" s="3"/>
      <c r="M2" s="3"/>
      <c r="N2" s="42"/>
      <c r="O2" s="42"/>
      <c r="P2" s="42"/>
      <c r="Q2" s="3"/>
      <c r="R2" s="3"/>
      <c r="S2" s="43"/>
      <c r="T2" s="3"/>
      <c r="U2" s="46" t="s">
        <v>39</v>
      </c>
      <c r="V2" s="45"/>
      <c r="W2" s="44"/>
      <c r="X2" s="44"/>
      <c r="Y2" s="44"/>
      <c r="Z2" s="44"/>
      <c r="AA2" s="44"/>
      <c r="AB2" s="3"/>
    </row>
    <row r="3">
      <c r="A3" s="3"/>
      <c r="B3" s="47"/>
      <c r="C3" s="48" t="s">
        <v>40</v>
      </c>
      <c r="D3" s="49"/>
      <c r="E3" s="49"/>
      <c r="F3" s="50"/>
      <c r="G3" s="49"/>
      <c r="H3" s="49"/>
      <c r="I3" s="47"/>
      <c r="J3" s="3"/>
      <c r="K3" s="51"/>
      <c r="L3" s="52">
        <v>3700.0</v>
      </c>
      <c r="M3" s="3"/>
      <c r="N3" s="53" t="s">
        <v>40</v>
      </c>
      <c r="O3" s="54"/>
      <c r="P3" s="55"/>
      <c r="Q3" s="56"/>
      <c r="R3" s="57" t="s">
        <v>41</v>
      </c>
      <c r="S3" s="58"/>
      <c r="T3" s="3"/>
      <c r="U3" s="59" t="s">
        <v>40</v>
      </c>
      <c r="V3" s="60"/>
      <c r="W3" s="60"/>
      <c r="X3" s="60"/>
      <c r="Y3" s="61"/>
      <c r="Z3" s="61"/>
      <c r="AA3" s="61"/>
      <c r="AB3" s="3"/>
    </row>
    <row r="4" ht="31.5" customHeight="1">
      <c r="A4" s="3"/>
      <c r="B4" s="62" t="s">
        <v>42</v>
      </c>
      <c r="C4" s="62" t="s">
        <v>43</v>
      </c>
      <c r="D4" s="62" t="s">
        <v>44</v>
      </c>
      <c r="E4" s="63" t="s">
        <v>45</v>
      </c>
      <c r="F4" s="64" t="s">
        <v>46</v>
      </c>
      <c r="G4" s="65" t="s">
        <v>47</v>
      </c>
      <c r="H4" s="66"/>
      <c r="I4" s="67"/>
      <c r="J4" s="3"/>
      <c r="K4" s="68" t="s">
        <v>48</v>
      </c>
      <c r="L4" s="67"/>
      <c r="M4" s="3"/>
      <c r="N4" s="69"/>
      <c r="O4" s="70" t="s">
        <v>49</v>
      </c>
      <c r="P4" s="71" t="s">
        <v>50</v>
      </c>
      <c r="Q4" s="3"/>
      <c r="R4" s="72" t="s">
        <v>51</v>
      </c>
      <c r="S4" s="73" t="s">
        <v>52</v>
      </c>
      <c r="T4" s="3"/>
      <c r="U4" s="74" t="s">
        <v>53</v>
      </c>
      <c r="V4" s="75" t="s">
        <v>54</v>
      </c>
      <c r="W4" s="75" t="s">
        <v>55</v>
      </c>
      <c r="X4" s="75" t="s">
        <v>56</v>
      </c>
      <c r="Y4" s="75" t="s">
        <v>57</v>
      </c>
      <c r="Z4" s="75" t="s">
        <v>58</v>
      </c>
      <c r="AA4" s="75" t="s">
        <v>59</v>
      </c>
      <c r="AB4" s="3"/>
    </row>
    <row r="5">
      <c r="A5" s="3"/>
      <c r="B5" s="76"/>
      <c r="C5" s="76"/>
      <c r="D5" s="76"/>
      <c r="E5" s="77" t="s">
        <v>60</v>
      </c>
      <c r="F5" s="78"/>
      <c r="G5" s="79"/>
      <c r="H5" s="80"/>
      <c r="I5" s="81"/>
      <c r="J5" s="41"/>
      <c r="K5" s="81"/>
      <c r="L5" s="81"/>
      <c r="M5" s="82"/>
      <c r="N5" s="83"/>
      <c r="O5" s="83"/>
      <c r="P5" s="83"/>
      <c r="Q5" s="56"/>
      <c r="R5" s="84"/>
      <c r="S5" s="85"/>
      <c r="T5" s="3"/>
      <c r="U5" s="86"/>
      <c r="V5" s="87"/>
      <c r="W5" s="88"/>
      <c r="X5" s="88"/>
      <c r="Y5" s="88"/>
      <c r="Z5" s="88"/>
      <c r="AA5" s="88"/>
      <c r="AB5" s="3"/>
    </row>
    <row r="6">
      <c r="A6" s="3"/>
      <c r="B6" s="3"/>
      <c r="C6" s="89" t="s">
        <v>61</v>
      </c>
      <c r="D6" s="89" t="s">
        <v>62</v>
      </c>
      <c r="E6" s="90" t="s">
        <v>63</v>
      </c>
      <c r="F6" s="91" t="s">
        <v>64</v>
      </c>
      <c r="G6" s="92">
        <v>260000.0</v>
      </c>
      <c r="H6" s="93">
        <v>1.0</v>
      </c>
      <c r="I6" s="94">
        <f t="shared" ref="I6:I8" si="1">G6*H6</f>
        <v>260000</v>
      </c>
      <c r="J6" s="41"/>
      <c r="K6" s="95">
        <f t="shared" ref="K6:K7" si="2">I6/0.9</f>
        <v>288888.8889</v>
      </c>
      <c r="L6" s="96">
        <f t="shared" ref="L6:L7" si="3">K6/$L$3</f>
        <v>78.07807808</v>
      </c>
      <c r="M6" s="82"/>
      <c r="N6" s="97">
        <v>260000.0</v>
      </c>
      <c r="O6" s="98"/>
      <c r="P6" s="98"/>
      <c r="Q6" s="56"/>
      <c r="R6" s="84"/>
      <c r="S6" s="85"/>
      <c r="T6" s="3"/>
      <c r="U6" s="99" t="s">
        <v>65</v>
      </c>
      <c r="V6" s="87"/>
      <c r="W6" s="100">
        <v>45932.0</v>
      </c>
      <c r="X6" s="101">
        <v>100000.0</v>
      </c>
      <c r="Y6" s="102" t="s">
        <v>66</v>
      </c>
      <c r="Z6" s="102" t="s">
        <v>67</v>
      </c>
      <c r="AA6" s="88"/>
      <c r="AB6" s="3"/>
    </row>
    <row r="7">
      <c r="A7" s="3"/>
      <c r="B7" s="3"/>
      <c r="C7" s="89" t="s">
        <v>61</v>
      </c>
      <c r="D7" s="89" t="s">
        <v>62</v>
      </c>
      <c r="E7" s="90" t="s">
        <v>68</v>
      </c>
      <c r="F7" s="91" t="s">
        <v>64</v>
      </c>
      <c r="G7" s="92">
        <v>150000.0</v>
      </c>
      <c r="H7" s="93">
        <v>1.0</v>
      </c>
      <c r="I7" s="94">
        <f t="shared" si="1"/>
        <v>150000</v>
      </c>
      <c r="J7" s="41"/>
      <c r="K7" s="95">
        <f t="shared" si="2"/>
        <v>166666.6667</v>
      </c>
      <c r="L7" s="96">
        <f t="shared" si="3"/>
        <v>45.04504505</v>
      </c>
      <c r="M7" s="82"/>
      <c r="N7" s="97">
        <v>150000.0</v>
      </c>
      <c r="O7" s="98"/>
      <c r="P7" s="98"/>
      <c r="Q7" s="56"/>
      <c r="R7" s="84"/>
      <c r="S7" s="85"/>
      <c r="T7" s="3"/>
      <c r="U7" s="99" t="s">
        <v>65</v>
      </c>
      <c r="V7" s="87"/>
      <c r="W7" s="100">
        <v>45937.0</v>
      </c>
      <c r="X7" s="101">
        <v>240000.0</v>
      </c>
      <c r="Y7" s="102" t="s">
        <v>66</v>
      </c>
      <c r="Z7" s="102" t="s">
        <v>67</v>
      </c>
      <c r="AA7" s="88"/>
      <c r="AB7" s="3"/>
    </row>
    <row r="8">
      <c r="A8" s="3"/>
      <c r="B8" s="76"/>
      <c r="C8" s="89" t="s">
        <v>61</v>
      </c>
      <c r="D8" s="89" t="s">
        <v>62</v>
      </c>
      <c r="E8" s="90" t="s">
        <v>69</v>
      </c>
      <c r="F8" s="91" t="s">
        <v>64</v>
      </c>
      <c r="G8" s="92">
        <v>200000.0</v>
      </c>
      <c r="H8" s="93">
        <v>1.0</v>
      </c>
      <c r="I8" s="94">
        <f t="shared" si="1"/>
        <v>200000</v>
      </c>
      <c r="J8" s="41"/>
      <c r="K8" s="81"/>
      <c r="L8" s="81"/>
      <c r="M8" s="82"/>
      <c r="N8" s="97">
        <v>200000.0</v>
      </c>
      <c r="O8" s="83"/>
      <c r="P8" s="83"/>
      <c r="Q8" s="56"/>
      <c r="R8" s="84"/>
      <c r="S8" s="85"/>
      <c r="T8" s="3"/>
      <c r="U8" s="99" t="s">
        <v>65</v>
      </c>
      <c r="V8" s="87"/>
      <c r="W8" s="100">
        <v>45948.0</v>
      </c>
      <c r="X8" s="101">
        <v>240000.0</v>
      </c>
      <c r="Y8" s="102" t="s">
        <v>66</v>
      </c>
      <c r="Z8" s="102" t="s">
        <v>67</v>
      </c>
      <c r="AA8" s="88"/>
      <c r="AB8" s="3"/>
    </row>
    <row r="9">
      <c r="A9" s="3"/>
      <c r="B9" s="76"/>
      <c r="C9" s="76"/>
      <c r="D9" s="76"/>
      <c r="E9" s="90" t="s">
        <v>70</v>
      </c>
      <c r="F9" s="78"/>
      <c r="G9" s="79"/>
      <c r="H9" s="80"/>
      <c r="I9" s="81"/>
      <c r="J9" s="41"/>
      <c r="K9" s="81"/>
      <c r="L9" s="81"/>
      <c r="M9" s="82"/>
      <c r="N9" s="83"/>
      <c r="O9" s="83"/>
      <c r="P9" s="83"/>
      <c r="Q9" s="56"/>
      <c r="R9" s="84"/>
      <c r="S9" s="85"/>
      <c r="T9" s="3"/>
      <c r="U9" s="99" t="s">
        <v>65</v>
      </c>
      <c r="V9" s="87"/>
      <c r="W9" s="103">
        <v>45953.0</v>
      </c>
      <c r="X9" s="101">
        <v>30000.0</v>
      </c>
      <c r="Y9" s="102" t="s">
        <v>66</v>
      </c>
      <c r="Z9" s="102" t="s">
        <v>67</v>
      </c>
      <c r="AA9" s="88"/>
      <c r="AB9" s="3"/>
    </row>
    <row r="10">
      <c r="A10" s="3"/>
      <c r="B10" s="3"/>
      <c r="C10" s="104" t="s">
        <v>71</v>
      </c>
      <c r="D10" s="89" t="s">
        <v>62</v>
      </c>
      <c r="E10" s="90" t="s">
        <v>72</v>
      </c>
      <c r="F10" s="91"/>
      <c r="G10" s="92">
        <v>700000.0</v>
      </c>
      <c r="H10" s="93">
        <v>1.0</v>
      </c>
      <c r="I10" s="94">
        <f>G10*H10</f>
        <v>700000</v>
      </c>
      <c r="J10" s="41"/>
      <c r="K10" s="95">
        <f>I10/0.9</f>
        <v>777777.7778</v>
      </c>
      <c r="L10" s="96">
        <f>K10/$L$3</f>
        <v>210.2102102</v>
      </c>
      <c r="M10" s="82"/>
      <c r="N10" s="97">
        <v>500000.0</v>
      </c>
      <c r="O10" s="98"/>
      <c r="P10" s="98"/>
      <c r="Q10" s="56"/>
      <c r="R10" s="84"/>
      <c r="S10" s="85"/>
      <c r="T10" s="3"/>
      <c r="U10" s="86"/>
      <c r="V10" s="87"/>
      <c r="W10" s="88"/>
      <c r="X10" s="88"/>
      <c r="Y10" s="88"/>
      <c r="Z10" s="88"/>
      <c r="AA10" s="88"/>
      <c r="AB10" s="3"/>
    </row>
    <row r="11">
      <c r="A11" s="3"/>
      <c r="B11" s="76"/>
      <c r="C11" s="76"/>
      <c r="D11" s="76"/>
      <c r="E11" s="77" t="s">
        <v>73</v>
      </c>
      <c r="F11" s="78"/>
      <c r="G11" s="79"/>
      <c r="H11" s="80"/>
      <c r="I11" s="81"/>
      <c r="J11" s="41"/>
      <c r="K11" s="81"/>
      <c r="L11" s="81"/>
      <c r="M11" s="82"/>
      <c r="N11" s="83"/>
      <c r="O11" s="83"/>
      <c r="P11" s="83"/>
      <c r="Q11" s="56"/>
      <c r="R11" s="84"/>
      <c r="S11" s="85"/>
      <c r="T11" s="3"/>
      <c r="U11" s="86"/>
      <c r="V11" s="87"/>
      <c r="W11" s="88"/>
      <c r="X11" s="88"/>
      <c r="Y11" s="88"/>
      <c r="Z11" s="88"/>
      <c r="AA11" s="88"/>
      <c r="AB11" s="3"/>
    </row>
    <row r="12">
      <c r="A12" s="3"/>
      <c r="B12" s="3"/>
      <c r="C12" s="89" t="s">
        <v>61</v>
      </c>
      <c r="D12" s="89" t="s">
        <v>62</v>
      </c>
      <c r="E12" s="90" t="s">
        <v>74</v>
      </c>
      <c r="F12" s="105"/>
      <c r="G12" s="92">
        <v>250000.0</v>
      </c>
      <c r="H12" s="93">
        <v>1.0</v>
      </c>
      <c r="I12" s="94">
        <f t="shared" ref="I12:I19" si="4">G12*H12</f>
        <v>250000</v>
      </c>
      <c r="J12" s="41"/>
      <c r="K12" s="95">
        <f t="shared" ref="K12:K14" si="5">I12/0.9</f>
        <v>277777.7778</v>
      </c>
      <c r="L12" s="96">
        <f t="shared" ref="L12:L19" si="6">K12/$L$3</f>
        <v>75.07507508</v>
      </c>
      <c r="M12" s="82"/>
      <c r="N12" s="98"/>
      <c r="O12" s="98"/>
      <c r="P12" s="98"/>
      <c r="Q12" s="56"/>
      <c r="R12" s="84"/>
      <c r="S12" s="85"/>
      <c r="T12" s="3"/>
      <c r="U12" s="86"/>
      <c r="V12" s="87"/>
      <c r="W12" s="88"/>
      <c r="X12" s="88"/>
      <c r="Y12" s="88"/>
      <c r="Z12" s="88"/>
      <c r="AA12" s="88"/>
      <c r="AB12" s="3"/>
    </row>
    <row r="13">
      <c r="A13" s="3"/>
      <c r="B13" s="3"/>
      <c r="C13" s="89" t="s">
        <v>61</v>
      </c>
      <c r="D13" s="89" t="s">
        <v>62</v>
      </c>
      <c r="E13" s="90" t="s">
        <v>75</v>
      </c>
      <c r="F13" s="105"/>
      <c r="G13" s="92">
        <v>180000.0</v>
      </c>
      <c r="H13" s="93">
        <v>1.0</v>
      </c>
      <c r="I13" s="94">
        <f t="shared" si="4"/>
        <v>180000</v>
      </c>
      <c r="J13" s="41"/>
      <c r="K13" s="95">
        <f t="shared" si="5"/>
        <v>200000</v>
      </c>
      <c r="L13" s="96">
        <f t="shared" si="6"/>
        <v>54.05405405</v>
      </c>
      <c r="M13" s="82"/>
      <c r="N13" s="98"/>
      <c r="O13" s="98"/>
      <c r="P13" s="98"/>
      <c r="Q13" s="56"/>
      <c r="R13" s="84"/>
      <c r="S13" s="85"/>
      <c r="T13" s="3"/>
      <c r="U13" s="86"/>
      <c r="V13" s="87"/>
      <c r="W13" s="88"/>
      <c r="X13" s="88"/>
      <c r="Y13" s="88"/>
      <c r="Z13" s="88"/>
      <c r="AA13" s="88"/>
      <c r="AB13" s="3"/>
    </row>
    <row r="14">
      <c r="A14" s="3"/>
      <c r="B14" s="3"/>
      <c r="C14" s="89" t="s">
        <v>61</v>
      </c>
      <c r="D14" s="89" t="s">
        <v>62</v>
      </c>
      <c r="E14" s="90" t="s">
        <v>76</v>
      </c>
      <c r="F14" s="106"/>
      <c r="G14" s="92">
        <v>695000.0</v>
      </c>
      <c r="H14" s="93">
        <v>1.0</v>
      </c>
      <c r="I14" s="94">
        <f t="shared" si="4"/>
        <v>695000</v>
      </c>
      <c r="J14" s="41"/>
      <c r="K14" s="95">
        <f t="shared" si="5"/>
        <v>772222.2222</v>
      </c>
      <c r="L14" s="96">
        <f t="shared" si="6"/>
        <v>208.7087087</v>
      </c>
      <c r="M14" s="82"/>
      <c r="N14" s="98"/>
      <c r="O14" s="98"/>
      <c r="P14" s="98"/>
      <c r="Q14" s="56"/>
      <c r="R14" s="84"/>
      <c r="S14" s="85"/>
      <c r="T14" s="3"/>
      <c r="U14" s="86"/>
      <c r="V14" s="87"/>
      <c r="W14" s="88"/>
      <c r="X14" s="88"/>
      <c r="Y14" s="88"/>
      <c r="Z14" s="88"/>
      <c r="AA14" s="88"/>
      <c r="AB14" s="3"/>
    </row>
    <row r="15">
      <c r="A15" s="3"/>
      <c r="B15" s="3"/>
      <c r="C15" s="89" t="s">
        <v>61</v>
      </c>
      <c r="D15" s="89" t="s">
        <v>62</v>
      </c>
      <c r="E15" s="90" t="s">
        <v>77</v>
      </c>
      <c r="F15" s="105"/>
      <c r="G15" s="92">
        <v>10000.0</v>
      </c>
      <c r="H15" s="93">
        <v>5.0</v>
      </c>
      <c r="I15" s="94">
        <f t="shared" si="4"/>
        <v>50000</v>
      </c>
      <c r="J15" s="41"/>
      <c r="K15" s="95">
        <f>I15/0.8</f>
        <v>62500</v>
      </c>
      <c r="L15" s="96">
        <f t="shared" si="6"/>
        <v>16.89189189</v>
      </c>
      <c r="M15" s="82"/>
      <c r="N15" s="98"/>
      <c r="O15" s="98"/>
      <c r="P15" s="98"/>
      <c r="Q15" s="56"/>
      <c r="R15" s="84"/>
      <c r="S15" s="85"/>
      <c r="T15" s="3"/>
      <c r="U15" s="86"/>
      <c r="V15" s="87"/>
      <c r="W15" s="88"/>
      <c r="X15" s="88"/>
      <c r="Y15" s="88"/>
      <c r="Z15" s="88"/>
      <c r="AA15" s="88"/>
      <c r="AB15" s="3"/>
    </row>
    <row r="16">
      <c r="A16" s="3"/>
      <c r="B16" s="3"/>
      <c r="C16" s="89" t="s">
        <v>61</v>
      </c>
      <c r="D16" s="89" t="s">
        <v>62</v>
      </c>
      <c r="E16" s="90" t="s">
        <v>78</v>
      </c>
      <c r="F16" s="105"/>
      <c r="G16" s="92">
        <v>30000.0</v>
      </c>
      <c r="H16" s="93">
        <v>1.0</v>
      </c>
      <c r="I16" s="94">
        <f t="shared" si="4"/>
        <v>30000</v>
      </c>
      <c r="J16" s="41"/>
      <c r="K16" s="95">
        <f t="shared" ref="K16:K19" si="7">I16/0.9</f>
        <v>33333.33333</v>
      </c>
      <c r="L16" s="96">
        <f t="shared" si="6"/>
        <v>9.009009009</v>
      </c>
      <c r="M16" s="82"/>
      <c r="N16" s="98"/>
      <c r="O16" s="98"/>
      <c r="P16" s="98"/>
      <c r="Q16" s="56"/>
      <c r="R16" s="84"/>
      <c r="S16" s="85"/>
      <c r="T16" s="3"/>
      <c r="U16" s="86"/>
      <c r="V16" s="87"/>
      <c r="W16" s="88"/>
      <c r="X16" s="88"/>
      <c r="Y16" s="88"/>
      <c r="Z16" s="88"/>
      <c r="AA16" s="88"/>
      <c r="AB16" s="3"/>
    </row>
    <row r="17">
      <c r="A17" s="3"/>
      <c r="B17" s="3"/>
      <c r="C17" s="89" t="s">
        <v>61</v>
      </c>
      <c r="D17" s="89" t="s">
        <v>62</v>
      </c>
      <c r="E17" s="90" t="s">
        <v>79</v>
      </c>
      <c r="F17" s="105"/>
      <c r="G17" s="92">
        <v>4000.0</v>
      </c>
      <c r="H17" s="93">
        <v>5.0</v>
      </c>
      <c r="I17" s="94">
        <f t="shared" si="4"/>
        <v>20000</v>
      </c>
      <c r="J17" s="41"/>
      <c r="K17" s="95">
        <f t="shared" si="7"/>
        <v>22222.22222</v>
      </c>
      <c r="L17" s="96">
        <f t="shared" si="6"/>
        <v>6.006006006</v>
      </c>
      <c r="M17" s="82"/>
      <c r="N17" s="98"/>
      <c r="O17" s="98"/>
      <c r="P17" s="98"/>
      <c r="Q17" s="56"/>
      <c r="R17" s="84"/>
      <c r="S17" s="85"/>
      <c r="T17" s="3"/>
      <c r="U17" s="86"/>
      <c r="V17" s="87"/>
      <c r="W17" s="88"/>
      <c r="X17" s="88"/>
      <c r="Y17" s="88"/>
      <c r="Z17" s="88"/>
      <c r="AA17" s="88"/>
      <c r="AB17" s="3"/>
    </row>
    <row r="18">
      <c r="A18" s="3"/>
      <c r="B18" s="3"/>
      <c r="C18" s="89" t="s">
        <v>61</v>
      </c>
      <c r="D18" s="89" t="s">
        <v>62</v>
      </c>
      <c r="E18" s="90" t="s">
        <v>80</v>
      </c>
      <c r="F18" s="105"/>
      <c r="G18" s="92">
        <v>45000.0</v>
      </c>
      <c r="H18" s="93">
        <v>6.0</v>
      </c>
      <c r="I18" s="94">
        <f t="shared" si="4"/>
        <v>270000</v>
      </c>
      <c r="J18" s="41"/>
      <c r="K18" s="95">
        <f t="shared" si="7"/>
        <v>300000</v>
      </c>
      <c r="L18" s="96">
        <f t="shared" si="6"/>
        <v>81.08108108</v>
      </c>
      <c r="M18" s="82"/>
      <c r="N18" s="98"/>
      <c r="O18" s="98"/>
      <c r="P18" s="98"/>
      <c r="Q18" s="56"/>
      <c r="R18" s="84"/>
      <c r="S18" s="85"/>
      <c r="T18" s="3"/>
      <c r="U18" s="86"/>
      <c r="V18" s="87"/>
      <c r="W18" s="88"/>
      <c r="X18" s="88"/>
      <c r="Y18" s="88"/>
      <c r="Z18" s="88"/>
      <c r="AA18" s="88"/>
      <c r="AB18" s="3"/>
    </row>
    <row r="19">
      <c r="A19" s="3"/>
      <c r="B19" s="3"/>
      <c r="C19" s="89" t="s">
        <v>61</v>
      </c>
      <c r="D19" s="89" t="s">
        <v>62</v>
      </c>
      <c r="E19" s="90" t="s">
        <v>81</v>
      </c>
      <c r="F19" s="105"/>
      <c r="G19" s="92">
        <v>130000.0</v>
      </c>
      <c r="H19" s="93">
        <v>2.0</v>
      </c>
      <c r="I19" s="94">
        <f t="shared" si="4"/>
        <v>260000</v>
      </c>
      <c r="J19" s="41"/>
      <c r="K19" s="95">
        <f t="shared" si="7"/>
        <v>288888.8889</v>
      </c>
      <c r="L19" s="96">
        <f t="shared" si="6"/>
        <v>78.07807808</v>
      </c>
      <c r="M19" s="82"/>
      <c r="N19" s="98"/>
      <c r="O19" s="98"/>
      <c r="P19" s="98"/>
      <c r="Q19" s="56"/>
      <c r="R19" s="84"/>
      <c r="S19" s="85"/>
      <c r="T19" s="3"/>
      <c r="U19" s="86"/>
      <c r="V19" s="87"/>
      <c r="W19" s="88"/>
      <c r="X19" s="88"/>
      <c r="Y19" s="88"/>
      <c r="Z19" s="88"/>
      <c r="AA19" s="88"/>
      <c r="AB19" s="3"/>
    </row>
    <row r="20">
      <c r="A20" s="3"/>
      <c r="B20" s="76"/>
      <c r="C20" s="76"/>
      <c r="D20" s="76"/>
      <c r="E20" s="77" t="s">
        <v>82</v>
      </c>
      <c r="F20" s="78"/>
      <c r="G20" s="79"/>
      <c r="H20" s="80"/>
      <c r="I20" s="81"/>
      <c r="J20" s="41"/>
      <c r="K20" s="81"/>
      <c r="L20" s="81"/>
      <c r="M20" s="82"/>
      <c r="N20" s="98"/>
      <c r="O20" s="98"/>
      <c r="P20" s="98"/>
      <c r="Q20" s="56"/>
      <c r="R20" s="84"/>
      <c r="S20" s="85"/>
      <c r="T20" s="3"/>
      <c r="U20" s="86"/>
      <c r="V20" s="87"/>
      <c r="W20" s="88"/>
      <c r="X20" s="88"/>
      <c r="Y20" s="88"/>
      <c r="Z20" s="88"/>
      <c r="AA20" s="88"/>
      <c r="AB20" s="3"/>
    </row>
    <row r="21">
      <c r="C21" s="104" t="s">
        <v>71</v>
      </c>
      <c r="D21" s="89" t="s">
        <v>62</v>
      </c>
      <c r="E21" s="90" t="s">
        <v>83</v>
      </c>
      <c r="F21" s="107"/>
      <c r="G21" s="92">
        <v>400000.0</v>
      </c>
      <c r="H21" s="93">
        <v>1.0</v>
      </c>
      <c r="I21" s="94">
        <f>G21*H21</f>
        <v>400000</v>
      </c>
      <c r="K21" s="95">
        <f>I21/0.9</f>
        <v>444444.4444</v>
      </c>
      <c r="L21" s="96">
        <f>K21/$L$3</f>
        <v>120.1201201</v>
      </c>
      <c r="N21" s="98"/>
      <c r="O21" s="98"/>
      <c r="P21" s="98"/>
      <c r="Q21" s="56"/>
      <c r="R21" s="84"/>
      <c r="S21" s="85"/>
      <c r="U21" s="108"/>
      <c r="V21" s="108"/>
      <c r="W21" s="108"/>
      <c r="X21" s="108"/>
      <c r="Y21" s="108"/>
      <c r="Z21" s="108"/>
      <c r="AA21" s="108"/>
    </row>
    <row r="22">
      <c r="A22" s="3"/>
      <c r="B22" s="76"/>
      <c r="C22" s="76"/>
      <c r="D22" s="76"/>
      <c r="E22" s="77" t="s">
        <v>84</v>
      </c>
      <c r="F22" s="78"/>
      <c r="G22" s="79"/>
      <c r="H22" s="80"/>
      <c r="I22" s="81"/>
      <c r="J22" s="41"/>
      <c r="K22" s="81"/>
      <c r="L22" s="81"/>
      <c r="M22" s="82"/>
      <c r="N22" s="98"/>
      <c r="O22" s="98"/>
      <c r="P22" s="98"/>
      <c r="Q22" s="56"/>
      <c r="R22" s="84"/>
      <c r="S22" s="85"/>
      <c r="T22" s="3"/>
      <c r="U22" s="86"/>
      <c r="V22" s="87"/>
      <c r="W22" s="88"/>
      <c r="X22" s="88"/>
      <c r="Y22" s="88"/>
      <c r="Z22" s="88"/>
      <c r="AA22" s="88"/>
      <c r="AB22" s="3"/>
    </row>
    <row r="23">
      <c r="A23" s="3"/>
      <c r="B23" s="3"/>
      <c r="C23" s="104" t="s">
        <v>71</v>
      </c>
      <c r="D23" s="89" t="s">
        <v>62</v>
      </c>
      <c r="E23" s="90" t="s">
        <v>85</v>
      </c>
      <c r="F23" s="109"/>
      <c r="G23" s="92">
        <v>80000.0</v>
      </c>
      <c r="H23" s="93">
        <v>2.0</v>
      </c>
      <c r="I23" s="94">
        <f>G23*H23</f>
        <v>160000</v>
      </c>
      <c r="J23" s="41"/>
      <c r="K23" s="95">
        <f>I23/0.9</f>
        <v>177777.7778</v>
      </c>
      <c r="L23" s="96">
        <f>K23/$L$3</f>
        <v>48.04804805</v>
      </c>
      <c r="M23" s="82"/>
      <c r="N23" s="98"/>
      <c r="O23" s="98"/>
      <c r="P23" s="98"/>
      <c r="Q23" s="56"/>
      <c r="R23" s="84"/>
      <c r="S23" s="85"/>
      <c r="T23" s="3"/>
      <c r="U23" s="86"/>
      <c r="V23" s="87"/>
      <c r="W23" s="88"/>
      <c r="X23" s="88"/>
      <c r="Y23" s="88"/>
      <c r="Z23" s="88"/>
      <c r="AA23" s="88"/>
      <c r="AB23" s="3"/>
    </row>
    <row r="24">
      <c r="A24" s="3"/>
      <c r="B24" s="76"/>
      <c r="C24" s="76"/>
      <c r="D24" s="76"/>
      <c r="E24" s="77" t="s">
        <v>86</v>
      </c>
      <c r="F24" s="78"/>
      <c r="G24" s="79"/>
      <c r="H24" s="80"/>
      <c r="I24" s="81"/>
      <c r="J24" s="41"/>
      <c r="K24" s="81"/>
      <c r="L24" s="81"/>
      <c r="M24" s="82"/>
      <c r="N24" s="98"/>
      <c r="O24" s="98"/>
      <c r="P24" s="98"/>
      <c r="Q24" s="56"/>
      <c r="R24" s="84"/>
      <c r="S24" s="85"/>
      <c r="T24" s="3"/>
      <c r="U24" s="86"/>
      <c r="V24" s="87"/>
      <c r="W24" s="88"/>
      <c r="X24" s="88"/>
      <c r="Y24" s="88"/>
      <c r="Z24" s="88"/>
      <c r="AA24" s="88"/>
      <c r="AB24" s="3"/>
    </row>
    <row r="25">
      <c r="A25" s="3"/>
      <c r="B25" s="3"/>
      <c r="C25" s="89" t="s">
        <v>61</v>
      </c>
      <c r="D25" s="89" t="s">
        <v>62</v>
      </c>
      <c r="E25" s="90" t="s">
        <v>87</v>
      </c>
      <c r="F25" s="106" t="s">
        <v>88</v>
      </c>
      <c r="G25" s="92">
        <v>600000.0</v>
      </c>
      <c r="H25" s="93">
        <v>1.0</v>
      </c>
      <c r="I25" s="94">
        <f>G25*H25</f>
        <v>600000</v>
      </c>
      <c r="J25" s="41"/>
      <c r="K25" s="95">
        <f>I25/0.9</f>
        <v>666666.6667</v>
      </c>
      <c r="L25" s="96">
        <f>K25/$L$3</f>
        <v>180.1801802</v>
      </c>
      <c r="M25" s="3"/>
      <c r="N25" s="98"/>
      <c r="O25" s="98"/>
      <c r="P25" s="98"/>
      <c r="Q25" s="56"/>
      <c r="R25" s="84"/>
      <c r="S25" s="85"/>
      <c r="T25" s="3"/>
      <c r="U25" s="86"/>
      <c r="V25" s="87"/>
      <c r="W25" s="88"/>
      <c r="X25" s="88"/>
      <c r="Y25" s="88"/>
      <c r="Z25" s="88"/>
      <c r="AA25" s="88"/>
      <c r="AB25" s="3"/>
    </row>
    <row r="26">
      <c r="A26" s="3"/>
      <c r="B26" s="3"/>
      <c r="C26" s="3"/>
      <c r="D26" s="3"/>
      <c r="E26" s="3"/>
      <c r="F26" s="40"/>
      <c r="G26" s="110"/>
      <c r="H26" s="111" t="s">
        <v>89</v>
      </c>
      <c r="I26" s="112">
        <f>SUM(I6:I25)</f>
        <v>4225000</v>
      </c>
      <c r="J26" s="41"/>
      <c r="K26" s="41"/>
      <c r="L26" s="113">
        <f>SUM(L6:L25)</f>
        <v>1210.585586</v>
      </c>
      <c r="M26" s="3"/>
      <c r="N26" s="42"/>
      <c r="O26" s="42"/>
      <c r="P26" s="42"/>
      <c r="Q26" s="3"/>
      <c r="R26" s="3"/>
      <c r="S26" s="3"/>
      <c r="T26" s="3"/>
      <c r="U26" s="44"/>
      <c r="V26" s="44"/>
      <c r="W26" s="44"/>
      <c r="X26" s="44"/>
      <c r="Y26" s="44"/>
      <c r="Z26" s="44"/>
      <c r="AA26" s="44"/>
      <c r="AB26" s="3"/>
    </row>
    <row r="27">
      <c r="A27" s="3"/>
      <c r="B27" s="3"/>
      <c r="C27" s="3"/>
      <c r="D27" s="3"/>
      <c r="E27" s="3"/>
      <c r="F27" s="40"/>
      <c r="G27" s="41"/>
      <c r="H27" s="114">
        <v>0.1</v>
      </c>
      <c r="I27" s="112">
        <f>I26/0.9</f>
        <v>4694444.444</v>
      </c>
      <c r="J27" s="41"/>
      <c r="K27" s="41"/>
      <c r="L27" s="41"/>
      <c r="M27" s="3"/>
      <c r="N27" s="115"/>
      <c r="O27" s="42"/>
      <c r="P27" s="42"/>
      <c r="Q27" s="3"/>
      <c r="R27" s="3"/>
      <c r="S27" s="3"/>
      <c r="T27" s="3"/>
      <c r="U27" s="44"/>
      <c r="V27" s="44"/>
      <c r="W27" s="44"/>
      <c r="X27" s="44"/>
      <c r="Y27" s="44"/>
      <c r="Z27" s="44"/>
      <c r="AA27" s="44"/>
      <c r="AB27" s="3"/>
    </row>
    <row r="28">
      <c r="A28" s="3"/>
      <c r="B28" s="3"/>
      <c r="C28" s="3"/>
      <c r="D28" s="3"/>
      <c r="E28" s="3"/>
      <c r="F28" s="40"/>
      <c r="G28" s="112" t="s">
        <v>90</v>
      </c>
      <c r="H28" s="111" t="s">
        <v>91</v>
      </c>
      <c r="I28" s="112">
        <f>I27*4/1000</f>
        <v>18777.77778</v>
      </c>
      <c r="J28" s="41"/>
      <c r="K28" s="41"/>
      <c r="L28" s="116">
        <f>I28/H30</f>
        <v>5.075075075</v>
      </c>
      <c r="M28" s="3"/>
      <c r="N28" s="115"/>
      <c r="O28" s="42"/>
      <c r="P28" s="42"/>
      <c r="Q28" s="3"/>
      <c r="R28" s="3"/>
      <c r="S28" s="3"/>
      <c r="T28" s="3"/>
      <c r="U28" s="44"/>
      <c r="V28" s="44"/>
      <c r="W28" s="44"/>
      <c r="X28" s="44"/>
      <c r="Y28" s="44"/>
      <c r="Z28" s="44"/>
      <c r="AA28" s="44"/>
      <c r="AB28" s="3"/>
    </row>
    <row r="29">
      <c r="A29" s="3"/>
      <c r="B29" s="3"/>
      <c r="C29" s="3"/>
      <c r="D29" s="3"/>
      <c r="E29" s="3"/>
      <c r="F29" s="40"/>
      <c r="G29" s="112" t="s">
        <v>90</v>
      </c>
      <c r="H29" s="117" t="s">
        <v>92</v>
      </c>
      <c r="I29" s="41"/>
      <c r="J29" s="41"/>
      <c r="K29" s="41"/>
      <c r="L29" s="41"/>
      <c r="M29" s="3"/>
      <c r="N29" s="115"/>
      <c r="O29" s="42"/>
      <c r="P29" s="42"/>
      <c r="Q29" s="3"/>
      <c r="R29" s="3"/>
      <c r="S29" s="3"/>
      <c r="T29" s="3"/>
      <c r="U29" s="44"/>
      <c r="V29" s="44"/>
      <c r="W29" s="44"/>
      <c r="X29" s="44"/>
      <c r="Y29" s="44"/>
      <c r="Z29" s="44"/>
      <c r="AA29" s="44"/>
      <c r="AB29" s="3"/>
    </row>
    <row r="30">
      <c r="A30" s="3"/>
      <c r="B30" s="3"/>
      <c r="C30" s="3"/>
      <c r="D30" s="3"/>
      <c r="E30" s="3"/>
      <c r="F30" s="40"/>
      <c r="G30" s="112" t="s">
        <v>93</v>
      </c>
      <c r="H30" s="118">
        <v>3700.0</v>
      </c>
      <c r="I30" s="119">
        <f>SUM(I27:I29)</f>
        <v>4713222.222</v>
      </c>
      <c r="J30" s="41"/>
      <c r="K30" s="41"/>
      <c r="L30" s="41"/>
      <c r="M30" s="3"/>
      <c r="N30" s="115"/>
      <c r="O30" s="42"/>
      <c r="P30" s="42"/>
      <c r="Q30" s="3"/>
      <c r="R30" s="3"/>
      <c r="S30" s="3"/>
      <c r="T30" s="3"/>
      <c r="U30" s="44"/>
      <c r="V30" s="44"/>
      <c r="W30" s="44"/>
      <c r="X30" s="44"/>
      <c r="Y30" s="44"/>
      <c r="Z30" s="44"/>
      <c r="AA30" s="44"/>
      <c r="AB30" s="3"/>
    </row>
    <row r="31">
      <c r="A31" s="3"/>
      <c r="B31" s="3"/>
      <c r="C31" s="3"/>
      <c r="D31" s="3"/>
      <c r="E31" s="3"/>
      <c r="F31" s="40"/>
      <c r="G31" s="41"/>
      <c r="H31" s="3"/>
      <c r="I31" s="113">
        <f>I30/$H$30</f>
        <v>1273.843844</v>
      </c>
      <c r="J31" s="41"/>
      <c r="K31" s="41"/>
      <c r="L31" s="113">
        <f>SUM(L26:L30)</f>
        <v>1215.660661</v>
      </c>
      <c r="M31" s="3"/>
      <c r="N31" s="42"/>
      <c r="O31" s="42"/>
      <c r="P31" s="42"/>
      <c r="Q31" s="3"/>
      <c r="R31" s="3"/>
      <c r="S31" s="3"/>
      <c r="T31" s="3"/>
      <c r="U31" s="44"/>
      <c r="V31" s="44"/>
      <c r="W31" s="44"/>
      <c r="X31" s="44"/>
      <c r="Y31" s="44"/>
      <c r="Z31" s="44"/>
      <c r="AA31" s="44"/>
      <c r="AB31" s="3"/>
    </row>
    <row r="32" ht="27.0" customHeight="1">
      <c r="A32" s="3"/>
      <c r="B32" s="3"/>
      <c r="C32" s="3"/>
      <c r="D32" s="3"/>
      <c r="E32" s="3"/>
      <c r="F32" s="40"/>
      <c r="G32" s="3"/>
      <c r="H32" s="3"/>
      <c r="I32" s="3"/>
      <c r="J32" s="3"/>
      <c r="K32" s="3"/>
      <c r="L32" s="3"/>
      <c r="M32" s="3"/>
      <c r="N32" s="42"/>
      <c r="O32" s="42"/>
      <c r="P32" s="42"/>
      <c r="Q32" s="3"/>
      <c r="R32" s="3"/>
      <c r="S32" s="3"/>
      <c r="T32" s="3"/>
      <c r="U32" s="44"/>
      <c r="V32" s="44"/>
      <c r="W32" s="44"/>
      <c r="X32" s="44"/>
      <c r="Y32" s="44"/>
      <c r="Z32" s="44"/>
      <c r="AA32" s="44"/>
      <c r="AB32" s="3"/>
    </row>
    <row r="33" ht="27.0" customHeight="1">
      <c r="A33" s="3"/>
      <c r="B33" s="3"/>
      <c r="C33" s="3"/>
      <c r="D33" s="3"/>
      <c r="E33" s="3"/>
      <c r="F33" s="40"/>
      <c r="G33" s="3"/>
      <c r="H33" s="3"/>
      <c r="I33" s="3"/>
      <c r="J33" s="3"/>
      <c r="K33" s="3"/>
      <c r="L33" s="3"/>
      <c r="M33" s="3"/>
      <c r="N33" s="42"/>
      <c r="O33" s="42"/>
      <c r="P33" s="42"/>
      <c r="Q33" s="3"/>
      <c r="R33" s="3"/>
      <c r="S33" s="3"/>
      <c r="T33" s="3"/>
      <c r="U33" s="44"/>
      <c r="V33" s="44"/>
      <c r="W33" s="44"/>
      <c r="X33" s="44"/>
      <c r="Y33" s="44"/>
      <c r="Z33" s="44"/>
      <c r="AA33" s="44"/>
      <c r="AB33" s="3"/>
    </row>
    <row r="34" ht="27.0" customHeight="1">
      <c r="A34" s="3"/>
      <c r="B34" s="3"/>
      <c r="C34" s="3"/>
      <c r="D34" s="3"/>
      <c r="E34" s="3"/>
      <c r="F34" s="40"/>
      <c r="G34" s="3"/>
      <c r="H34" s="3"/>
      <c r="I34" s="3"/>
      <c r="J34" s="3"/>
      <c r="K34" s="3"/>
      <c r="L34" s="3"/>
      <c r="M34" s="3"/>
      <c r="N34" s="42"/>
      <c r="O34" s="42"/>
      <c r="P34" s="42"/>
      <c r="Q34" s="3"/>
      <c r="R34" s="3"/>
      <c r="S34" s="3"/>
      <c r="T34" s="3"/>
      <c r="U34" s="44"/>
      <c r="V34" s="44"/>
      <c r="W34" s="44"/>
      <c r="X34" s="44"/>
      <c r="Y34" s="44"/>
      <c r="Z34" s="44"/>
      <c r="AA34" s="44"/>
      <c r="AB34" s="3"/>
    </row>
    <row r="35" ht="27.0" customHeight="1">
      <c r="A35" s="3"/>
      <c r="B35" s="3"/>
      <c r="C35" s="3"/>
      <c r="D35" s="3"/>
      <c r="E35" s="3"/>
      <c r="F35" s="40"/>
      <c r="G35" s="3"/>
      <c r="H35" s="3"/>
      <c r="I35" s="3"/>
      <c r="J35" s="3"/>
      <c r="K35" s="3"/>
      <c r="L35" s="3"/>
      <c r="M35" s="3"/>
      <c r="N35" s="42"/>
      <c r="O35" s="42"/>
      <c r="P35" s="42"/>
      <c r="Q35" s="3"/>
      <c r="R35" s="3"/>
      <c r="S35" s="3"/>
      <c r="T35" s="3"/>
      <c r="U35" s="44"/>
      <c r="V35" s="44"/>
      <c r="W35" s="44"/>
      <c r="X35" s="44"/>
      <c r="Y35" s="44"/>
      <c r="Z35" s="44"/>
      <c r="AA35" s="44"/>
      <c r="AB35" s="3"/>
    </row>
    <row r="36">
      <c r="A36" s="3"/>
      <c r="B36" s="3"/>
      <c r="C36" s="3"/>
      <c r="D36" s="3"/>
      <c r="E36" s="3"/>
      <c r="F36" s="40"/>
      <c r="G36" s="3"/>
      <c r="H36" s="3"/>
      <c r="I36" s="3"/>
      <c r="J36" s="3"/>
      <c r="K36" s="3"/>
      <c r="L36" s="3"/>
      <c r="M36" s="3"/>
      <c r="N36" s="42"/>
      <c r="O36" s="42"/>
      <c r="P36" s="42"/>
      <c r="Q36" s="3"/>
      <c r="R36" s="3"/>
      <c r="S36" s="3"/>
      <c r="T36" s="3"/>
      <c r="U36" s="44"/>
      <c r="V36" s="44"/>
      <c r="W36" s="44"/>
      <c r="X36" s="44"/>
      <c r="Y36" s="44"/>
      <c r="Z36" s="44"/>
      <c r="AA36" s="44"/>
      <c r="AB36" s="3"/>
    </row>
    <row r="37" ht="15.75" customHeight="1">
      <c r="A37" s="3"/>
      <c r="B37" s="3"/>
      <c r="C37" s="3"/>
      <c r="D37" s="120"/>
      <c r="E37" s="3"/>
      <c r="F37" s="40"/>
      <c r="G37" s="3"/>
      <c r="H37" s="3"/>
      <c r="I37" s="3"/>
      <c r="J37" s="3"/>
      <c r="K37" s="3"/>
      <c r="L37" s="3"/>
      <c r="M37" s="3"/>
      <c r="N37" s="42"/>
      <c r="O37" s="42"/>
      <c r="P37" s="42"/>
      <c r="Q37" s="3"/>
      <c r="R37" s="3"/>
      <c r="S37" s="3"/>
      <c r="T37" s="3"/>
      <c r="U37" s="44"/>
      <c r="V37" s="44"/>
      <c r="W37" s="44"/>
      <c r="X37" s="44"/>
      <c r="Y37" s="44"/>
      <c r="Z37" s="44"/>
      <c r="AA37" s="44"/>
      <c r="AB37" s="3"/>
    </row>
  </sheetData>
  <mergeCells count="1">
    <mergeCell ref="U3:X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0.13"/>
    <col customWidth="1" min="10" max="10" width="2.5"/>
    <col customWidth="1" min="17" max="17" width="3.13"/>
    <col customWidth="1" min="20" max="20" width="0.38"/>
    <col customWidth="1" min="21" max="21" width="23.13"/>
    <col customWidth="1" min="22" max="22" width="9.13"/>
    <col customWidth="1" min="23" max="23" width="21.5"/>
    <col customWidth="1" min="25" max="25" width="29.75"/>
    <col customWidth="1" min="26" max="26" width="21.63"/>
  </cols>
  <sheetData>
    <row r="1">
      <c r="A1" s="121"/>
      <c r="B1" s="121"/>
      <c r="C1" s="121"/>
      <c r="D1" s="121"/>
      <c r="E1" s="121"/>
      <c r="F1" s="121"/>
      <c r="G1" s="121"/>
      <c r="H1" s="121"/>
      <c r="I1" s="121"/>
      <c r="J1" s="122"/>
      <c r="K1" s="122"/>
      <c r="L1" s="121"/>
      <c r="M1" s="121"/>
      <c r="N1" s="121"/>
      <c r="O1" s="121"/>
      <c r="P1" s="121"/>
      <c r="Q1" s="121"/>
      <c r="R1" s="121"/>
      <c r="S1" s="123"/>
      <c r="T1" s="121"/>
      <c r="U1" s="124"/>
      <c r="V1" s="125"/>
      <c r="W1" s="124"/>
      <c r="X1" s="124"/>
      <c r="Y1" s="124"/>
      <c r="Z1" s="124"/>
      <c r="AA1" s="121"/>
      <c r="AB1" s="121"/>
    </row>
    <row r="2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3"/>
      <c r="T2" s="121"/>
      <c r="U2" s="126" t="s">
        <v>39</v>
      </c>
      <c r="V2" s="125"/>
      <c r="W2" s="124"/>
      <c r="X2" s="124"/>
      <c r="Y2" s="124"/>
      <c r="Z2" s="124"/>
      <c r="AA2" s="121"/>
      <c r="AB2" s="121"/>
    </row>
    <row r="3">
      <c r="A3" s="121"/>
      <c r="B3" s="127"/>
      <c r="C3" s="128" t="s">
        <v>40</v>
      </c>
      <c r="D3" s="129"/>
      <c r="E3" s="129"/>
      <c r="F3" s="129"/>
      <c r="G3" s="129"/>
      <c r="H3" s="129"/>
      <c r="I3" s="127"/>
      <c r="J3" s="121"/>
      <c r="K3" s="130"/>
      <c r="L3" s="131">
        <v>3700.0</v>
      </c>
      <c r="M3" s="121"/>
      <c r="N3" s="132" t="s">
        <v>40</v>
      </c>
      <c r="O3" s="133"/>
      <c r="P3" s="129"/>
      <c r="Q3" s="134"/>
      <c r="R3" s="135" t="s">
        <v>41</v>
      </c>
      <c r="S3" s="136"/>
      <c r="T3" s="121"/>
      <c r="U3" s="137" t="s">
        <v>40</v>
      </c>
      <c r="V3" s="60"/>
      <c r="W3" s="60"/>
      <c r="X3" s="60"/>
      <c r="Y3" s="138"/>
      <c r="Z3" s="138"/>
      <c r="AA3" s="130"/>
      <c r="AB3" s="121"/>
    </row>
    <row r="4">
      <c r="A4" s="121"/>
      <c r="B4" s="139" t="s">
        <v>42</v>
      </c>
      <c r="C4" s="139" t="s">
        <v>43</v>
      </c>
      <c r="D4" s="139" t="s">
        <v>44</v>
      </c>
      <c r="E4" s="140" t="s">
        <v>45</v>
      </c>
      <c r="F4" s="141" t="s">
        <v>46</v>
      </c>
      <c r="G4" s="142" t="s">
        <v>47</v>
      </c>
      <c r="H4" s="143"/>
      <c r="I4" s="144"/>
      <c r="J4" s="121"/>
      <c r="K4" s="145" t="s">
        <v>48</v>
      </c>
      <c r="L4" s="144"/>
      <c r="M4" s="121"/>
      <c r="N4" s="144"/>
      <c r="O4" s="70" t="s">
        <v>49</v>
      </c>
      <c r="P4" s="71" t="s">
        <v>50</v>
      </c>
      <c r="Q4" s="121"/>
      <c r="R4" s="72" t="s">
        <v>51</v>
      </c>
      <c r="S4" s="73" t="s">
        <v>52</v>
      </c>
      <c r="T4" s="121"/>
      <c r="U4" s="74" t="s">
        <v>53</v>
      </c>
      <c r="V4" s="75" t="s">
        <v>54</v>
      </c>
      <c r="W4" s="75" t="s">
        <v>55</v>
      </c>
      <c r="X4" s="75" t="s">
        <v>56</v>
      </c>
      <c r="Y4" s="75" t="s">
        <v>57</v>
      </c>
      <c r="Z4" s="75" t="s">
        <v>58</v>
      </c>
      <c r="AA4" s="75" t="s">
        <v>59</v>
      </c>
      <c r="AB4" s="121"/>
    </row>
    <row r="5">
      <c r="A5" s="121"/>
      <c r="B5" s="146"/>
      <c r="C5" s="146"/>
      <c r="D5" s="146"/>
      <c r="E5" s="147" t="s">
        <v>94</v>
      </c>
      <c r="F5" s="148"/>
      <c r="G5" s="149"/>
      <c r="H5" s="148"/>
      <c r="I5" s="150"/>
      <c r="J5" s="122"/>
      <c r="K5" s="150"/>
      <c r="L5" s="150"/>
      <c r="M5" s="151"/>
      <c r="N5" s="152"/>
      <c r="O5" s="152"/>
      <c r="P5" s="152"/>
      <c r="Q5" s="134"/>
      <c r="R5" s="152"/>
      <c r="S5" s="152"/>
      <c r="T5" s="121"/>
      <c r="U5" s="153"/>
      <c r="V5" s="153"/>
      <c r="W5" s="153"/>
      <c r="X5" s="153"/>
      <c r="Y5" s="153"/>
      <c r="Z5" s="153"/>
      <c r="AA5" s="152"/>
      <c r="AB5" s="121"/>
    </row>
    <row r="6">
      <c r="A6" s="121"/>
      <c r="B6" s="121"/>
      <c r="C6" s="121"/>
      <c r="D6" s="154" t="s">
        <v>62</v>
      </c>
      <c r="E6" s="155" t="s">
        <v>95</v>
      </c>
      <c r="F6" s="156"/>
      <c r="G6" s="157">
        <v>250000.0</v>
      </c>
      <c r="H6" s="158">
        <v>1.0</v>
      </c>
      <c r="I6" s="159">
        <f>G6*H6</f>
        <v>250000</v>
      </c>
      <c r="J6" s="122"/>
      <c r="K6" s="160">
        <f>I6/0.75</f>
        <v>333333.3333</v>
      </c>
      <c r="L6" s="161">
        <f>K6/$L$3</f>
        <v>90.09009009</v>
      </c>
      <c r="M6" s="162" t="s">
        <v>96</v>
      </c>
      <c r="N6" s="163">
        <v>260000.0</v>
      </c>
      <c r="O6" s="164"/>
      <c r="P6" s="164"/>
      <c r="Q6" s="134"/>
      <c r="R6" s="165">
        <f>G6</f>
        <v>250000</v>
      </c>
      <c r="S6" s="166">
        <f>R6-N6</f>
        <v>-10000</v>
      </c>
      <c r="T6" s="121"/>
      <c r="U6" s="167" t="s">
        <v>65</v>
      </c>
      <c r="V6" s="168"/>
      <c r="W6" s="169">
        <v>45932.0</v>
      </c>
      <c r="X6" s="170">
        <v>100000.0</v>
      </c>
      <c r="Y6" s="171" t="s">
        <v>66</v>
      </c>
      <c r="Z6" s="171" t="s">
        <v>67</v>
      </c>
      <c r="AA6" s="172"/>
      <c r="AB6" s="121"/>
    </row>
    <row r="7">
      <c r="A7" s="121"/>
      <c r="B7" s="146"/>
      <c r="C7" s="146"/>
      <c r="D7" s="146"/>
      <c r="E7" s="173" t="s">
        <v>60</v>
      </c>
      <c r="F7" s="148"/>
      <c r="G7" s="149"/>
      <c r="H7" s="148"/>
      <c r="I7" s="150"/>
      <c r="J7" s="122"/>
      <c r="K7" s="150"/>
      <c r="L7" s="150"/>
      <c r="M7" s="151"/>
      <c r="N7" s="152"/>
      <c r="O7" s="152"/>
      <c r="P7" s="152"/>
      <c r="Q7" s="134"/>
      <c r="R7" s="152"/>
      <c r="S7" s="152"/>
      <c r="T7" s="121"/>
      <c r="U7" s="153"/>
      <c r="V7" s="153"/>
      <c r="W7" s="153"/>
      <c r="X7" s="153"/>
      <c r="Y7" s="153"/>
      <c r="Z7" s="153"/>
      <c r="AA7" s="152"/>
      <c r="AB7" s="121"/>
    </row>
    <row r="8">
      <c r="A8" s="121"/>
      <c r="B8" s="121"/>
      <c r="C8" s="89" t="s">
        <v>61</v>
      </c>
      <c r="D8" s="154" t="s">
        <v>62</v>
      </c>
      <c r="E8" s="174" t="s">
        <v>63</v>
      </c>
      <c r="F8" s="156" t="s">
        <v>64</v>
      </c>
      <c r="G8" s="159">
        <v>260000.0</v>
      </c>
      <c r="H8" s="158">
        <v>1.0</v>
      </c>
      <c r="I8" s="159">
        <f t="shared" ref="I8:I10" si="1">G8*H8</f>
        <v>260000</v>
      </c>
      <c r="J8" s="122"/>
      <c r="K8" s="160">
        <f t="shared" ref="K8:K10" si="2">I8/0.8</f>
        <v>325000</v>
      </c>
      <c r="L8" s="161">
        <f t="shared" ref="L8:L10" si="3">K8/$L$3</f>
        <v>87.83783784</v>
      </c>
      <c r="M8" s="151"/>
      <c r="N8" s="163">
        <v>260000.0</v>
      </c>
      <c r="O8" s="164"/>
      <c r="P8" s="164"/>
      <c r="Q8" s="134"/>
      <c r="R8" s="165">
        <f t="shared" ref="R8:R10" si="4">G8</f>
        <v>260000</v>
      </c>
      <c r="S8" s="166">
        <f t="shared" ref="S8:S10" si="5">R8-N8</f>
        <v>0</v>
      </c>
      <c r="T8" s="121"/>
      <c r="U8" s="167" t="s">
        <v>65</v>
      </c>
      <c r="V8" s="168"/>
      <c r="W8" s="169">
        <v>45932.0</v>
      </c>
      <c r="X8" s="170">
        <v>100000.0</v>
      </c>
      <c r="Y8" s="171" t="s">
        <v>66</v>
      </c>
      <c r="Z8" s="171" t="s">
        <v>67</v>
      </c>
      <c r="AA8" s="172"/>
      <c r="AB8" s="121"/>
    </row>
    <row r="9">
      <c r="A9" s="121"/>
      <c r="B9" s="121"/>
      <c r="C9" s="121"/>
      <c r="D9" s="154" t="s">
        <v>62</v>
      </c>
      <c r="E9" s="174" t="s">
        <v>97</v>
      </c>
      <c r="F9" s="156" t="s">
        <v>64</v>
      </c>
      <c r="G9" s="159">
        <v>150000.0</v>
      </c>
      <c r="H9" s="158">
        <v>1.0</v>
      </c>
      <c r="I9" s="159">
        <f t="shared" si="1"/>
        <v>150000</v>
      </c>
      <c r="J9" s="122"/>
      <c r="K9" s="160">
        <f t="shared" si="2"/>
        <v>187500</v>
      </c>
      <c r="L9" s="161">
        <f t="shared" si="3"/>
        <v>50.67567568</v>
      </c>
      <c r="M9" s="151"/>
      <c r="N9" s="163">
        <v>150000.0</v>
      </c>
      <c r="O9" s="164"/>
      <c r="P9" s="164"/>
      <c r="Q9" s="134"/>
      <c r="R9" s="165">
        <f t="shared" si="4"/>
        <v>150000</v>
      </c>
      <c r="S9" s="166">
        <f t="shared" si="5"/>
        <v>0</v>
      </c>
      <c r="T9" s="121"/>
      <c r="U9" s="167" t="s">
        <v>65</v>
      </c>
      <c r="V9" s="168"/>
      <c r="W9" s="169"/>
      <c r="X9" s="175">
        <f>610000-X8</f>
        <v>510000</v>
      </c>
      <c r="Y9" s="171" t="s">
        <v>66</v>
      </c>
      <c r="Z9" s="171" t="s">
        <v>67</v>
      </c>
      <c r="AA9" s="172"/>
      <c r="AB9" s="121"/>
    </row>
    <row r="10">
      <c r="A10" s="121"/>
      <c r="B10" s="121"/>
      <c r="C10" s="121"/>
      <c r="D10" s="154" t="s">
        <v>62</v>
      </c>
      <c r="E10" s="174" t="s">
        <v>98</v>
      </c>
      <c r="F10" s="156" t="s">
        <v>64</v>
      </c>
      <c r="G10" s="159">
        <v>200000.0</v>
      </c>
      <c r="H10" s="158">
        <v>1.0</v>
      </c>
      <c r="I10" s="159">
        <f t="shared" si="1"/>
        <v>200000</v>
      </c>
      <c r="J10" s="122"/>
      <c r="K10" s="160">
        <f t="shared" si="2"/>
        <v>250000</v>
      </c>
      <c r="L10" s="161">
        <f t="shared" si="3"/>
        <v>67.56756757</v>
      </c>
      <c r="M10" s="151"/>
      <c r="N10" s="163">
        <v>200000.0</v>
      </c>
      <c r="O10" s="164"/>
      <c r="P10" s="164"/>
      <c r="Q10" s="134"/>
      <c r="R10" s="165">
        <f t="shared" si="4"/>
        <v>200000</v>
      </c>
      <c r="S10" s="166">
        <f t="shared" si="5"/>
        <v>0</v>
      </c>
      <c r="T10" s="121"/>
      <c r="U10" s="167" t="s">
        <v>65</v>
      </c>
      <c r="V10" s="168"/>
      <c r="W10" s="169"/>
      <c r="X10" s="170"/>
      <c r="Y10" s="171"/>
      <c r="Z10" s="171"/>
      <c r="AA10" s="172"/>
      <c r="AB10" s="121"/>
    </row>
    <row r="11">
      <c r="A11" s="121"/>
      <c r="B11" s="146"/>
      <c r="C11" s="146"/>
      <c r="D11" s="146"/>
      <c r="E11" s="173" t="s">
        <v>70</v>
      </c>
      <c r="F11" s="148"/>
      <c r="G11" s="149"/>
      <c r="H11" s="148"/>
      <c r="I11" s="150"/>
      <c r="J11" s="122"/>
      <c r="K11" s="150"/>
      <c r="L11" s="150"/>
      <c r="M11" s="151"/>
      <c r="N11" s="152"/>
      <c r="O11" s="152"/>
      <c r="P11" s="152"/>
      <c r="Q11" s="134"/>
      <c r="R11" s="152"/>
      <c r="S11" s="152"/>
      <c r="T11" s="121"/>
      <c r="U11" s="153"/>
      <c r="V11" s="153"/>
      <c r="W11" s="153"/>
      <c r="X11" s="153"/>
      <c r="Y11" s="153"/>
      <c r="Z11" s="153"/>
      <c r="AA11" s="152"/>
      <c r="AB11" s="121"/>
    </row>
    <row r="12">
      <c r="A12" s="121"/>
      <c r="B12" s="121"/>
      <c r="C12" s="176" t="s">
        <v>99</v>
      </c>
      <c r="D12" s="154" t="s">
        <v>62</v>
      </c>
      <c r="E12" s="174" t="s">
        <v>100</v>
      </c>
      <c r="F12" s="172"/>
      <c r="G12" s="159">
        <v>700000.0</v>
      </c>
      <c r="H12" s="158">
        <v>1.0</v>
      </c>
      <c r="I12" s="159">
        <f t="shared" ref="I12:I13" si="6">G12*H12</f>
        <v>700000</v>
      </c>
      <c r="J12" s="122"/>
      <c r="K12" s="160">
        <f t="shared" ref="K12:K13" si="7">I12/0.8</f>
        <v>875000</v>
      </c>
      <c r="L12" s="161">
        <f t="shared" ref="L12:L13" si="8">K12/$L$3</f>
        <v>236.4864865</v>
      </c>
      <c r="M12" s="151"/>
      <c r="N12" s="163">
        <v>500000.0</v>
      </c>
      <c r="O12" s="164"/>
      <c r="P12" s="164"/>
      <c r="Q12" s="134"/>
      <c r="R12" s="165">
        <f t="shared" ref="R12:R13" si="9">G12</f>
        <v>700000</v>
      </c>
      <c r="S12" s="177">
        <f t="shared" ref="S12:S13" si="10">R12-N12</f>
        <v>200000</v>
      </c>
      <c r="T12" s="121"/>
      <c r="U12" s="167" t="s">
        <v>101</v>
      </c>
      <c r="V12" s="168"/>
      <c r="W12" s="169">
        <v>45932.0</v>
      </c>
      <c r="X12" s="170">
        <v>250000.0</v>
      </c>
      <c r="Y12" s="171" t="s">
        <v>102</v>
      </c>
      <c r="Z12" s="171" t="s">
        <v>103</v>
      </c>
      <c r="AA12" s="172"/>
      <c r="AB12" s="121"/>
    </row>
    <row r="13">
      <c r="A13" s="121"/>
      <c r="B13" s="121"/>
      <c r="C13" s="176" t="s">
        <v>99</v>
      </c>
      <c r="D13" s="154" t="s">
        <v>62</v>
      </c>
      <c r="E13" s="174" t="s">
        <v>104</v>
      </c>
      <c r="F13" s="172"/>
      <c r="G13" s="159">
        <v>500000.0</v>
      </c>
      <c r="H13" s="158">
        <v>1.0</v>
      </c>
      <c r="I13" s="159">
        <f t="shared" si="6"/>
        <v>500000</v>
      </c>
      <c r="J13" s="122"/>
      <c r="K13" s="160">
        <f t="shared" si="7"/>
        <v>625000</v>
      </c>
      <c r="L13" s="161">
        <f t="shared" si="8"/>
        <v>168.9189189</v>
      </c>
      <c r="M13" s="151"/>
      <c r="N13" s="163">
        <v>500000.0</v>
      </c>
      <c r="O13" s="164"/>
      <c r="P13" s="164"/>
      <c r="Q13" s="134"/>
      <c r="R13" s="165">
        <f t="shared" si="9"/>
        <v>500000</v>
      </c>
      <c r="S13" s="166">
        <f t="shared" si="10"/>
        <v>0</v>
      </c>
      <c r="T13" s="121"/>
      <c r="U13" s="167" t="s">
        <v>101</v>
      </c>
      <c r="V13" s="168"/>
      <c r="W13" s="169">
        <v>45936.0</v>
      </c>
      <c r="X13" s="170">
        <v>500000.0</v>
      </c>
      <c r="Y13" s="171" t="s">
        <v>105</v>
      </c>
      <c r="Z13" s="171" t="s">
        <v>106</v>
      </c>
      <c r="AA13" s="172"/>
      <c r="AB13" s="121"/>
    </row>
    <row r="14">
      <c r="A14" s="121"/>
      <c r="B14" s="146"/>
      <c r="C14" s="146"/>
      <c r="D14" s="146"/>
      <c r="E14" s="173" t="s">
        <v>73</v>
      </c>
      <c r="F14" s="148"/>
      <c r="G14" s="149"/>
      <c r="H14" s="148"/>
      <c r="I14" s="150"/>
      <c r="J14" s="122"/>
      <c r="K14" s="150"/>
      <c r="L14" s="150"/>
      <c r="M14" s="151"/>
      <c r="N14" s="152"/>
      <c r="O14" s="152"/>
      <c r="P14" s="152"/>
      <c r="Q14" s="134"/>
      <c r="R14" s="152"/>
      <c r="S14" s="152"/>
      <c r="T14" s="121"/>
      <c r="U14" s="167" t="s">
        <v>101</v>
      </c>
      <c r="V14" s="168"/>
      <c r="W14" s="169">
        <v>45937.0</v>
      </c>
      <c r="X14" s="170">
        <v>250000.0</v>
      </c>
      <c r="Y14" s="171" t="s">
        <v>66</v>
      </c>
      <c r="Z14" s="171" t="s">
        <v>67</v>
      </c>
      <c r="AA14" s="172"/>
      <c r="AB14" s="121"/>
    </row>
    <row r="15">
      <c r="A15" s="121"/>
      <c r="B15" s="121"/>
      <c r="C15" s="89" t="s">
        <v>61</v>
      </c>
      <c r="D15" s="154" t="s">
        <v>62</v>
      </c>
      <c r="E15" s="174" t="s">
        <v>75</v>
      </c>
      <c r="F15" s="172"/>
      <c r="G15" s="159">
        <v>180000.0</v>
      </c>
      <c r="H15" s="158">
        <v>1.0</v>
      </c>
      <c r="I15" s="159">
        <f t="shared" ref="I15:I22" si="11">G15*H15</f>
        <v>180000</v>
      </c>
      <c r="J15" s="122"/>
      <c r="K15" s="160">
        <f>I15/0.9</f>
        <v>200000</v>
      </c>
      <c r="L15" s="161">
        <f t="shared" ref="L15:L22" si="12">K15/$L$3</f>
        <v>54.05405405</v>
      </c>
      <c r="M15" s="151"/>
      <c r="N15" s="163">
        <v>180000.0</v>
      </c>
      <c r="O15" s="164"/>
      <c r="P15" s="164"/>
      <c r="Q15" s="134"/>
      <c r="R15" s="165">
        <f>G15</f>
        <v>180000</v>
      </c>
      <c r="S15" s="166">
        <f t="shared" ref="S15:S22" si="13">R15-N15</f>
        <v>0</v>
      </c>
      <c r="T15" s="121"/>
      <c r="U15" s="167" t="s">
        <v>107</v>
      </c>
      <c r="V15" s="168"/>
      <c r="W15" s="169">
        <v>45936.0</v>
      </c>
      <c r="X15" s="170">
        <v>500000.0</v>
      </c>
      <c r="Y15" s="171" t="s">
        <v>105</v>
      </c>
      <c r="Z15" s="171" t="s">
        <v>67</v>
      </c>
      <c r="AA15" s="172"/>
      <c r="AB15" s="121"/>
    </row>
    <row r="16">
      <c r="A16" s="121"/>
      <c r="B16" s="121"/>
      <c r="C16" s="89" t="s">
        <v>61</v>
      </c>
      <c r="D16" s="154" t="s">
        <v>62</v>
      </c>
      <c r="E16" s="174" t="s">
        <v>80</v>
      </c>
      <c r="F16" s="172"/>
      <c r="G16" s="159">
        <v>50000.0</v>
      </c>
      <c r="H16" s="158">
        <v>6.0</v>
      </c>
      <c r="I16" s="159">
        <f t="shared" si="11"/>
        <v>300000</v>
      </c>
      <c r="J16" s="122"/>
      <c r="K16" s="160">
        <f>I16/0.85</f>
        <v>352941.1765</v>
      </c>
      <c r="L16" s="161">
        <f t="shared" si="12"/>
        <v>95.38950715</v>
      </c>
      <c r="M16" s="151"/>
      <c r="N16" s="163">
        <v>300000.0</v>
      </c>
      <c r="O16" s="164"/>
      <c r="P16" s="164"/>
      <c r="Q16" s="134"/>
      <c r="R16" s="165">
        <f t="shared" ref="R16:R17" si="14">I16</f>
        <v>300000</v>
      </c>
      <c r="S16" s="166">
        <f t="shared" si="13"/>
        <v>0</v>
      </c>
      <c r="T16" s="121"/>
      <c r="U16" s="167" t="s">
        <v>107</v>
      </c>
      <c r="V16" s="168"/>
      <c r="W16" s="169">
        <v>45932.0</v>
      </c>
      <c r="X16" s="170">
        <v>800000.0</v>
      </c>
      <c r="Y16" s="171" t="s">
        <v>102</v>
      </c>
      <c r="Z16" s="171" t="s">
        <v>103</v>
      </c>
      <c r="AA16" s="172"/>
      <c r="AB16" s="121"/>
    </row>
    <row r="17">
      <c r="A17" s="121"/>
      <c r="B17" s="121"/>
      <c r="C17" s="89" t="s">
        <v>61</v>
      </c>
      <c r="D17" s="154" t="s">
        <v>62</v>
      </c>
      <c r="E17" s="174" t="s">
        <v>78</v>
      </c>
      <c r="F17" s="172"/>
      <c r="G17" s="159">
        <v>110000.0</v>
      </c>
      <c r="H17" s="158">
        <v>1.0</v>
      </c>
      <c r="I17" s="159">
        <f t="shared" si="11"/>
        <v>110000</v>
      </c>
      <c r="J17" s="122"/>
      <c r="K17" s="160">
        <f t="shared" ref="K17:K20" si="15">I17/0.9</f>
        <v>122222.2222</v>
      </c>
      <c r="L17" s="161">
        <f t="shared" si="12"/>
        <v>33.03303303</v>
      </c>
      <c r="M17" s="151"/>
      <c r="N17" s="163">
        <v>110000.0</v>
      </c>
      <c r="O17" s="164"/>
      <c r="P17" s="164"/>
      <c r="Q17" s="134"/>
      <c r="R17" s="165">
        <f t="shared" si="14"/>
        <v>110000</v>
      </c>
      <c r="S17" s="166">
        <f t="shared" si="13"/>
        <v>0</v>
      </c>
      <c r="T17" s="121"/>
      <c r="U17" s="167" t="s">
        <v>107</v>
      </c>
      <c r="V17" s="168"/>
      <c r="W17" s="169">
        <v>45937.0</v>
      </c>
      <c r="X17" s="170">
        <v>656000.0</v>
      </c>
      <c r="Y17" s="171" t="s">
        <v>66</v>
      </c>
      <c r="Z17" s="171" t="s">
        <v>67</v>
      </c>
      <c r="AA17" s="172"/>
      <c r="AB17" s="121"/>
    </row>
    <row r="18">
      <c r="A18" s="121"/>
      <c r="B18" s="121"/>
      <c r="C18" s="89" t="s">
        <v>61</v>
      </c>
      <c r="D18" s="154" t="s">
        <v>62</v>
      </c>
      <c r="E18" s="155" t="s">
        <v>108</v>
      </c>
      <c r="F18" s="172"/>
      <c r="G18" s="159">
        <v>695000.0</v>
      </c>
      <c r="H18" s="158">
        <v>1.0</v>
      </c>
      <c r="I18" s="159">
        <f t="shared" si="11"/>
        <v>695000</v>
      </c>
      <c r="J18" s="122"/>
      <c r="K18" s="160">
        <f t="shared" si="15"/>
        <v>772222.2222</v>
      </c>
      <c r="L18" s="161">
        <f t="shared" si="12"/>
        <v>208.7087087</v>
      </c>
      <c r="M18" s="151"/>
      <c r="N18" s="163">
        <v>600000.0</v>
      </c>
      <c r="O18" s="164"/>
      <c r="P18" s="164"/>
      <c r="Q18" s="134"/>
      <c r="R18" s="165">
        <f t="shared" ref="R18:R19" si="16">G18</f>
        <v>695000</v>
      </c>
      <c r="S18" s="177">
        <f t="shared" si="13"/>
        <v>95000</v>
      </c>
      <c r="T18" s="121"/>
      <c r="U18" s="167"/>
      <c r="V18" s="168"/>
      <c r="W18" s="171"/>
      <c r="X18" s="171"/>
      <c r="Y18" s="171"/>
      <c r="Z18" s="171"/>
      <c r="AA18" s="172"/>
      <c r="AB18" s="121"/>
    </row>
    <row r="19">
      <c r="A19" s="121"/>
      <c r="B19" s="121"/>
      <c r="C19" s="89" t="s">
        <v>61</v>
      </c>
      <c r="D19" s="154" t="s">
        <v>62</v>
      </c>
      <c r="E19" s="174" t="s">
        <v>74</v>
      </c>
      <c r="F19" s="172"/>
      <c r="G19" s="159">
        <v>250000.0</v>
      </c>
      <c r="H19" s="158">
        <v>1.0</v>
      </c>
      <c r="I19" s="159">
        <f t="shared" si="11"/>
        <v>250000</v>
      </c>
      <c r="J19" s="122"/>
      <c r="K19" s="160">
        <f t="shared" si="15"/>
        <v>277777.7778</v>
      </c>
      <c r="L19" s="161">
        <f t="shared" si="12"/>
        <v>75.07507508</v>
      </c>
      <c r="M19" s="151"/>
      <c r="N19" s="163">
        <v>0.0</v>
      </c>
      <c r="O19" s="164"/>
      <c r="P19" s="164"/>
      <c r="Q19" s="134"/>
      <c r="R19" s="165">
        <f t="shared" si="16"/>
        <v>250000</v>
      </c>
      <c r="S19" s="177">
        <f t="shared" si="13"/>
        <v>250000</v>
      </c>
      <c r="T19" s="121"/>
      <c r="U19" s="167"/>
      <c r="V19" s="168"/>
      <c r="W19" s="171"/>
      <c r="X19" s="171"/>
      <c r="Y19" s="171"/>
      <c r="Z19" s="171"/>
      <c r="AA19" s="172"/>
      <c r="AB19" s="121"/>
    </row>
    <row r="20">
      <c r="A20" s="121"/>
      <c r="B20" s="121"/>
      <c r="C20" s="89" t="s">
        <v>61</v>
      </c>
      <c r="D20" s="154" t="s">
        <v>62</v>
      </c>
      <c r="E20" s="174" t="s">
        <v>79</v>
      </c>
      <c r="F20" s="172"/>
      <c r="G20" s="159">
        <v>4000.0</v>
      </c>
      <c r="H20" s="158">
        <v>5.0</v>
      </c>
      <c r="I20" s="159">
        <f t="shared" si="11"/>
        <v>20000</v>
      </c>
      <c r="J20" s="122"/>
      <c r="K20" s="160">
        <f t="shared" si="15"/>
        <v>22222.22222</v>
      </c>
      <c r="L20" s="161">
        <f t="shared" si="12"/>
        <v>6.006006006</v>
      </c>
      <c r="M20" s="151"/>
      <c r="N20" s="163">
        <v>0.0</v>
      </c>
      <c r="O20" s="164"/>
      <c r="P20" s="164"/>
      <c r="Q20" s="134"/>
      <c r="R20" s="165">
        <f t="shared" ref="R20:R22" si="17">I20</f>
        <v>20000</v>
      </c>
      <c r="S20" s="177">
        <f t="shared" si="13"/>
        <v>20000</v>
      </c>
      <c r="T20" s="121"/>
      <c r="U20" s="167"/>
      <c r="V20" s="168"/>
      <c r="W20" s="171"/>
      <c r="X20" s="171"/>
      <c r="Y20" s="171"/>
      <c r="Z20" s="171"/>
      <c r="AA20" s="172"/>
      <c r="AB20" s="121"/>
    </row>
    <row r="21">
      <c r="A21" s="121"/>
      <c r="B21" s="121"/>
      <c r="C21" s="89" t="s">
        <v>61</v>
      </c>
      <c r="D21" s="154" t="s">
        <v>62</v>
      </c>
      <c r="E21" s="174" t="s">
        <v>77</v>
      </c>
      <c r="F21" s="172"/>
      <c r="G21" s="159">
        <v>13500.0</v>
      </c>
      <c r="H21" s="158">
        <v>8.0</v>
      </c>
      <c r="I21" s="159">
        <f t="shared" si="11"/>
        <v>108000</v>
      </c>
      <c r="J21" s="122"/>
      <c r="K21" s="160">
        <f>I21/0.8</f>
        <v>135000</v>
      </c>
      <c r="L21" s="161">
        <f t="shared" si="12"/>
        <v>36.48648649</v>
      </c>
      <c r="M21" s="151"/>
      <c r="N21" s="163">
        <f>216000/2</f>
        <v>108000</v>
      </c>
      <c r="O21" s="164"/>
      <c r="P21" s="164"/>
      <c r="Q21" s="134"/>
      <c r="R21" s="165">
        <f t="shared" si="17"/>
        <v>108000</v>
      </c>
      <c r="S21" s="177">
        <f t="shared" si="13"/>
        <v>0</v>
      </c>
      <c r="T21" s="121"/>
      <c r="U21" s="167"/>
      <c r="V21" s="168"/>
      <c r="W21" s="171"/>
      <c r="X21" s="171"/>
      <c r="Y21" s="171"/>
      <c r="Z21" s="171"/>
      <c r="AA21" s="172"/>
      <c r="AB21" s="121"/>
    </row>
    <row r="22">
      <c r="A22" s="121"/>
      <c r="B22" s="121"/>
      <c r="C22" s="89" t="s">
        <v>61</v>
      </c>
      <c r="D22" s="154" t="s">
        <v>62</v>
      </c>
      <c r="E22" s="174" t="s">
        <v>81</v>
      </c>
      <c r="F22" s="172"/>
      <c r="G22" s="159">
        <v>130000.0</v>
      </c>
      <c r="H22" s="158">
        <v>2.0</v>
      </c>
      <c r="I22" s="159">
        <f t="shared" si="11"/>
        <v>260000</v>
      </c>
      <c r="J22" s="122"/>
      <c r="K22" s="160">
        <f>I22/0.9</f>
        <v>288888.8889</v>
      </c>
      <c r="L22" s="161">
        <f t="shared" si="12"/>
        <v>78.07807808</v>
      </c>
      <c r="M22" s="151"/>
      <c r="N22" s="163">
        <v>80000.0</v>
      </c>
      <c r="O22" s="164"/>
      <c r="P22" s="164"/>
      <c r="Q22" s="134"/>
      <c r="R22" s="165">
        <f t="shared" si="17"/>
        <v>260000</v>
      </c>
      <c r="S22" s="177">
        <f t="shared" si="13"/>
        <v>180000</v>
      </c>
      <c r="T22" s="121"/>
      <c r="U22" s="167"/>
      <c r="V22" s="168"/>
      <c r="W22" s="171"/>
      <c r="X22" s="171"/>
      <c r="Y22" s="171"/>
      <c r="Z22" s="171"/>
      <c r="AA22" s="172"/>
      <c r="AB22" s="121"/>
    </row>
    <row r="23">
      <c r="A23" s="121"/>
      <c r="B23" s="146"/>
      <c r="C23" s="146"/>
      <c r="D23" s="146"/>
      <c r="E23" s="173" t="s">
        <v>82</v>
      </c>
      <c r="F23" s="148"/>
      <c r="G23" s="149"/>
      <c r="H23" s="148"/>
      <c r="I23" s="150"/>
      <c r="J23" s="122"/>
      <c r="K23" s="150"/>
      <c r="L23" s="150"/>
      <c r="M23" s="151"/>
      <c r="N23" s="164"/>
      <c r="O23" s="164"/>
      <c r="P23" s="164"/>
      <c r="Q23" s="134"/>
      <c r="R23" s="178"/>
      <c r="S23" s="179"/>
      <c r="T23" s="121"/>
      <c r="U23" s="167"/>
      <c r="V23" s="168"/>
      <c r="W23" s="171"/>
      <c r="X23" s="171"/>
      <c r="Y23" s="171"/>
      <c r="Z23" s="171"/>
      <c r="AA23" s="172"/>
      <c r="AB23" s="121"/>
    </row>
    <row r="24">
      <c r="A24" s="121"/>
      <c r="B24" s="121"/>
      <c r="C24" s="176" t="s">
        <v>99</v>
      </c>
      <c r="D24" s="154" t="s">
        <v>62</v>
      </c>
      <c r="E24" s="174" t="s">
        <v>83</v>
      </c>
      <c r="F24" s="172"/>
      <c r="G24" s="159">
        <v>400000.0</v>
      </c>
      <c r="H24" s="158">
        <v>1.0</v>
      </c>
      <c r="I24" s="159">
        <f>G24*H24</f>
        <v>400000</v>
      </c>
      <c r="J24" s="121"/>
      <c r="K24" s="160">
        <f>I24/0.9</f>
        <v>444444.4444</v>
      </c>
      <c r="L24" s="161">
        <f>K24/$L$3</f>
        <v>120.1201201</v>
      </c>
      <c r="M24" s="151"/>
      <c r="N24" s="163">
        <v>150000.0</v>
      </c>
      <c r="O24" s="164"/>
      <c r="P24" s="164"/>
      <c r="Q24" s="134"/>
      <c r="R24" s="165">
        <f>G24</f>
        <v>400000</v>
      </c>
      <c r="S24" s="177">
        <f>R24-N24</f>
        <v>250000</v>
      </c>
      <c r="T24" s="121"/>
      <c r="U24" s="171"/>
      <c r="V24" s="171"/>
      <c r="W24" s="171"/>
      <c r="X24" s="171"/>
      <c r="Y24" s="171"/>
      <c r="Z24" s="171"/>
      <c r="AA24" s="172"/>
      <c r="AB24" s="121"/>
    </row>
    <row r="25">
      <c r="A25" s="121"/>
      <c r="B25" s="146"/>
      <c r="C25" s="146"/>
      <c r="D25" s="146"/>
      <c r="E25" s="173" t="s">
        <v>84</v>
      </c>
      <c r="F25" s="148"/>
      <c r="G25" s="149"/>
      <c r="H25" s="148"/>
      <c r="I25" s="150"/>
      <c r="J25" s="122"/>
      <c r="K25" s="150"/>
      <c r="L25" s="150"/>
      <c r="M25" s="151"/>
      <c r="N25" s="164"/>
      <c r="O25" s="164"/>
      <c r="P25" s="164"/>
      <c r="Q25" s="134"/>
      <c r="R25" s="178"/>
      <c r="S25" s="179"/>
      <c r="T25" s="121"/>
      <c r="U25" s="167"/>
      <c r="V25" s="168"/>
      <c r="W25" s="171"/>
      <c r="X25" s="171"/>
      <c r="Y25" s="171"/>
      <c r="Z25" s="171"/>
      <c r="AA25" s="172"/>
      <c r="AB25" s="121"/>
    </row>
    <row r="26">
      <c r="A26" s="121"/>
      <c r="B26" s="121"/>
      <c r="C26" s="176" t="s">
        <v>99</v>
      </c>
      <c r="D26" s="154" t="s">
        <v>62</v>
      </c>
      <c r="E26" s="174" t="s">
        <v>85</v>
      </c>
      <c r="F26" s="172"/>
      <c r="G26" s="159">
        <v>130000.0</v>
      </c>
      <c r="H26" s="158">
        <v>2.0</v>
      </c>
      <c r="I26" s="159">
        <f>G26*H26</f>
        <v>260000</v>
      </c>
      <c r="J26" s="122"/>
      <c r="K26" s="160">
        <f>I26/0.9</f>
        <v>288888.8889</v>
      </c>
      <c r="L26" s="161">
        <f>K26/$L$3</f>
        <v>78.07807808</v>
      </c>
      <c r="M26" s="151"/>
      <c r="N26" s="163">
        <v>260000.0</v>
      </c>
      <c r="O26" s="164"/>
      <c r="P26" s="164"/>
      <c r="Q26" s="134"/>
      <c r="R26" s="165">
        <f>I26</f>
        <v>260000</v>
      </c>
      <c r="S26" s="177">
        <f>R26-N26</f>
        <v>0</v>
      </c>
      <c r="T26" s="121"/>
      <c r="U26" s="167"/>
      <c r="V26" s="168"/>
      <c r="W26" s="171"/>
      <c r="X26" s="171"/>
      <c r="Y26" s="171"/>
      <c r="Z26" s="171"/>
      <c r="AA26" s="172"/>
      <c r="AB26" s="121"/>
    </row>
    <row r="27">
      <c r="A27" s="121"/>
      <c r="B27" s="146"/>
      <c r="C27" s="146"/>
      <c r="D27" s="146"/>
      <c r="E27" s="173" t="s">
        <v>86</v>
      </c>
      <c r="F27" s="148"/>
      <c r="G27" s="149"/>
      <c r="H27" s="148"/>
      <c r="I27" s="150"/>
      <c r="J27" s="122"/>
      <c r="K27" s="150"/>
      <c r="L27" s="150"/>
      <c r="M27" s="151"/>
      <c r="N27" s="164"/>
      <c r="O27" s="164"/>
      <c r="P27" s="164"/>
      <c r="Q27" s="134"/>
      <c r="R27" s="178"/>
      <c r="S27" s="179"/>
      <c r="T27" s="121"/>
      <c r="U27" s="180" t="s">
        <v>109</v>
      </c>
      <c r="V27" s="181">
        <v>45948.0</v>
      </c>
      <c r="W27" s="182" t="s">
        <v>110</v>
      </c>
      <c r="X27" s="183">
        <v>185250.0</v>
      </c>
      <c r="Y27" s="184" t="s">
        <v>66</v>
      </c>
      <c r="Z27" s="185"/>
      <c r="AA27" s="172"/>
      <c r="AB27" s="121"/>
    </row>
    <row r="28">
      <c r="A28" s="121"/>
      <c r="B28" s="121"/>
      <c r="C28" s="89" t="s">
        <v>61</v>
      </c>
      <c r="D28" s="154" t="s">
        <v>62</v>
      </c>
      <c r="E28" s="174" t="s">
        <v>87</v>
      </c>
      <c r="F28" s="186" t="s">
        <v>88</v>
      </c>
      <c r="G28" s="159">
        <v>600000.0</v>
      </c>
      <c r="H28" s="158">
        <v>1.0</v>
      </c>
      <c r="I28" s="159">
        <f>G28*H28</f>
        <v>600000</v>
      </c>
      <c r="J28" s="122"/>
      <c r="K28" s="160">
        <f>I28/0.8</f>
        <v>750000</v>
      </c>
      <c r="L28" s="161">
        <f>K28/$L$3</f>
        <v>202.7027027</v>
      </c>
      <c r="M28" s="151"/>
      <c r="N28" s="164"/>
      <c r="O28" s="164"/>
      <c r="P28" s="164"/>
      <c r="Q28" s="134"/>
      <c r="R28" s="178"/>
      <c r="S28" s="179"/>
      <c r="T28" s="121"/>
      <c r="U28" s="180" t="s">
        <v>109</v>
      </c>
      <c r="V28" s="181">
        <v>45939.0</v>
      </c>
      <c r="W28" s="168" t="s">
        <v>111</v>
      </c>
      <c r="X28" s="187"/>
      <c r="Y28" s="188">
        <v>50000.0</v>
      </c>
      <c r="Z28" s="185" t="s">
        <v>112</v>
      </c>
      <c r="AA28" s="172"/>
      <c r="AB28" s="121"/>
    </row>
    <row r="29">
      <c r="A29" s="121"/>
      <c r="B29" s="121"/>
      <c r="C29" s="176" t="s">
        <v>99</v>
      </c>
      <c r="D29" s="154" t="s">
        <v>62</v>
      </c>
      <c r="E29" s="189" t="s">
        <v>113</v>
      </c>
      <c r="F29" s="121"/>
      <c r="G29" s="190"/>
      <c r="H29" s="111" t="s">
        <v>89</v>
      </c>
      <c r="I29" s="191">
        <f>SUM(I5:I28)</f>
        <v>5243000</v>
      </c>
      <c r="J29" s="122"/>
      <c r="K29" s="122"/>
      <c r="L29" s="192">
        <f>SUM(L5:L28)</f>
        <v>1689.308426</v>
      </c>
      <c r="M29" s="151"/>
      <c r="N29" s="121"/>
      <c r="O29" s="121"/>
      <c r="P29" s="121"/>
      <c r="Q29" s="121"/>
      <c r="R29" s="121"/>
      <c r="S29" s="121"/>
      <c r="T29" s="121"/>
      <c r="U29" s="180" t="s">
        <v>109</v>
      </c>
      <c r="V29" s="181">
        <v>45940.0</v>
      </c>
      <c r="W29" s="193" t="s">
        <v>114</v>
      </c>
      <c r="X29" s="185" t="s">
        <v>115</v>
      </c>
      <c r="Y29" s="171"/>
      <c r="Z29" s="185" t="s">
        <v>112</v>
      </c>
      <c r="AA29" s="172"/>
      <c r="AB29" s="121"/>
    </row>
    <row r="30">
      <c r="A30" s="121"/>
      <c r="B30" s="121"/>
      <c r="C30" s="121"/>
      <c r="D30" s="121"/>
      <c r="E30" s="121"/>
      <c r="F30" s="121"/>
      <c r="G30" s="122"/>
      <c r="H30" s="114">
        <v>0.16</v>
      </c>
      <c r="I30" s="191">
        <f>I29/0.84</f>
        <v>6241666.667</v>
      </c>
      <c r="J30" s="122"/>
      <c r="K30" s="122"/>
      <c r="L30" s="122"/>
      <c r="M30" s="151"/>
      <c r="N30" s="122"/>
      <c r="O30" s="121"/>
      <c r="P30" s="121"/>
      <c r="Q30" s="121"/>
      <c r="R30" s="121"/>
      <c r="S30" s="121"/>
      <c r="T30" s="121"/>
      <c r="U30" s="124"/>
      <c r="V30" s="124"/>
      <c r="W30" s="124"/>
      <c r="X30" s="124"/>
      <c r="Y30" s="124"/>
      <c r="Z30" s="124"/>
      <c r="AA30" s="121"/>
      <c r="AB30" s="121"/>
    </row>
    <row r="31">
      <c r="A31" s="121"/>
      <c r="B31" s="121"/>
      <c r="C31" s="121"/>
      <c r="D31" s="121"/>
      <c r="E31" s="121"/>
      <c r="F31" s="121"/>
      <c r="G31" s="191" t="s">
        <v>90</v>
      </c>
      <c r="H31" s="111" t="s">
        <v>91</v>
      </c>
      <c r="I31" s="191">
        <f>I30*4/1000</f>
        <v>24966.66667</v>
      </c>
      <c r="J31" s="122"/>
      <c r="K31" s="122"/>
      <c r="L31" s="194">
        <f>I31/H33</f>
        <v>6.747747748</v>
      </c>
      <c r="M31" s="151"/>
      <c r="N31" s="122"/>
      <c r="O31" s="121"/>
      <c r="P31" s="121"/>
      <c r="Q31" s="121"/>
      <c r="R31" s="121"/>
      <c r="S31" s="121"/>
      <c r="T31" s="121"/>
      <c r="U31" s="124"/>
      <c r="V31" s="124"/>
      <c r="W31" s="124"/>
      <c r="X31" s="124"/>
      <c r="Y31" s="124"/>
      <c r="Z31" s="124"/>
      <c r="AA31" s="121"/>
      <c r="AB31" s="121"/>
    </row>
    <row r="32">
      <c r="A32" s="121"/>
      <c r="B32" s="121"/>
      <c r="C32" s="121"/>
      <c r="D32" s="121"/>
      <c r="E32" s="121"/>
      <c r="F32" s="121"/>
      <c r="G32" s="191" t="s">
        <v>90</v>
      </c>
      <c r="H32" s="117" t="s">
        <v>92</v>
      </c>
      <c r="I32" s="122"/>
      <c r="J32" s="122"/>
      <c r="K32" s="122"/>
      <c r="L32" s="122"/>
      <c r="M32" s="151"/>
      <c r="N32" s="122"/>
      <c r="O32" s="121"/>
      <c r="P32" s="121"/>
      <c r="Q32" s="121"/>
      <c r="R32" s="121"/>
      <c r="S32" s="121"/>
      <c r="T32" s="121"/>
      <c r="U32" s="124"/>
      <c r="V32" s="124"/>
      <c r="W32" s="124"/>
      <c r="X32" s="124"/>
      <c r="Y32" s="124"/>
      <c r="Z32" s="124"/>
      <c r="AA32" s="121"/>
      <c r="AB32" s="121"/>
    </row>
    <row r="33">
      <c r="A33" s="121"/>
      <c r="B33" s="121"/>
      <c r="C33" s="121"/>
      <c r="D33" s="121"/>
      <c r="E33" s="121"/>
      <c r="F33" s="121"/>
      <c r="G33" s="191" t="s">
        <v>93</v>
      </c>
      <c r="H33" s="111">
        <v>3700.0</v>
      </c>
      <c r="I33" s="195">
        <f>SUM(I30:I32)</f>
        <v>6266633.333</v>
      </c>
      <c r="J33" s="122"/>
      <c r="K33" s="122"/>
      <c r="L33" s="122"/>
      <c r="M33" s="151"/>
      <c r="N33" s="122"/>
      <c r="O33" s="121"/>
      <c r="P33" s="121"/>
      <c r="Q33" s="121"/>
      <c r="R33" s="121"/>
      <c r="S33" s="121"/>
      <c r="T33" s="121"/>
      <c r="U33" s="124"/>
      <c r="V33" s="124"/>
      <c r="W33" s="124"/>
      <c r="X33" s="124"/>
      <c r="Y33" s="124"/>
      <c r="Z33" s="124"/>
      <c r="AA33" s="121"/>
      <c r="AB33" s="121"/>
    </row>
    <row r="34">
      <c r="A34" s="121"/>
      <c r="B34" s="121"/>
      <c r="C34" s="121"/>
      <c r="D34" s="121"/>
      <c r="E34" s="121"/>
      <c r="F34" s="121"/>
      <c r="G34" s="122"/>
      <c r="H34" s="121"/>
      <c r="I34" s="192">
        <f>I33/$H$33</f>
        <v>1693.684685</v>
      </c>
      <c r="J34" s="122"/>
      <c r="K34" s="122"/>
      <c r="L34" s="192">
        <f>SUM(L29:L33)</f>
        <v>1696.056174</v>
      </c>
      <c r="M34" s="151"/>
      <c r="N34" s="121"/>
      <c r="O34" s="121"/>
      <c r="P34" s="121"/>
      <c r="Q34" s="121"/>
      <c r="R34" s="121"/>
      <c r="S34" s="121"/>
      <c r="T34" s="121"/>
      <c r="U34" s="124"/>
      <c r="V34" s="124"/>
      <c r="W34" s="124"/>
      <c r="X34" s="124"/>
      <c r="Y34" s="124"/>
      <c r="Z34" s="124"/>
      <c r="AA34" s="121"/>
      <c r="AB34" s="121"/>
    </row>
    <row r="35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51"/>
      <c r="N35" s="121"/>
      <c r="O35" s="121"/>
      <c r="P35" s="121"/>
      <c r="Q35" s="121"/>
      <c r="R35" s="121"/>
      <c r="S35" s="121"/>
      <c r="T35" s="121"/>
      <c r="U35" s="124"/>
      <c r="V35" s="124"/>
      <c r="W35" s="124"/>
      <c r="X35" s="124"/>
      <c r="Y35" s="124"/>
      <c r="Z35" s="124"/>
      <c r="AA35" s="121"/>
      <c r="AB35" s="121"/>
    </row>
    <row r="36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51"/>
      <c r="N36" s="121"/>
      <c r="O36" s="121"/>
      <c r="P36" s="121"/>
      <c r="Q36" s="121"/>
      <c r="R36" s="121"/>
      <c r="S36" s="121"/>
      <c r="T36" s="121"/>
      <c r="U36" s="124"/>
      <c r="V36" s="124"/>
      <c r="W36" s="124"/>
      <c r="X36" s="124"/>
      <c r="Y36" s="124"/>
      <c r="Z36" s="124"/>
      <c r="AA36" s="121"/>
      <c r="AB36" s="121"/>
    </row>
    <row r="37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51"/>
      <c r="N37" s="121"/>
      <c r="O37" s="121"/>
      <c r="P37" s="121"/>
      <c r="Q37" s="121"/>
      <c r="R37" s="121"/>
      <c r="S37" s="121"/>
      <c r="T37" s="121"/>
      <c r="U37" s="124"/>
      <c r="V37" s="124"/>
      <c r="W37" s="124"/>
      <c r="X37" s="124"/>
      <c r="Y37" s="124"/>
      <c r="Z37" s="124"/>
      <c r="AA37" s="121"/>
      <c r="AB37" s="121"/>
    </row>
    <row r="38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51"/>
      <c r="N38" s="121"/>
      <c r="O38" s="121"/>
      <c r="P38" s="121"/>
      <c r="Q38" s="121"/>
      <c r="R38" s="121"/>
      <c r="S38" s="121"/>
      <c r="T38" s="121"/>
      <c r="U38" s="124"/>
      <c r="V38" s="124"/>
      <c r="W38" s="124"/>
      <c r="X38" s="124"/>
      <c r="Y38" s="124"/>
      <c r="Z38" s="124"/>
      <c r="AA38" s="121"/>
      <c r="AB38" s="121"/>
    </row>
    <row r="39">
      <c r="A39" s="121"/>
      <c r="B39" s="121"/>
      <c r="C39" s="121"/>
      <c r="D39" s="121"/>
      <c r="E39" s="121"/>
      <c r="F39" s="121"/>
      <c r="G39" s="121"/>
      <c r="H39" s="121"/>
      <c r="I39" s="189"/>
      <c r="J39" s="121"/>
      <c r="K39" s="121"/>
      <c r="L39" s="121"/>
      <c r="M39" s="151"/>
      <c r="N39" s="121"/>
      <c r="O39" s="121"/>
      <c r="P39" s="121"/>
      <c r="Q39" s="121"/>
      <c r="R39" s="121"/>
      <c r="S39" s="121"/>
      <c r="T39" s="121"/>
      <c r="U39" s="124"/>
      <c r="V39" s="124"/>
      <c r="W39" s="124"/>
      <c r="X39" s="124"/>
      <c r="Y39" s="124"/>
      <c r="Z39" s="124"/>
      <c r="AA39" s="121"/>
      <c r="AB39" s="121"/>
    </row>
    <row r="40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51"/>
      <c r="N40" s="121"/>
      <c r="O40" s="121"/>
      <c r="P40" s="121"/>
      <c r="Q40" s="121"/>
      <c r="R40" s="121"/>
      <c r="S40" s="121"/>
      <c r="T40" s="121"/>
      <c r="U40" s="124"/>
      <c r="V40" s="124"/>
      <c r="W40" s="124"/>
      <c r="X40" s="124"/>
      <c r="Y40" s="124"/>
      <c r="Z40" s="124"/>
      <c r="AA40" s="121"/>
      <c r="AB40" s="121"/>
    </row>
    <row r="4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51"/>
      <c r="N41" s="121"/>
      <c r="O41" s="121"/>
      <c r="P41" s="121"/>
      <c r="Q41" s="121"/>
      <c r="R41" s="121"/>
      <c r="S41" s="121"/>
      <c r="T41" s="121"/>
      <c r="U41" s="124"/>
      <c r="V41" s="124"/>
      <c r="W41" s="124"/>
      <c r="X41" s="124"/>
      <c r="Y41" s="124"/>
      <c r="Z41" s="124"/>
      <c r="AA41" s="121"/>
      <c r="AB41" s="121"/>
    </row>
    <row r="42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51"/>
      <c r="N42" s="121"/>
      <c r="O42" s="121"/>
      <c r="P42" s="121"/>
      <c r="Q42" s="121"/>
      <c r="R42" s="121"/>
      <c r="S42" s="121"/>
      <c r="T42" s="121"/>
      <c r="U42" s="124"/>
      <c r="V42" s="124"/>
      <c r="W42" s="124"/>
      <c r="X42" s="124"/>
      <c r="Y42" s="124"/>
      <c r="Z42" s="124"/>
      <c r="AA42" s="121"/>
      <c r="AB42" s="121"/>
    </row>
    <row r="43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51"/>
      <c r="N43" s="121"/>
      <c r="O43" s="121"/>
      <c r="P43" s="121"/>
      <c r="Q43" s="121"/>
      <c r="R43" s="121"/>
      <c r="S43" s="121"/>
      <c r="T43" s="121"/>
      <c r="U43" s="124"/>
      <c r="V43" s="124"/>
      <c r="W43" s="124"/>
      <c r="X43" s="124"/>
      <c r="Y43" s="124"/>
      <c r="Z43" s="124"/>
      <c r="AA43" s="121"/>
      <c r="AB43" s="121"/>
    </row>
    <row r="44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51"/>
      <c r="N44" s="121"/>
      <c r="O44" s="121"/>
      <c r="P44" s="121"/>
      <c r="Q44" s="121"/>
      <c r="R44" s="121"/>
      <c r="S44" s="121"/>
      <c r="T44" s="121"/>
      <c r="U44" s="124"/>
      <c r="V44" s="124"/>
      <c r="W44" s="124"/>
      <c r="X44" s="124"/>
      <c r="Y44" s="124"/>
      <c r="Z44" s="124"/>
      <c r="AA44" s="121"/>
      <c r="AB44" s="121"/>
    </row>
    <row r="45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4"/>
      <c r="V45" s="124"/>
      <c r="W45" s="124"/>
      <c r="X45" s="124"/>
      <c r="Y45" s="124"/>
      <c r="Z45" s="124"/>
      <c r="AA45" s="121"/>
      <c r="AB45" s="121"/>
    </row>
    <row r="46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4"/>
      <c r="V46" s="124"/>
      <c r="W46" s="124"/>
      <c r="X46" s="124"/>
      <c r="Y46" s="124"/>
      <c r="Z46" s="124"/>
      <c r="AA46" s="121"/>
      <c r="AB46" s="121"/>
    </row>
    <row r="47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4"/>
      <c r="V47" s="124"/>
      <c r="W47" s="124"/>
      <c r="X47" s="124"/>
      <c r="Y47" s="124"/>
      <c r="Z47" s="124"/>
      <c r="AA47" s="121"/>
      <c r="AB47" s="121"/>
    </row>
    <row r="48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4"/>
      <c r="V48" s="124"/>
      <c r="W48" s="124"/>
      <c r="X48" s="124"/>
      <c r="Y48" s="124"/>
      <c r="Z48" s="124"/>
      <c r="AA48" s="121"/>
      <c r="AB48" s="121"/>
    </row>
    <row r="49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4"/>
      <c r="V49" s="124"/>
      <c r="W49" s="124"/>
      <c r="X49" s="124"/>
      <c r="Y49" s="124"/>
      <c r="Z49" s="124"/>
      <c r="AA49" s="121"/>
      <c r="AB49" s="121"/>
    </row>
    <row r="50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4"/>
      <c r="V50" s="124"/>
      <c r="W50" s="124"/>
      <c r="X50" s="124"/>
      <c r="Y50" s="124"/>
      <c r="Z50" s="124"/>
      <c r="AA50" s="121"/>
      <c r="AB50" s="121"/>
    </row>
    <row r="5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4"/>
      <c r="V51" s="124"/>
      <c r="W51" s="124"/>
      <c r="X51" s="124"/>
      <c r="Y51" s="124"/>
      <c r="Z51" s="124"/>
      <c r="AA51" s="121"/>
      <c r="AB51" s="121"/>
    </row>
    <row r="52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4"/>
      <c r="V52" s="124"/>
      <c r="W52" s="124"/>
      <c r="X52" s="124"/>
      <c r="Y52" s="124"/>
      <c r="Z52" s="124"/>
      <c r="AA52" s="121"/>
      <c r="AB52" s="121"/>
    </row>
    <row r="53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4"/>
      <c r="V53" s="124"/>
      <c r="W53" s="124"/>
      <c r="X53" s="124"/>
      <c r="Y53" s="124"/>
      <c r="Z53" s="124"/>
      <c r="AA53" s="121"/>
      <c r="AB53" s="121"/>
    </row>
    <row r="54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4"/>
      <c r="V54" s="124"/>
      <c r="W54" s="124"/>
      <c r="X54" s="124"/>
      <c r="Y54" s="124"/>
      <c r="Z54" s="124"/>
      <c r="AA54" s="121"/>
      <c r="AB54" s="121"/>
    </row>
    <row r="5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4"/>
      <c r="V55" s="124"/>
      <c r="W55" s="124"/>
      <c r="X55" s="124"/>
      <c r="Y55" s="124"/>
      <c r="Z55" s="124"/>
      <c r="AA55" s="121"/>
      <c r="AB55" s="121"/>
    </row>
    <row r="56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4"/>
      <c r="V56" s="124"/>
      <c r="W56" s="124"/>
      <c r="X56" s="124"/>
      <c r="Y56" s="124"/>
      <c r="Z56" s="124"/>
      <c r="AA56" s="121"/>
      <c r="AB56" s="121"/>
    </row>
    <row r="57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4"/>
      <c r="V57" s="124"/>
      <c r="W57" s="124"/>
      <c r="X57" s="124"/>
      <c r="Y57" s="124"/>
      <c r="Z57" s="124"/>
      <c r="AA57" s="121"/>
      <c r="AB57" s="121"/>
    </row>
    <row r="58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4"/>
      <c r="V58" s="124"/>
      <c r="W58" s="124"/>
      <c r="X58" s="124"/>
      <c r="Y58" s="124"/>
      <c r="Z58" s="124"/>
      <c r="AA58" s="121"/>
      <c r="AB58" s="121"/>
    </row>
    <row r="59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4"/>
      <c r="V59" s="124"/>
      <c r="W59" s="124"/>
      <c r="X59" s="124"/>
      <c r="Y59" s="124"/>
      <c r="Z59" s="124"/>
      <c r="AA59" s="121"/>
      <c r="AB59" s="121"/>
    </row>
    <row r="60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4"/>
      <c r="V60" s="124"/>
      <c r="W60" s="124"/>
      <c r="X60" s="124"/>
      <c r="Y60" s="124"/>
      <c r="Z60" s="124"/>
      <c r="AA60" s="121"/>
      <c r="AB60" s="121"/>
    </row>
    <row r="6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4"/>
      <c r="V61" s="124"/>
      <c r="W61" s="124"/>
      <c r="X61" s="124"/>
      <c r="Y61" s="124"/>
      <c r="Z61" s="124"/>
      <c r="AA61" s="121"/>
      <c r="AB61" s="121"/>
    </row>
    <row r="62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4"/>
      <c r="V62" s="124"/>
      <c r="W62" s="124"/>
      <c r="X62" s="124"/>
      <c r="Y62" s="124"/>
      <c r="Z62" s="124"/>
      <c r="AA62" s="121"/>
      <c r="AB62" s="121"/>
    </row>
    <row r="63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4"/>
      <c r="V63" s="124"/>
      <c r="W63" s="124"/>
      <c r="X63" s="124"/>
      <c r="Y63" s="124"/>
      <c r="Z63" s="124"/>
      <c r="AA63" s="121"/>
      <c r="AB63" s="121"/>
    </row>
    <row r="64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4"/>
      <c r="V64" s="124"/>
      <c r="W64" s="124"/>
      <c r="X64" s="124"/>
      <c r="Y64" s="124"/>
      <c r="Z64" s="124"/>
      <c r="AA64" s="121"/>
      <c r="AB64" s="121"/>
    </row>
    <row r="6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4"/>
      <c r="V65" s="124"/>
      <c r="W65" s="124"/>
      <c r="X65" s="124"/>
      <c r="Y65" s="124"/>
      <c r="Z65" s="124"/>
      <c r="AA65" s="121"/>
      <c r="AB65" s="121"/>
    </row>
    <row r="66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4"/>
      <c r="V66" s="124"/>
      <c r="W66" s="124"/>
      <c r="X66" s="124"/>
      <c r="Y66" s="124"/>
      <c r="Z66" s="124"/>
      <c r="AA66" s="121"/>
      <c r="AB66" s="121"/>
    </row>
    <row r="67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4"/>
      <c r="V67" s="124"/>
      <c r="W67" s="124"/>
      <c r="X67" s="124"/>
      <c r="Y67" s="124"/>
      <c r="Z67" s="124"/>
      <c r="AA67" s="121"/>
      <c r="AB67" s="121"/>
    </row>
    <row r="68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4"/>
      <c r="V68" s="124"/>
      <c r="W68" s="124"/>
      <c r="X68" s="124"/>
      <c r="Y68" s="124"/>
      <c r="Z68" s="124"/>
      <c r="AA68" s="121"/>
      <c r="AB68" s="121"/>
    </row>
    <row r="69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4"/>
      <c r="V69" s="124"/>
      <c r="W69" s="124"/>
      <c r="X69" s="124"/>
      <c r="Y69" s="124"/>
      <c r="Z69" s="124"/>
      <c r="AA69" s="121"/>
      <c r="AB69" s="121"/>
    </row>
    <row r="70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4"/>
      <c r="V70" s="124"/>
      <c r="W70" s="124"/>
      <c r="X70" s="124"/>
      <c r="Y70" s="124"/>
      <c r="Z70" s="124"/>
      <c r="AA70" s="121"/>
      <c r="AB70" s="121"/>
    </row>
    <row r="7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4"/>
      <c r="V71" s="124"/>
      <c r="W71" s="124"/>
      <c r="X71" s="124"/>
      <c r="Y71" s="124"/>
      <c r="Z71" s="124"/>
      <c r="AA71" s="121"/>
      <c r="AB71" s="121"/>
    </row>
    <row r="72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4"/>
      <c r="V72" s="124"/>
      <c r="W72" s="124"/>
      <c r="X72" s="124"/>
      <c r="Y72" s="124"/>
      <c r="Z72" s="124"/>
      <c r="AA72" s="121"/>
      <c r="AB72" s="121"/>
    </row>
    <row r="73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4"/>
      <c r="V73" s="124"/>
      <c r="W73" s="124"/>
      <c r="X73" s="124"/>
      <c r="Y73" s="124"/>
      <c r="Z73" s="124"/>
      <c r="AA73" s="121"/>
      <c r="AB73" s="121"/>
    </row>
    <row r="74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4"/>
      <c r="V74" s="124"/>
      <c r="W74" s="124"/>
      <c r="X74" s="124"/>
      <c r="Y74" s="124"/>
      <c r="Z74" s="124"/>
      <c r="AA74" s="121"/>
      <c r="AB74" s="121"/>
    </row>
    <row r="7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4"/>
      <c r="V75" s="124"/>
      <c r="W75" s="124"/>
      <c r="X75" s="124"/>
      <c r="Y75" s="124"/>
      <c r="Z75" s="124"/>
      <c r="AA75" s="121"/>
      <c r="AB75" s="121"/>
    </row>
    <row r="76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4"/>
      <c r="V76" s="124"/>
      <c r="W76" s="124"/>
      <c r="X76" s="124"/>
      <c r="Y76" s="124"/>
      <c r="Z76" s="124"/>
      <c r="AA76" s="121"/>
      <c r="AB76" s="121"/>
    </row>
    <row r="77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4"/>
      <c r="V77" s="124"/>
      <c r="W77" s="124"/>
      <c r="X77" s="124"/>
      <c r="Y77" s="124"/>
      <c r="Z77" s="124"/>
      <c r="AA77" s="121"/>
      <c r="AB77" s="121"/>
    </row>
    <row r="78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4"/>
      <c r="V78" s="124"/>
      <c r="W78" s="124"/>
      <c r="X78" s="124"/>
      <c r="Y78" s="124"/>
      <c r="Z78" s="124"/>
      <c r="AA78" s="121"/>
      <c r="AB78" s="121"/>
    </row>
    <row r="79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4"/>
      <c r="V79" s="124"/>
      <c r="W79" s="124"/>
      <c r="X79" s="124"/>
      <c r="Y79" s="124"/>
      <c r="Z79" s="124"/>
      <c r="AA79" s="121"/>
      <c r="AB79" s="121"/>
    </row>
    <row r="80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4"/>
      <c r="V80" s="124"/>
      <c r="W80" s="124"/>
      <c r="X80" s="124"/>
      <c r="Y80" s="124"/>
      <c r="Z80" s="124"/>
      <c r="AA80" s="121"/>
      <c r="AB80" s="121"/>
    </row>
    <row r="8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4"/>
      <c r="V81" s="124"/>
      <c r="W81" s="124"/>
      <c r="X81" s="124"/>
      <c r="Y81" s="124"/>
      <c r="Z81" s="124"/>
      <c r="AA81" s="121"/>
      <c r="AB81" s="121"/>
    </row>
    <row r="82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4"/>
      <c r="V82" s="124"/>
      <c r="W82" s="124"/>
      <c r="X82" s="124"/>
      <c r="Y82" s="124"/>
      <c r="Z82" s="124"/>
      <c r="AA82" s="121"/>
      <c r="AB82" s="121"/>
    </row>
    <row r="83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4"/>
      <c r="V83" s="124"/>
      <c r="W83" s="124"/>
      <c r="X83" s="124"/>
      <c r="Y83" s="124"/>
      <c r="Z83" s="124"/>
      <c r="AA83" s="121"/>
      <c r="AB83" s="121"/>
    </row>
    <row r="84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4"/>
      <c r="V84" s="124"/>
      <c r="W84" s="124"/>
      <c r="X84" s="124"/>
      <c r="Y84" s="124"/>
      <c r="Z84" s="124"/>
      <c r="AA84" s="121"/>
      <c r="AB84" s="121"/>
    </row>
    <row r="8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4"/>
      <c r="V85" s="124"/>
      <c r="W85" s="124"/>
      <c r="X85" s="124"/>
      <c r="Y85" s="124"/>
      <c r="Z85" s="124"/>
      <c r="AA85" s="121"/>
      <c r="AB85" s="121"/>
    </row>
    <row r="86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4"/>
      <c r="V86" s="124"/>
      <c r="W86" s="124"/>
      <c r="X86" s="124"/>
      <c r="Y86" s="124"/>
      <c r="Z86" s="124"/>
      <c r="AA86" s="121"/>
      <c r="AB86" s="121"/>
    </row>
    <row r="87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4"/>
      <c r="V87" s="124"/>
      <c r="W87" s="124"/>
      <c r="X87" s="124"/>
      <c r="Y87" s="124"/>
      <c r="Z87" s="124"/>
      <c r="AA87" s="121"/>
      <c r="AB87" s="121"/>
    </row>
    <row r="88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4"/>
      <c r="V88" s="124"/>
      <c r="W88" s="124"/>
      <c r="X88" s="124"/>
      <c r="Y88" s="124"/>
      <c r="Z88" s="124"/>
      <c r="AA88" s="121"/>
      <c r="AB88" s="121"/>
    </row>
    <row r="89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4"/>
      <c r="V89" s="124"/>
      <c r="W89" s="124"/>
      <c r="X89" s="124"/>
      <c r="Y89" s="124"/>
      <c r="Z89" s="124"/>
      <c r="AA89" s="121"/>
      <c r="AB89" s="121"/>
    </row>
    <row r="90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4"/>
      <c r="V90" s="124"/>
      <c r="W90" s="124"/>
      <c r="X90" s="124"/>
      <c r="Y90" s="124"/>
      <c r="Z90" s="124"/>
      <c r="AA90" s="121"/>
      <c r="AB90" s="121"/>
    </row>
    <row r="9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4"/>
      <c r="V91" s="124"/>
      <c r="W91" s="124"/>
      <c r="X91" s="124"/>
      <c r="Y91" s="124"/>
      <c r="Z91" s="124"/>
      <c r="AA91" s="121"/>
      <c r="AB91" s="121"/>
    </row>
    <row r="92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4"/>
      <c r="V92" s="124"/>
      <c r="W92" s="124"/>
      <c r="X92" s="124"/>
      <c r="Y92" s="124"/>
      <c r="Z92" s="124"/>
      <c r="AA92" s="121"/>
      <c r="AB92" s="121"/>
    </row>
    <row r="93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4"/>
      <c r="V93" s="124"/>
      <c r="W93" s="124"/>
      <c r="X93" s="124"/>
      <c r="Y93" s="124"/>
      <c r="Z93" s="124"/>
      <c r="AA93" s="121"/>
      <c r="AB93" s="121"/>
    </row>
    <row r="94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4"/>
      <c r="V94" s="124"/>
      <c r="W94" s="124"/>
      <c r="X94" s="124"/>
      <c r="Y94" s="124"/>
      <c r="Z94" s="124"/>
      <c r="AA94" s="121"/>
      <c r="AB94" s="121"/>
    </row>
    <row r="9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4"/>
      <c r="V95" s="124"/>
      <c r="W95" s="124"/>
      <c r="X95" s="124"/>
      <c r="Y95" s="124"/>
      <c r="Z95" s="124"/>
      <c r="AA95" s="121"/>
      <c r="AB95" s="121"/>
    </row>
    <row r="96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4"/>
      <c r="V96" s="124"/>
      <c r="W96" s="124"/>
      <c r="X96" s="124"/>
      <c r="Y96" s="124"/>
      <c r="Z96" s="124"/>
      <c r="AA96" s="121"/>
      <c r="AB96" s="121"/>
    </row>
    <row r="97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4"/>
      <c r="V97" s="124"/>
      <c r="W97" s="124"/>
      <c r="X97" s="124"/>
      <c r="Y97" s="124"/>
      <c r="Z97" s="124"/>
      <c r="AA97" s="121"/>
      <c r="AB97" s="121"/>
    </row>
    <row r="98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4"/>
      <c r="V98" s="124"/>
      <c r="W98" s="124"/>
      <c r="X98" s="124"/>
      <c r="Y98" s="124"/>
      <c r="Z98" s="124"/>
      <c r="AA98" s="121"/>
      <c r="AB98" s="121"/>
    </row>
    <row r="99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4"/>
      <c r="V99" s="124"/>
      <c r="W99" s="124"/>
      <c r="X99" s="124"/>
      <c r="Y99" s="124"/>
      <c r="Z99" s="124"/>
      <c r="AA99" s="121"/>
      <c r="AB99" s="121"/>
    </row>
    <row r="100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4"/>
      <c r="V100" s="124"/>
      <c r="W100" s="124"/>
      <c r="X100" s="124"/>
      <c r="Y100" s="124"/>
      <c r="Z100" s="124"/>
      <c r="AA100" s="121"/>
      <c r="AB100" s="121"/>
    </row>
    <row r="10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4"/>
      <c r="V101" s="124"/>
      <c r="W101" s="124"/>
      <c r="X101" s="124"/>
      <c r="Y101" s="124"/>
      <c r="Z101" s="124"/>
      <c r="AA101" s="121"/>
      <c r="AB101" s="121"/>
    </row>
    <row r="102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4"/>
      <c r="V102" s="124"/>
      <c r="W102" s="124"/>
      <c r="X102" s="124"/>
      <c r="Y102" s="124"/>
      <c r="Z102" s="124"/>
      <c r="AA102" s="121"/>
      <c r="AB102" s="121"/>
    </row>
    <row r="103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4"/>
      <c r="V103" s="124"/>
      <c r="W103" s="124"/>
      <c r="X103" s="124"/>
      <c r="Y103" s="124"/>
      <c r="Z103" s="124"/>
      <c r="AA103" s="121"/>
      <c r="AB103" s="121"/>
    </row>
    <row r="104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4"/>
      <c r="V104" s="124"/>
      <c r="W104" s="124"/>
      <c r="X104" s="124"/>
      <c r="Y104" s="124"/>
      <c r="Z104" s="124"/>
      <c r="AA104" s="121"/>
      <c r="AB104" s="121"/>
    </row>
    <row r="10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4"/>
      <c r="V105" s="124"/>
      <c r="W105" s="124"/>
      <c r="X105" s="124"/>
      <c r="Y105" s="124"/>
      <c r="Z105" s="124"/>
      <c r="AA105" s="121"/>
      <c r="AB105" s="121"/>
    </row>
    <row r="106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4"/>
      <c r="V106" s="124"/>
      <c r="W106" s="124"/>
      <c r="X106" s="124"/>
      <c r="Y106" s="124"/>
      <c r="Z106" s="124"/>
      <c r="AA106" s="121"/>
      <c r="AB106" s="121"/>
    </row>
    <row r="107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4"/>
      <c r="V107" s="124"/>
      <c r="W107" s="124"/>
      <c r="X107" s="124"/>
      <c r="Y107" s="124"/>
      <c r="Z107" s="124"/>
      <c r="AA107" s="121"/>
      <c r="AB107" s="121"/>
    </row>
    <row r="108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4"/>
      <c r="V108" s="124"/>
      <c r="W108" s="124"/>
      <c r="X108" s="124"/>
      <c r="Y108" s="124"/>
      <c r="Z108" s="124"/>
      <c r="AA108" s="121"/>
      <c r="AB108" s="121"/>
    </row>
    <row r="109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4"/>
      <c r="V109" s="124"/>
      <c r="W109" s="124"/>
      <c r="X109" s="124"/>
      <c r="Y109" s="124"/>
      <c r="Z109" s="124"/>
      <c r="AA109" s="121"/>
      <c r="AB109" s="121"/>
    </row>
    <row r="110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4"/>
      <c r="V110" s="124"/>
      <c r="W110" s="124"/>
      <c r="X110" s="124"/>
      <c r="Y110" s="124"/>
      <c r="Z110" s="124"/>
      <c r="AA110" s="121"/>
      <c r="AB110" s="121"/>
    </row>
    <row r="11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4"/>
      <c r="V111" s="124"/>
      <c r="W111" s="124"/>
      <c r="X111" s="124"/>
      <c r="Y111" s="124"/>
      <c r="Z111" s="124"/>
      <c r="AA111" s="121"/>
      <c r="AB111" s="121"/>
    </row>
    <row r="112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4"/>
      <c r="V112" s="124"/>
      <c r="W112" s="124"/>
      <c r="X112" s="124"/>
      <c r="Y112" s="124"/>
      <c r="Z112" s="124"/>
      <c r="AA112" s="121"/>
      <c r="AB112" s="121"/>
    </row>
    <row r="113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4"/>
      <c r="V113" s="124"/>
      <c r="W113" s="124"/>
      <c r="X113" s="124"/>
      <c r="Y113" s="124"/>
      <c r="Z113" s="124"/>
      <c r="AA113" s="121"/>
      <c r="AB113" s="121"/>
    </row>
    <row r="114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4"/>
      <c r="V114" s="124"/>
      <c r="W114" s="124"/>
      <c r="X114" s="124"/>
      <c r="Y114" s="124"/>
      <c r="Z114" s="124"/>
      <c r="AA114" s="121"/>
      <c r="AB114" s="121"/>
    </row>
    <row r="11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4"/>
      <c r="V115" s="124"/>
      <c r="W115" s="124"/>
      <c r="X115" s="124"/>
      <c r="Y115" s="124"/>
      <c r="Z115" s="124"/>
      <c r="AA115" s="121"/>
      <c r="AB115" s="121"/>
    </row>
    <row r="116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4"/>
      <c r="V116" s="124"/>
      <c r="W116" s="124"/>
      <c r="X116" s="124"/>
      <c r="Y116" s="124"/>
      <c r="Z116" s="124"/>
      <c r="AA116" s="121"/>
      <c r="AB116" s="121"/>
    </row>
    <row r="117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4"/>
      <c r="V117" s="124"/>
      <c r="W117" s="124"/>
      <c r="X117" s="124"/>
      <c r="Y117" s="124"/>
      <c r="Z117" s="124"/>
      <c r="AA117" s="121"/>
      <c r="AB117" s="121"/>
    </row>
    <row r="118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4"/>
      <c r="V118" s="124"/>
      <c r="W118" s="124"/>
      <c r="X118" s="124"/>
      <c r="Y118" s="124"/>
      <c r="Z118" s="124"/>
      <c r="AA118" s="121"/>
      <c r="AB118" s="121"/>
    </row>
    <row r="119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4"/>
      <c r="V119" s="124"/>
      <c r="W119" s="124"/>
      <c r="X119" s="124"/>
      <c r="Y119" s="124"/>
      <c r="Z119" s="124"/>
      <c r="AA119" s="121"/>
      <c r="AB119" s="121"/>
    </row>
    <row r="120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4"/>
      <c r="V120" s="124"/>
      <c r="W120" s="124"/>
      <c r="X120" s="124"/>
      <c r="Y120" s="124"/>
      <c r="Z120" s="124"/>
      <c r="AA120" s="121"/>
      <c r="AB120" s="121"/>
    </row>
    <row r="12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4"/>
      <c r="V121" s="124"/>
      <c r="W121" s="124"/>
      <c r="X121" s="124"/>
      <c r="Y121" s="124"/>
      <c r="Z121" s="124"/>
      <c r="AA121" s="121"/>
      <c r="AB121" s="121"/>
    </row>
    <row r="122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4"/>
      <c r="V122" s="124"/>
      <c r="W122" s="124"/>
      <c r="X122" s="124"/>
      <c r="Y122" s="124"/>
      <c r="Z122" s="124"/>
      <c r="AA122" s="121"/>
      <c r="AB122" s="121"/>
    </row>
    <row r="123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4"/>
      <c r="V123" s="124"/>
      <c r="W123" s="124"/>
      <c r="X123" s="124"/>
      <c r="Y123" s="124"/>
      <c r="Z123" s="124"/>
      <c r="AA123" s="121"/>
      <c r="AB123" s="121"/>
    </row>
    <row r="124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4"/>
      <c r="V124" s="124"/>
      <c r="W124" s="124"/>
      <c r="X124" s="124"/>
      <c r="Y124" s="124"/>
      <c r="Z124" s="124"/>
      <c r="AA124" s="121"/>
      <c r="AB124" s="121"/>
    </row>
    <row r="1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4"/>
      <c r="V125" s="124"/>
      <c r="W125" s="124"/>
      <c r="X125" s="124"/>
      <c r="Y125" s="124"/>
      <c r="Z125" s="124"/>
      <c r="AA125" s="121"/>
      <c r="AB125" s="121"/>
    </row>
    <row r="126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4"/>
      <c r="V126" s="124"/>
      <c r="W126" s="124"/>
      <c r="X126" s="124"/>
      <c r="Y126" s="124"/>
      <c r="Z126" s="124"/>
      <c r="AA126" s="121"/>
      <c r="AB126" s="121"/>
    </row>
    <row r="127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4"/>
      <c r="V127" s="124"/>
      <c r="W127" s="124"/>
      <c r="X127" s="124"/>
      <c r="Y127" s="124"/>
      <c r="Z127" s="124"/>
      <c r="AA127" s="121"/>
      <c r="AB127" s="121"/>
    </row>
    <row r="128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4"/>
      <c r="V128" s="124"/>
      <c r="W128" s="124"/>
      <c r="X128" s="124"/>
      <c r="Y128" s="124"/>
      <c r="Z128" s="124"/>
      <c r="AA128" s="121"/>
      <c r="AB128" s="121"/>
    </row>
    <row r="129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4"/>
      <c r="V129" s="124"/>
      <c r="W129" s="124"/>
      <c r="X129" s="124"/>
      <c r="Y129" s="124"/>
      <c r="Z129" s="124"/>
      <c r="AA129" s="121"/>
      <c r="AB129" s="121"/>
    </row>
    <row r="130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4"/>
      <c r="V130" s="124"/>
      <c r="W130" s="124"/>
      <c r="X130" s="124"/>
      <c r="Y130" s="124"/>
      <c r="Z130" s="124"/>
      <c r="AA130" s="121"/>
      <c r="AB130" s="121"/>
    </row>
    <row r="13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4"/>
      <c r="V131" s="124"/>
      <c r="W131" s="124"/>
      <c r="X131" s="124"/>
      <c r="Y131" s="124"/>
      <c r="Z131" s="124"/>
      <c r="AA131" s="121"/>
      <c r="AB131" s="121"/>
    </row>
    <row r="132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4"/>
      <c r="V132" s="124"/>
      <c r="W132" s="124"/>
      <c r="X132" s="124"/>
      <c r="Y132" s="124"/>
      <c r="Z132" s="124"/>
      <c r="AA132" s="121"/>
      <c r="AB132" s="121"/>
    </row>
    <row r="133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4"/>
      <c r="V133" s="124"/>
      <c r="W133" s="124"/>
      <c r="X133" s="124"/>
      <c r="Y133" s="124"/>
      <c r="Z133" s="124"/>
      <c r="AA133" s="121"/>
      <c r="AB133" s="121"/>
    </row>
    <row r="13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4"/>
      <c r="V134" s="124"/>
      <c r="W134" s="124"/>
      <c r="X134" s="124"/>
      <c r="Y134" s="124"/>
      <c r="Z134" s="124"/>
      <c r="AA134" s="121"/>
      <c r="AB134" s="121"/>
    </row>
    <row r="13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4"/>
      <c r="V135" s="124"/>
      <c r="W135" s="124"/>
      <c r="X135" s="124"/>
      <c r="Y135" s="124"/>
      <c r="Z135" s="124"/>
      <c r="AA135" s="121"/>
      <c r="AB135" s="121"/>
    </row>
    <row r="136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4"/>
      <c r="V136" s="124"/>
      <c r="W136" s="124"/>
      <c r="X136" s="124"/>
      <c r="Y136" s="124"/>
      <c r="Z136" s="124"/>
      <c r="AA136" s="121"/>
      <c r="AB136" s="121"/>
    </row>
    <row r="137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4"/>
      <c r="V137" s="124"/>
      <c r="W137" s="124"/>
      <c r="X137" s="124"/>
      <c r="Y137" s="124"/>
      <c r="Z137" s="124"/>
      <c r="AA137" s="121"/>
      <c r="AB137" s="121"/>
    </row>
    <row r="138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4"/>
      <c r="V138" s="124"/>
      <c r="W138" s="124"/>
      <c r="X138" s="124"/>
      <c r="Y138" s="124"/>
      <c r="Z138" s="124"/>
      <c r="AA138" s="121"/>
      <c r="AB138" s="121"/>
    </row>
    <row r="139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4"/>
      <c r="V139" s="124"/>
      <c r="W139" s="124"/>
      <c r="X139" s="124"/>
      <c r="Y139" s="124"/>
      <c r="Z139" s="124"/>
      <c r="AA139" s="121"/>
      <c r="AB139" s="121"/>
    </row>
    <row r="140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4"/>
      <c r="V140" s="124"/>
      <c r="W140" s="124"/>
      <c r="X140" s="124"/>
      <c r="Y140" s="124"/>
      <c r="Z140" s="124"/>
      <c r="AA140" s="121"/>
      <c r="AB140" s="121"/>
    </row>
    <row r="14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4"/>
      <c r="V141" s="124"/>
      <c r="W141" s="124"/>
      <c r="X141" s="124"/>
      <c r="Y141" s="124"/>
      <c r="Z141" s="124"/>
      <c r="AA141" s="121"/>
      <c r="AB141" s="121"/>
    </row>
    <row r="142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4"/>
      <c r="V142" s="124"/>
      <c r="W142" s="124"/>
      <c r="X142" s="124"/>
      <c r="Y142" s="124"/>
      <c r="Z142" s="124"/>
      <c r="AA142" s="121"/>
      <c r="AB142" s="121"/>
    </row>
    <row r="143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4"/>
      <c r="V143" s="124"/>
      <c r="W143" s="124"/>
      <c r="X143" s="124"/>
      <c r="Y143" s="124"/>
      <c r="Z143" s="124"/>
      <c r="AA143" s="121"/>
      <c r="AB143" s="121"/>
    </row>
    <row r="14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4"/>
      <c r="V144" s="124"/>
      <c r="W144" s="124"/>
      <c r="X144" s="124"/>
      <c r="Y144" s="124"/>
      <c r="Z144" s="124"/>
      <c r="AA144" s="121"/>
      <c r="AB144" s="121"/>
    </row>
    <row r="14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4"/>
      <c r="V145" s="124"/>
      <c r="W145" s="124"/>
      <c r="X145" s="124"/>
      <c r="Y145" s="124"/>
      <c r="Z145" s="124"/>
      <c r="AA145" s="121"/>
      <c r="AB145" s="121"/>
    </row>
    <row r="146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4"/>
      <c r="V146" s="124"/>
      <c r="W146" s="124"/>
      <c r="X146" s="124"/>
      <c r="Y146" s="124"/>
      <c r="Z146" s="124"/>
      <c r="AA146" s="121"/>
      <c r="AB146" s="121"/>
    </row>
    <row r="147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4"/>
      <c r="V147" s="124"/>
      <c r="W147" s="124"/>
      <c r="X147" s="124"/>
      <c r="Y147" s="124"/>
      <c r="Z147" s="124"/>
      <c r="AA147" s="121"/>
      <c r="AB147" s="121"/>
    </row>
    <row r="148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4"/>
      <c r="V148" s="124"/>
      <c r="W148" s="124"/>
      <c r="X148" s="124"/>
      <c r="Y148" s="124"/>
      <c r="Z148" s="124"/>
      <c r="AA148" s="121"/>
      <c r="AB148" s="121"/>
    </row>
    <row r="149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4"/>
      <c r="V149" s="124"/>
      <c r="W149" s="124"/>
      <c r="X149" s="124"/>
      <c r="Y149" s="124"/>
      <c r="Z149" s="124"/>
      <c r="AA149" s="121"/>
      <c r="AB149" s="121"/>
    </row>
    <row r="150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4"/>
      <c r="V150" s="124"/>
      <c r="W150" s="124"/>
      <c r="X150" s="124"/>
      <c r="Y150" s="124"/>
      <c r="Z150" s="124"/>
      <c r="AA150" s="121"/>
      <c r="AB150" s="121"/>
    </row>
    <row r="15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4"/>
      <c r="V151" s="124"/>
      <c r="W151" s="124"/>
      <c r="X151" s="124"/>
      <c r="Y151" s="124"/>
      <c r="Z151" s="124"/>
      <c r="AA151" s="121"/>
      <c r="AB151" s="121"/>
    </row>
    <row r="152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4"/>
      <c r="V152" s="124"/>
      <c r="W152" s="124"/>
      <c r="X152" s="124"/>
      <c r="Y152" s="124"/>
      <c r="Z152" s="124"/>
      <c r="AA152" s="121"/>
      <c r="AB152" s="121"/>
    </row>
    <row r="15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4"/>
      <c r="V153" s="124"/>
      <c r="W153" s="124"/>
      <c r="X153" s="124"/>
      <c r="Y153" s="124"/>
      <c r="Z153" s="124"/>
      <c r="AA153" s="121"/>
      <c r="AB153" s="121"/>
    </row>
    <row r="15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4"/>
      <c r="V154" s="124"/>
      <c r="W154" s="124"/>
      <c r="X154" s="124"/>
      <c r="Y154" s="124"/>
      <c r="Z154" s="124"/>
      <c r="AA154" s="121"/>
      <c r="AB154" s="121"/>
    </row>
    <row r="15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4"/>
      <c r="V155" s="124"/>
      <c r="W155" s="124"/>
      <c r="X155" s="124"/>
      <c r="Y155" s="124"/>
      <c r="Z155" s="124"/>
      <c r="AA155" s="121"/>
      <c r="AB155" s="121"/>
    </row>
    <row r="156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4"/>
      <c r="V156" s="124"/>
      <c r="W156" s="124"/>
      <c r="X156" s="124"/>
      <c r="Y156" s="124"/>
      <c r="Z156" s="124"/>
      <c r="AA156" s="121"/>
      <c r="AB156" s="121"/>
    </row>
    <row r="157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4"/>
      <c r="V157" s="124"/>
      <c r="W157" s="124"/>
      <c r="X157" s="124"/>
      <c r="Y157" s="124"/>
      <c r="Z157" s="124"/>
      <c r="AA157" s="121"/>
      <c r="AB157" s="121"/>
    </row>
    <row r="158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4"/>
      <c r="V158" s="124"/>
      <c r="W158" s="124"/>
      <c r="X158" s="124"/>
      <c r="Y158" s="124"/>
      <c r="Z158" s="124"/>
      <c r="AA158" s="121"/>
      <c r="AB158" s="121"/>
    </row>
    <row r="159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4"/>
      <c r="V159" s="124"/>
      <c r="W159" s="124"/>
      <c r="X159" s="124"/>
      <c r="Y159" s="124"/>
      <c r="Z159" s="124"/>
      <c r="AA159" s="121"/>
      <c r="AB159" s="121"/>
    </row>
    <row r="160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4"/>
      <c r="V160" s="124"/>
      <c r="W160" s="124"/>
      <c r="X160" s="124"/>
      <c r="Y160" s="124"/>
      <c r="Z160" s="124"/>
      <c r="AA160" s="121"/>
      <c r="AB160" s="121"/>
    </row>
    <row r="16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4"/>
      <c r="V161" s="124"/>
      <c r="W161" s="124"/>
      <c r="X161" s="124"/>
      <c r="Y161" s="124"/>
      <c r="Z161" s="124"/>
      <c r="AA161" s="121"/>
      <c r="AB161" s="121"/>
    </row>
    <row r="162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4"/>
      <c r="V162" s="124"/>
      <c r="W162" s="124"/>
      <c r="X162" s="124"/>
      <c r="Y162" s="124"/>
      <c r="Z162" s="124"/>
      <c r="AA162" s="121"/>
      <c r="AB162" s="121"/>
    </row>
    <row r="163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4"/>
      <c r="V163" s="124"/>
      <c r="W163" s="124"/>
      <c r="X163" s="124"/>
      <c r="Y163" s="124"/>
      <c r="Z163" s="124"/>
      <c r="AA163" s="121"/>
      <c r="AB163" s="121"/>
    </row>
    <row r="16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4"/>
      <c r="V164" s="124"/>
      <c r="W164" s="124"/>
      <c r="X164" s="124"/>
      <c r="Y164" s="124"/>
      <c r="Z164" s="124"/>
      <c r="AA164" s="121"/>
      <c r="AB164" s="121"/>
    </row>
    <row r="16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4"/>
      <c r="V165" s="124"/>
      <c r="W165" s="124"/>
      <c r="X165" s="124"/>
      <c r="Y165" s="124"/>
      <c r="Z165" s="124"/>
      <c r="AA165" s="121"/>
      <c r="AB165" s="121"/>
    </row>
    <row r="166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4"/>
      <c r="V166" s="124"/>
      <c r="W166" s="124"/>
      <c r="X166" s="124"/>
      <c r="Y166" s="124"/>
      <c r="Z166" s="124"/>
      <c r="AA166" s="121"/>
      <c r="AB166" s="121"/>
    </row>
    <row r="167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4"/>
      <c r="V167" s="124"/>
      <c r="W167" s="124"/>
      <c r="X167" s="124"/>
      <c r="Y167" s="124"/>
      <c r="Z167" s="124"/>
      <c r="AA167" s="121"/>
      <c r="AB167" s="121"/>
    </row>
    <row r="168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4"/>
      <c r="V168" s="124"/>
      <c r="W168" s="124"/>
      <c r="X168" s="124"/>
      <c r="Y168" s="124"/>
      <c r="Z168" s="124"/>
      <c r="AA168" s="121"/>
      <c r="AB168" s="121"/>
    </row>
    <row r="169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4"/>
      <c r="V169" s="124"/>
      <c r="W169" s="124"/>
      <c r="X169" s="124"/>
      <c r="Y169" s="124"/>
      <c r="Z169" s="124"/>
      <c r="AA169" s="121"/>
      <c r="AB169" s="121"/>
    </row>
    <row r="170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4"/>
      <c r="V170" s="124"/>
      <c r="W170" s="124"/>
      <c r="X170" s="124"/>
      <c r="Y170" s="124"/>
      <c r="Z170" s="124"/>
      <c r="AA170" s="121"/>
      <c r="AB170" s="121"/>
    </row>
    <row r="17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4"/>
      <c r="V171" s="124"/>
      <c r="W171" s="124"/>
      <c r="X171" s="124"/>
      <c r="Y171" s="124"/>
      <c r="Z171" s="124"/>
      <c r="AA171" s="121"/>
      <c r="AB171" s="121"/>
    </row>
    <row r="172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4"/>
      <c r="V172" s="124"/>
      <c r="W172" s="124"/>
      <c r="X172" s="124"/>
      <c r="Y172" s="124"/>
      <c r="Z172" s="124"/>
      <c r="AA172" s="121"/>
      <c r="AB172" s="121"/>
    </row>
    <row r="17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4"/>
      <c r="V173" s="124"/>
      <c r="W173" s="124"/>
      <c r="X173" s="124"/>
      <c r="Y173" s="124"/>
      <c r="Z173" s="124"/>
      <c r="AA173" s="121"/>
      <c r="AB173" s="121"/>
    </row>
    <row r="17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4"/>
      <c r="V174" s="124"/>
      <c r="W174" s="124"/>
      <c r="X174" s="124"/>
      <c r="Y174" s="124"/>
      <c r="Z174" s="124"/>
      <c r="AA174" s="121"/>
      <c r="AB174" s="121"/>
    </row>
    <row r="17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4"/>
      <c r="V175" s="124"/>
      <c r="W175" s="124"/>
      <c r="X175" s="124"/>
      <c r="Y175" s="124"/>
      <c r="Z175" s="124"/>
      <c r="AA175" s="121"/>
      <c r="AB175" s="121"/>
    </row>
    <row r="176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4"/>
      <c r="V176" s="124"/>
      <c r="W176" s="124"/>
      <c r="X176" s="124"/>
      <c r="Y176" s="124"/>
      <c r="Z176" s="124"/>
      <c r="AA176" s="121"/>
      <c r="AB176" s="121"/>
    </row>
    <row r="177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4"/>
      <c r="V177" s="124"/>
      <c r="W177" s="124"/>
      <c r="X177" s="124"/>
      <c r="Y177" s="124"/>
      <c r="Z177" s="124"/>
      <c r="AA177" s="121"/>
      <c r="AB177" s="121"/>
    </row>
    <row r="178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4"/>
      <c r="V178" s="124"/>
      <c r="W178" s="124"/>
      <c r="X178" s="124"/>
      <c r="Y178" s="124"/>
      <c r="Z178" s="124"/>
      <c r="AA178" s="121"/>
      <c r="AB178" s="121"/>
    </row>
    <row r="179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4"/>
      <c r="V179" s="124"/>
      <c r="W179" s="124"/>
      <c r="X179" s="124"/>
      <c r="Y179" s="124"/>
      <c r="Z179" s="124"/>
      <c r="AA179" s="121"/>
      <c r="AB179" s="121"/>
    </row>
    <row r="180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4"/>
      <c r="V180" s="124"/>
      <c r="W180" s="124"/>
      <c r="X180" s="124"/>
      <c r="Y180" s="124"/>
      <c r="Z180" s="124"/>
      <c r="AA180" s="121"/>
      <c r="AB180" s="121"/>
    </row>
    <row r="18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4"/>
      <c r="V181" s="124"/>
      <c r="W181" s="124"/>
      <c r="X181" s="124"/>
      <c r="Y181" s="124"/>
      <c r="Z181" s="124"/>
      <c r="AA181" s="121"/>
      <c r="AB181" s="121"/>
    </row>
    <row r="18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4"/>
      <c r="V182" s="124"/>
      <c r="W182" s="124"/>
      <c r="X182" s="124"/>
      <c r="Y182" s="124"/>
      <c r="Z182" s="124"/>
      <c r="AA182" s="121"/>
      <c r="AB182" s="121"/>
    </row>
    <row r="18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4"/>
      <c r="V183" s="124"/>
      <c r="W183" s="124"/>
      <c r="X183" s="124"/>
      <c r="Y183" s="124"/>
      <c r="Z183" s="124"/>
      <c r="AA183" s="121"/>
      <c r="AB183" s="121"/>
    </row>
    <row r="18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4"/>
      <c r="V184" s="124"/>
      <c r="W184" s="124"/>
      <c r="X184" s="124"/>
      <c r="Y184" s="124"/>
      <c r="Z184" s="124"/>
      <c r="AA184" s="121"/>
      <c r="AB184" s="121"/>
    </row>
    <row r="18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4"/>
      <c r="V185" s="124"/>
      <c r="W185" s="124"/>
      <c r="X185" s="124"/>
      <c r="Y185" s="124"/>
      <c r="Z185" s="124"/>
      <c r="AA185" s="121"/>
      <c r="AB185" s="121"/>
    </row>
    <row r="186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4"/>
      <c r="V186" s="124"/>
      <c r="W186" s="124"/>
      <c r="X186" s="124"/>
      <c r="Y186" s="124"/>
      <c r="Z186" s="124"/>
      <c r="AA186" s="121"/>
      <c r="AB186" s="121"/>
    </row>
    <row r="187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4"/>
      <c r="V187" s="124"/>
      <c r="W187" s="124"/>
      <c r="X187" s="124"/>
      <c r="Y187" s="124"/>
      <c r="Z187" s="124"/>
      <c r="AA187" s="121"/>
      <c r="AB187" s="121"/>
    </row>
    <row r="188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4"/>
      <c r="V188" s="124"/>
      <c r="W188" s="124"/>
      <c r="X188" s="124"/>
      <c r="Y188" s="124"/>
      <c r="Z188" s="124"/>
      <c r="AA188" s="121"/>
      <c r="AB188" s="121"/>
    </row>
    <row r="189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4"/>
      <c r="V189" s="124"/>
      <c r="W189" s="124"/>
      <c r="X189" s="124"/>
      <c r="Y189" s="124"/>
      <c r="Z189" s="124"/>
      <c r="AA189" s="121"/>
      <c r="AB189" s="121"/>
    </row>
    <row r="190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4"/>
      <c r="V190" s="124"/>
      <c r="W190" s="124"/>
      <c r="X190" s="124"/>
      <c r="Y190" s="124"/>
      <c r="Z190" s="124"/>
      <c r="AA190" s="121"/>
      <c r="AB190" s="121"/>
    </row>
    <row r="19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4"/>
      <c r="V191" s="124"/>
      <c r="W191" s="124"/>
      <c r="X191" s="124"/>
      <c r="Y191" s="124"/>
      <c r="Z191" s="124"/>
      <c r="AA191" s="121"/>
      <c r="AB191" s="121"/>
    </row>
    <row r="192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4"/>
      <c r="V192" s="124"/>
      <c r="W192" s="124"/>
      <c r="X192" s="124"/>
      <c r="Y192" s="124"/>
      <c r="Z192" s="124"/>
      <c r="AA192" s="121"/>
      <c r="AB192" s="121"/>
    </row>
    <row r="19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4"/>
      <c r="V193" s="124"/>
      <c r="W193" s="124"/>
      <c r="X193" s="124"/>
      <c r="Y193" s="124"/>
      <c r="Z193" s="124"/>
      <c r="AA193" s="121"/>
      <c r="AB193" s="121"/>
    </row>
    <row r="19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4"/>
      <c r="V194" s="124"/>
      <c r="W194" s="124"/>
      <c r="X194" s="124"/>
      <c r="Y194" s="124"/>
      <c r="Z194" s="124"/>
      <c r="AA194" s="121"/>
      <c r="AB194" s="121"/>
    </row>
    <row r="19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4"/>
      <c r="V195" s="124"/>
      <c r="W195" s="124"/>
      <c r="X195" s="124"/>
      <c r="Y195" s="124"/>
      <c r="Z195" s="124"/>
      <c r="AA195" s="121"/>
      <c r="AB195" s="121"/>
    </row>
    <row r="196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4"/>
      <c r="V196" s="124"/>
      <c r="W196" s="124"/>
      <c r="X196" s="124"/>
      <c r="Y196" s="124"/>
      <c r="Z196" s="124"/>
      <c r="AA196" s="121"/>
      <c r="AB196" s="121"/>
    </row>
    <row r="197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4"/>
      <c r="V197" s="124"/>
      <c r="W197" s="124"/>
      <c r="X197" s="124"/>
      <c r="Y197" s="124"/>
      <c r="Z197" s="124"/>
      <c r="AA197" s="121"/>
      <c r="AB197" s="121"/>
    </row>
    <row r="198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4"/>
      <c r="V198" s="124"/>
      <c r="W198" s="124"/>
      <c r="X198" s="124"/>
      <c r="Y198" s="124"/>
      <c r="Z198" s="124"/>
      <c r="AA198" s="121"/>
      <c r="AB198" s="121"/>
    </row>
    <row r="199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4"/>
      <c r="V199" s="124"/>
      <c r="W199" s="124"/>
      <c r="X199" s="124"/>
      <c r="Y199" s="124"/>
      <c r="Z199" s="124"/>
      <c r="AA199" s="121"/>
      <c r="AB199" s="121"/>
    </row>
    <row r="200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4"/>
      <c r="V200" s="124"/>
      <c r="W200" s="124"/>
      <c r="X200" s="124"/>
      <c r="Y200" s="124"/>
      <c r="Z200" s="124"/>
      <c r="AA200" s="121"/>
      <c r="AB200" s="121"/>
    </row>
    <row r="20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4"/>
      <c r="V201" s="124"/>
      <c r="W201" s="124"/>
      <c r="X201" s="124"/>
      <c r="Y201" s="124"/>
      <c r="Z201" s="124"/>
      <c r="AA201" s="121"/>
      <c r="AB201" s="121"/>
    </row>
    <row r="202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4"/>
      <c r="V202" s="124"/>
      <c r="W202" s="124"/>
      <c r="X202" s="124"/>
      <c r="Y202" s="124"/>
      <c r="Z202" s="124"/>
      <c r="AA202" s="121"/>
      <c r="AB202" s="121"/>
    </row>
    <row r="20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4"/>
      <c r="V203" s="124"/>
      <c r="W203" s="124"/>
      <c r="X203" s="124"/>
      <c r="Y203" s="124"/>
      <c r="Z203" s="124"/>
      <c r="AA203" s="121"/>
      <c r="AB203" s="121"/>
    </row>
    <row r="20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4"/>
      <c r="V204" s="124"/>
      <c r="W204" s="124"/>
      <c r="X204" s="124"/>
      <c r="Y204" s="124"/>
      <c r="Z204" s="124"/>
      <c r="AA204" s="121"/>
      <c r="AB204" s="121"/>
    </row>
    <row r="20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4"/>
      <c r="V205" s="124"/>
      <c r="W205" s="124"/>
      <c r="X205" s="124"/>
      <c r="Y205" s="124"/>
      <c r="Z205" s="124"/>
      <c r="AA205" s="121"/>
      <c r="AB205" s="121"/>
    </row>
    <row r="206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4"/>
      <c r="V206" s="124"/>
      <c r="W206" s="124"/>
      <c r="X206" s="124"/>
      <c r="Y206" s="124"/>
      <c r="Z206" s="124"/>
      <c r="AA206" s="121"/>
      <c r="AB206" s="121"/>
    </row>
    <row r="207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4"/>
      <c r="V207" s="124"/>
      <c r="W207" s="124"/>
      <c r="X207" s="124"/>
      <c r="Y207" s="124"/>
      <c r="Z207" s="124"/>
      <c r="AA207" s="121"/>
      <c r="AB207" s="121"/>
    </row>
    <row r="208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4"/>
      <c r="V208" s="124"/>
      <c r="W208" s="124"/>
      <c r="X208" s="124"/>
      <c r="Y208" s="124"/>
      <c r="Z208" s="124"/>
      <c r="AA208" s="121"/>
      <c r="AB208" s="121"/>
    </row>
    <row r="209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4"/>
      <c r="V209" s="124"/>
      <c r="W209" s="124"/>
      <c r="X209" s="124"/>
      <c r="Y209" s="124"/>
      <c r="Z209" s="124"/>
      <c r="AA209" s="121"/>
      <c r="AB209" s="121"/>
    </row>
    <row r="210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4"/>
      <c r="V210" s="124"/>
      <c r="W210" s="124"/>
      <c r="X210" s="124"/>
      <c r="Y210" s="124"/>
      <c r="Z210" s="124"/>
      <c r="AA210" s="121"/>
      <c r="AB210" s="121"/>
    </row>
    <row r="21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4"/>
      <c r="V211" s="124"/>
      <c r="W211" s="124"/>
      <c r="X211" s="124"/>
      <c r="Y211" s="124"/>
      <c r="Z211" s="124"/>
      <c r="AA211" s="121"/>
      <c r="AB211" s="121"/>
    </row>
    <row r="212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4"/>
      <c r="V212" s="124"/>
      <c r="W212" s="124"/>
      <c r="X212" s="124"/>
      <c r="Y212" s="124"/>
      <c r="Z212" s="124"/>
      <c r="AA212" s="121"/>
      <c r="AB212" s="121"/>
    </row>
    <row r="21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4"/>
      <c r="V213" s="124"/>
      <c r="W213" s="124"/>
      <c r="X213" s="124"/>
      <c r="Y213" s="124"/>
      <c r="Z213" s="124"/>
      <c r="AA213" s="121"/>
      <c r="AB213" s="121"/>
    </row>
    <row r="21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4"/>
      <c r="V214" s="124"/>
      <c r="W214" s="124"/>
      <c r="X214" s="124"/>
      <c r="Y214" s="124"/>
      <c r="Z214" s="124"/>
      <c r="AA214" s="121"/>
      <c r="AB214" s="121"/>
    </row>
    <row r="21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4"/>
      <c r="V215" s="124"/>
      <c r="W215" s="124"/>
      <c r="X215" s="124"/>
      <c r="Y215" s="124"/>
      <c r="Z215" s="124"/>
      <c r="AA215" s="121"/>
      <c r="AB215" s="121"/>
    </row>
    <row r="216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4"/>
      <c r="V216" s="124"/>
      <c r="W216" s="124"/>
      <c r="X216" s="124"/>
      <c r="Y216" s="124"/>
      <c r="Z216" s="124"/>
      <c r="AA216" s="121"/>
      <c r="AB216" s="121"/>
    </row>
    <row r="217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4"/>
      <c r="V217" s="124"/>
      <c r="W217" s="124"/>
      <c r="X217" s="124"/>
      <c r="Y217" s="124"/>
      <c r="Z217" s="124"/>
      <c r="AA217" s="121"/>
      <c r="AB217" s="121"/>
    </row>
    <row r="218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4"/>
      <c r="V218" s="124"/>
      <c r="W218" s="124"/>
      <c r="X218" s="124"/>
      <c r="Y218" s="124"/>
      <c r="Z218" s="124"/>
      <c r="AA218" s="121"/>
      <c r="AB218" s="121"/>
    </row>
    <row r="219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4"/>
      <c r="V219" s="124"/>
      <c r="W219" s="124"/>
      <c r="X219" s="124"/>
      <c r="Y219" s="124"/>
      <c r="Z219" s="124"/>
      <c r="AA219" s="121"/>
      <c r="AB219" s="121"/>
    </row>
    <row r="220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4"/>
      <c r="V220" s="124"/>
      <c r="W220" s="124"/>
      <c r="X220" s="124"/>
      <c r="Y220" s="124"/>
      <c r="Z220" s="124"/>
      <c r="AA220" s="121"/>
      <c r="AB220" s="121"/>
    </row>
    <row r="22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4"/>
      <c r="V221" s="124"/>
      <c r="W221" s="124"/>
      <c r="X221" s="124"/>
      <c r="Y221" s="124"/>
      <c r="Z221" s="124"/>
      <c r="AA221" s="121"/>
      <c r="AB221" s="121"/>
    </row>
    <row r="222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4"/>
      <c r="V222" s="124"/>
      <c r="W222" s="124"/>
      <c r="X222" s="124"/>
      <c r="Y222" s="124"/>
      <c r="Z222" s="124"/>
      <c r="AA222" s="121"/>
      <c r="AB222" s="121"/>
    </row>
    <row r="22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4"/>
      <c r="V223" s="124"/>
      <c r="W223" s="124"/>
      <c r="X223" s="124"/>
      <c r="Y223" s="124"/>
      <c r="Z223" s="124"/>
      <c r="AA223" s="121"/>
      <c r="AB223" s="121"/>
    </row>
    <row r="22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4"/>
      <c r="V224" s="124"/>
      <c r="W224" s="124"/>
      <c r="X224" s="124"/>
      <c r="Y224" s="124"/>
      <c r="Z224" s="124"/>
      <c r="AA224" s="121"/>
      <c r="AB224" s="121"/>
    </row>
    <row r="2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4"/>
      <c r="V225" s="124"/>
      <c r="W225" s="124"/>
      <c r="X225" s="124"/>
      <c r="Y225" s="124"/>
      <c r="Z225" s="124"/>
      <c r="AA225" s="121"/>
      <c r="AB225" s="121"/>
    </row>
    <row r="226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4"/>
      <c r="V226" s="124"/>
      <c r="W226" s="124"/>
      <c r="X226" s="124"/>
      <c r="Y226" s="124"/>
      <c r="Z226" s="124"/>
      <c r="AA226" s="121"/>
      <c r="AB226" s="121"/>
    </row>
    <row r="227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4"/>
      <c r="V227" s="124"/>
      <c r="W227" s="124"/>
      <c r="X227" s="124"/>
      <c r="Y227" s="124"/>
      <c r="Z227" s="124"/>
      <c r="AA227" s="121"/>
      <c r="AB227" s="121"/>
    </row>
    <row r="228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4"/>
      <c r="V228" s="124"/>
      <c r="W228" s="124"/>
      <c r="X228" s="124"/>
      <c r="Y228" s="124"/>
      <c r="Z228" s="124"/>
      <c r="AA228" s="121"/>
      <c r="AB228" s="121"/>
    </row>
    <row r="229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4"/>
      <c r="V229" s="124"/>
      <c r="W229" s="124"/>
      <c r="X229" s="124"/>
      <c r="Y229" s="124"/>
      <c r="Z229" s="124"/>
      <c r="AA229" s="121"/>
      <c r="AB229" s="121"/>
    </row>
    <row r="230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4"/>
      <c r="V230" s="124"/>
      <c r="W230" s="124"/>
      <c r="X230" s="124"/>
      <c r="Y230" s="124"/>
      <c r="Z230" s="124"/>
      <c r="AA230" s="121"/>
      <c r="AB230" s="121"/>
    </row>
    <row r="23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4"/>
      <c r="V231" s="124"/>
      <c r="W231" s="124"/>
      <c r="X231" s="124"/>
      <c r="Y231" s="124"/>
      <c r="Z231" s="124"/>
      <c r="AA231" s="121"/>
      <c r="AB231" s="121"/>
    </row>
    <row r="232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4"/>
      <c r="V232" s="124"/>
      <c r="W232" s="124"/>
      <c r="X232" s="124"/>
      <c r="Y232" s="124"/>
      <c r="Z232" s="124"/>
      <c r="AA232" s="121"/>
      <c r="AB232" s="121"/>
    </row>
    <row r="233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4"/>
      <c r="V233" s="124"/>
      <c r="W233" s="124"/>
      <c r="X233" s="124"/>
      <c r="Y233" s="124"/>
      <c r="Z233" s="124"/>
      <c r="AA233" s="121"/>
      <c r="AB233" s="121"/>
    </row>
    <row r="23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4"/>
      <c r="V234" s="124"/>
      <c r="W234" s="124"/>
      <c r="X234" s="124"/>
      <c r="Y234" s="124"/>
      <c r="Z234" s="124"/>
      <c r="AA234" s="121"/>
      <c r="AB234" s="121"/>
    </row>
    <row r="23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4"/>
      <c r="V235" s="124"/>
      <c r="W235" s="124"/>
      <c r="X235" s="124"/>
      <c r="Y235" s="124"/>
      <c r="Z235" s="124"/>
      <c r="AA235" s="121"/>
      <c r="AB235" s="121"/>
    </row>
    <row r="236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4"/>
      <c r="V236" s="124"/>
      <c r="W236" s="124"/>
      <c r="X236" s="124"/>
      <c r="Y236" s="124"/>
      <c r="Z236" s="124"/>
      <c r="AA236" s="121"/>
      <c r="AB236" s="121"/>
    </row>
    <row r="237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4"/>
      <c r="V237" s="124"/>
      <c r="W237" s="124"/>
      <c r="X237" s="124"/>
      <c r="Y237" s="124"/>
      <c r="Z237" s="124"/>
      <c r="AA237" s="121"/>
      <c r="AB237" s="121"/>
    </row>
    <row r="238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4"/>
      <c r="V238" s="124"/>
      <c r="W238" s="124"/>
      <c r="X238" s="124"/>
      <c r="Y238" s="124"/>
      <c r="Z238" s="124"/>
      <c r="AA238" s="121"/>
      <c r="AB238" s="121"/>
    </row>
    <row r="239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4"/>
      <c r="V239" s="124"/>
      <c r="W239" s="124"/>
      <c r="X239" s="124"/>
      <c r="Y239" s="124"/>
      <c r="Z239" s="124"/>
      <c r="AA239" s="121"/>
      <c r="AB239" s="121"/>
    </row>
    <row r="240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4"/>
      <c r="V240" s="124"/>
      <c r="W240" s="124"/>
      <c r="X240" s="124"/>
      <c r="Y240" s="124"/>
      <c r="Z240" s="124"/>
      <c r="AA240" s="121"/>
      <c r="AB240" s="121"/>
    </row>
    <row r="24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4"/>
      <c r="V241" s="124"/>
      <c r="W241" s="124"/>
      <c r="X241" s="124"/>
      <c r="Y241" s="124"/>
      <c r="Z241" s="124"/>
      <c r="AA241" s="121"/>
      <c r="AB241" s="121"/>
    </row>
    <row r="242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4"/>
      <c r="V242" s="124"/>
      <c r="W242" s="124"/>
      <c r="X242" s="124"/>
      <c r="Y242" s="124"/>
      <c r="Z242" s="124"/>
      <c r="AA242" s="121"/>
      <c r="AB242" s="121"/>
    </row>
    <row r="243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4"/>
      <c r="V243" s="124"/>
      <c r="W243" s="124"/>
      <c r="X243" s="124"/>
      <c r="Y243" s="124"/>
      <c r="Z243" s="124"/>
      <c r="AA243" s="121"/>
      <c r="AB243" s="121"/>
    </row>
    <row r="24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4"/>
      <c r="V244" s="124"/>
      <c r="W244" s="124"/>
      <c r="X244" s="124"/>
      <c r="Y244" s="124"/>
      <c r="Z244" s="124"/>
      <c r="AA244" s="121"/>
      <c r="AB244" s="121"/>
    </row>
    <row r="24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4"/>
      <c r="V245" s="124"/>
      <c r="W245" s="124"/>
      <c r="X245" s="124"/>
      <c r="Y245" s="124"/>
      <c r="Z245" s="124"/>
      <c r="AA245" s="121"/>
      <c r="AB245" s="121"/>
    </row>
    <row r="246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4"/>
      <c r="V246" s="124"/>
      <c r="W246" s="124"/>
      <c r="X246" s="124"/>
      <c r="Y246" s="124"/>
      <c r="Z246" s="124"/>
      <c r="AA246" s="121"/>
      <c r="AB246" s="121"/>
    </row>
    <row r="247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4"/>
      <c r="V247" s="124"/>
      <c r="W247" s="124"/>
      <c r="X247" s="124"/>
      <c r="Y247" s="124"/>
      <c r="Z247" s="124"/>
      <c r="AA247" s="121"/>
      <c r="AB247" s="121"/>
    </row>
    <row r="248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4"/>
      <c r="V248" s="124"/>
      <c r="W248" s="124"/>
      <c r="X248" s="124"/>
      <c r="Y248" s="124"/>
      <c r="Z248" s="124"/>
      <c r="AA248" s="121"/>
      <c r="AB248" s="121"/>
    </row>
    <row r="249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4"/>
      <c r="V249" s="124"/>
      <c r="W249" s="124"/>
      <c r="X249" s="124"/>
      <c r="Y249" s="124"/>
      <c r="Z249" s="124"/>
      <c r="AA249" s="121"/>
      <c r="AB249" s="121"/>
    </row>
    <row r="250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4"/>
      <c r="V250" s="124"/>
      <c r="W250" s="124"/>
      <c r="X250" s="124"/>
      <c r="Y250" s="124"/>
      <c r="Z250" s="124"/>
      <c r="AA250" s="121"/>
      <c r="AB250" s="121"/>
    </row>
    <row r="25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4"/>
      <c r="V251" s="124"/>
      <c r="W251" s="124"/>
      <c r="X251" s="124"/>
      <c r="Y251" s="124"/>
      <c r="Z251" s="124"/>
      <c r="AA251" s="121"/>
      <c r="AB251" s="121"/>
    </row>
    <row r="252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4"/>
      <c r="V252" s="124"/>
      <c r="W252" s="124"/>
      <c r="X252" s="124"/>
      <c r="Y252" s="124"/>
      <c r="Z252" s="124"/>
      <c r="AA252" s="121"/>
      <c r="AB252" s="121"/>
    </row>
    <row r="253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4"/>
      <c r="V253" s="124"/>
      <c r="W253" s="124"/>
      <c r="X253" s="124"/>
      <c r="Y253" s="124"/>
      <c r="Z253" s="124"/>
      <c r="AA253" s="121"/>
      <c r="AB253" s="121"/>
    </row>
    <row r="25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4"/>
      <c r="V254" s="124"/>
      <c r="W254" s="124"/>
      <c r="X254" s="124"/>
      <c r="Y254" s="124"/>
      <c r="Z254" s="124"/>
      <c r="AA254" s="121"/>
      <c r="AB254" s="121"/>
    </row>
    <row r="25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4"/>
      <c r="V255" s="124"/>
      <c r="W255" s="124"/>
      <c r="X255" s="124"/>
      <c r="Y255" s="124"/>
      <c r="Z255" s="124"/>
      <c r="AA255" s="121"/>
      <c r="AB255" s="121"/>
    </row>
    <row r="256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4"/>
      <c r="V256" s="124"/>
      <c r="W256" s="124"/>
      <c r="X256" s="124"/>
      <c r="Y256" s="124"/>
      <c r="Z256" s="124"/>
      <c r="AA256" s="121"/>
      <c r="AB256" s="121"/>
    </row>
    <row r="257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4"/>
      <c r="V257" s="124"/>
      <c r="W257" s="124"/>
      <c r="X257" s="124"/>
      <c r="Y257" s="124"/>
      <c r="Z257" s="124"/>
      <c r="AA257" s="121"/>
      <c r="AB257" s="121"/>
    </row>
    <row r="258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4"/>
      <c r="V258" s="124"/>
      <c r="W258" s="124"/>
      <c r="X258" s="124"/>
      <c r="Y258" s="124"/>
      <c r="Z258" s="124"/>
      <c r="AA258" s="121"/>
      <c r="AB258" s="121"/>
    </row>
    <row r="259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4"/>
      <c r="V259" s="124"/>
      <c r="W259" s="124"/>
      <c r="X259" s="124"/>
      <c r="Y259" s="124"/>
      <c r="Z259" s="124"/>
      <c r="AA259" s="121"/>
      <c r="AB259" s="121"/>
    </row>
    <row r="260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4"/>
      <c r="V260" s="124"/>
      <c r="W260" s="124"/>
      <c r="X260" s="124"/>
      <c r="Y260" s="124"/>
      <c r="Z260" s="124"/>
      <c r="AA260" s="121"/>
      <c r="AB260" s="121"/>
    </row>
    <row r="26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4"/>
      <c r="V261" s="124"/>
      <c r="W261" s="124"/>
      <c r="X261" s="124"/>
      <c r="Y261" s="124"/>
      <c r="Z261" s="124"/>
      <c r="AA261" s="121"/>
      <c r="AB261" s="121"/>
    </row>
    <row r="262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4"/>
      <c r="V262" s="124"/>
      <c r="W262" s="124"/>
      <c r="X262" s="124"/>
      <c r="Y262" s="124"/>
      <c r="Z262" s="124"/>
      <c r="AA262" s="121"/>
      <c r="AB262" s="121"/>
    </row>
    <row r="263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4"/>
      <c r="V263" s="124"/>
      <c r="W263" s="124"/>
      <c r="X263" s="124"/>
      <c r="Y263" s="124"/>
      <c r="Z263" s="124"/>
      <c r="AA263" s="121"/>
      <c r="AB263" s="121"/>
    </row>
    <row r="26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4"/>
      <c r="V264" s="124"/>
      <c r="W264" s="124"/>
      <c r="X264" s="124"/>
      <c r="Y264" s="124"/>
      <c r="Z264" s="124"/>
      <c r="AA264" s="121"/>
      <c r="AB264" s="121"/>
    </row>
    <row r="26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4"/>
      <c r="V265" s="124"/>
      <c r="W265" s="124"/>
      <c r="X265" s="124"/>
      <c r="Y265" s="124"/>
      <c r="Z265" s="124"/>
      <c r="AA265" s="121"/>
      <c r="AB265" s="121"/>
    </row>
    <row r="266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4"/>
      <c r="V266" s="124"/>
      <c r="W266" s="124"/>
      <c r="X266" s="124"/>
      <c r="Y266" s="124"/>
      <c r="Z266" s="124"/>
      <c r="AA266" s="121"/>
      <c r="AB266" s="121"/>
    </row>
    <row r="267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4"/>
      <c r="V267" s="124"/>
      <c r="W267" s="124"/>
      <c r="X267" s="124"/>
      <c r="Y267" s="124"/>
      <c r="Z267" s="124"/>
      <c r="AA267" s="121"/>
      <c r="AB267" s="121"/>
    </row>
    <row r="268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4"/>
      <c r="V268" s="124"/>
      <c r="W268" s="124"/>
      <c r="X268" s="124"/>
      <c r="Y268" s="124"/>
      <c r="Z268" s="124"/>
      <c r="AA268" s="121"/>
      <c r="AB268" s="121"/>
    </row>
    <row r="269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4"/>
      <c r="V269" s="124"/>
      <c r="W269" s="124"/>
      <c r="X269" s="124"/>
      <c r="Y269" s="124"/>
      <c r="Z269" s="124"/>
      <c r="AA269" s="121"/>
      <c r="AB269" s="121"/>
    </row>
    <row r="270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4"/>
      <c r="V270" s="124"/>
      <c r="W270" s="124"/>
      <c r="X270" s="124"/>
      <c r="Y270" s="124"/>
      <c r="Z270" s="124"/>
      <c r="AA270" s="121"/>
      <c r="AB270" s="121"/>
    </row>
    <row r="27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4"/>
      <c r="V271" s="124"/>
      <c r="W271" s="124"/>
      <c r="X271" s="124"/>
      <c r="Y271" s="124"/>
      <c r="Z271" s="124"/>
      <c r="AA271" s="121"/>
      <c r="AB271" s="121"/>
    </row>
    <row r="272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4"/>
      <c r="V272" s="124"/>
      <c r="W272" s="124"/>
      <c r="X272" s="124"/>
      <c r="Y272" s="124"/>
      <c r="Z272" s="124"/>
      <c r="AA272" s="121"/>
      <c r="AB272" s="121"/>
    </row>
    <row r="273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4"/>
      <c r="V273" s="124"/>
      <c r="W273" s="124"/>
      <c r="X273" s="124"/>
      <c r="Y273" s="124"/>
      <c r="Z273" s="124"/>
      <c r="AA273" s="121"/>
      <c r="AB273" s="121"/>
    </row>
    <row r="27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4"/>
      <c r="V274" s="124"/>
      <c r="W274" s="124"/>
      <c r="X274" s="124"/>
      <c r="Y274" s="124"/>
      <c r="Z274" s="124"/>
      <c r="AA274" s="121"/>
      <c r="AB274" s="121"/>
    </row>
    <row r="27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4"/>
      <c r="V275" s="124"/>
      <c r="W275" s="124"/>
      <c r="X275" s="124"/>
      <c r="Y275" s="124"/>
      <c r="Z275" s="124"/>
      <c r="AA275" s="121"/>
      <c r="AB275" s="121"/>
    </row>
    <row r="276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4"/>
      <c r="V276" s="124"/>
      <c r="W276" s="124"/>
      <c r="X276" s="124"/>
      <c r="Y276" s="124"/>
      <c r="Z276" s="124"/>
      <c r="AA276" s="121"/>
      <c r="AB276" s="121"/>
    </row>
    <row r="277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4"/>
      <c r="V277" s="124"/>
      <c r="W277" s="124"/>
      <c r="X277" s="124"/>
      <c r="Y277" s="124"/>
      <c r="Z277" s="124"/>
      <c r="AA277" s="121"/>
      <c r="AB277" s="121"/>
    </row>
    <row r="278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4"/>
      <c r="V278" s="124"/>
      <c r="W278" s="124"/>
      <c r="X278" s="124"/>
      <c r="Y278" s="124"/>
      <c r="Z278" s="124"/>
      <c r="AA278" s="121"/>
      <c r="AB278" s="121"/>
    </row>
    <row r="279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4"/>
      <c r="V279" s="124"/>
      <c r="W279" s="124"/>
      <c r="X279" s="124"/>
      <c r="Y279" s="124"/>
      <c r="Z279" s="124"/>
      <c r="AA279" s="121"/>
      <c r="AB279" s="121"/>
    </row>
    <row r="280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4"/>
      <c r="V280" s="124"/>
      <c r="W280" s="124"/>
      <c r="X280" s="124"/>
      <c r="Y280" s="124"/>
      <c r="Z280" s="124"/>
      <c r="AA280" s="121"/>
      <c r="AB280" s="121"/>
    </row>
    <row r="28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4"/>
      <c r="V281" s="124"/>
      <c r="W281" s="124"/>
      <c r="X281" s="124"/>
      <c r="Y281" s="124"/>
      <c r="Z281" s="124"/>
      <c r="AA281" s="121"/>
      <c r="AB281" s="121"/>
    </row>
    <row r="282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4"/>
      <c r="V282" s="124"/>
      <c r="W282" s="124"/>
      <c r="X282" s="124"/>
      <c r="Y282" s="124"/>
      <c r="Z282" s="124"/>
      <c r="AA282" s="121"/>
      <c r="AB282" s="121"/>
    </row>
    <row r="283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4"/>
      <c r="V283" s="124"/>
      <c r="W283" s="124"/>
      <c r="X283" s="124"/>
      <c r="Y283" s="124"/>
      <c r="Z283" s="124"/>
      <c r="AA283" s="121"/>
      <c r="AB283" s="121"/>
    </row>
    <row r="284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4"/>
      <c r="V284" s="124"/>
      <c r="W284" s="124"/>
      <c r="X284" s="124"/>
      <c r="Y284" s="124"/>
      <c r="Z284" s="124"/>
      <c r="AA284" s="121"/>
      <c r="AB284" s="121"/>
    </row>
    <row r="28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4"/>
      <c r="V285" s="124"/>
      <c r="W285" s="124"/>
      <c r="X285" s="124"/>
      <c r="Y285" s="124"/>
      <c r="Z285" s="124"/>
      <c r="AA285" s="121"/>
      <c r="AB285" s="121"/>
    </row>
    <row r="286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4"/>
      <c r="V286" s="124"/>
      <c r="W286" s="124"/>
      <c r="X286" s="124"/>
      <c r="Y286" s="124"/>
      <c r="Z286" s="124"/>
      <c r="AA286" s="121"/>
      <c r="AB286" s="121"/>
    </row>
    <row r="287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4"/>
      <c r="V287" s="124"/>
      <c r="W287" s="124"/>
      <c r="X287" s="124"/>
      <c r="Y287" s="124"/>
      <c r="Z287" s="124"/>
      <c r="AA287" s="121"/>
      <c r="AB287" s="121"/>
    </row>
    <row r="288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4"/>
      <c r="V288" s="124"/>
      <c r="W288" s="124"/>
      <c r="X288" s="124"/>
      <c r="Y288" s="124"/>
      <c r="Z288" s="124"/>
      <c r="AA288" s="121"/>
      <c r="AB288" s="121"/>
    </row>
    <row r="289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4"/>
      <c r="V289" s="124"/>
      <c r="W289" s="124"/>
      <c r="X289" s="124"/>
      <c r="Y289" s="124"/>
      <c r="Z289" s="124"/>
      <c r="AA289" s="121"/>
      <c r="AB289" s="121"/>
    </row>
    <row r="290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4"/>
      <c r="V290" s="124"/>
      <c r="W290" s="124"/>
      <c r="X290" s="124"/>
      <c r="Y290" s="124"/>
      <c r="Z290" s="124"/>
      <c r="AA290" s="121"/>
      <c r="AB290" s="121"/>
    </row>
    <row r="29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4"/>
      <c r="V291" s="124"/>
      <c r="W291" s="124"/>
      <c r="X291" s="124"/>
      <c r="Y291" s="124"/>
      <c r="Z291" s="124"/>
      <c r="AA291" s="121"/>
      <c r="AB291" s="121"/>
    </row>
    <row r="292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4"/>
      <c r="V292" s="124"/>
      <c r="W292" s="124"/>
      <c r="X292" s="124"/>
      <c r="Y292" s="124"/>
      <c r="Z292" s="124"/>
      <c r="AA292" s="121"/>
      <c r="AB292" s="121"/>
    </row>
    <row r="293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4"/>
      <c r="V293" s="124"/>
      <c r="W293" s="124"/>
      <c r="X293" s="124"/>
      <c r="Y293" s="124"/>
      <c r="Z293" s="124"/>
      <c r="AA293" s="121"/>
      <c r="AB293" s="121"/>
    </row>
    <row r="294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4"/>
      <c r="V294" s="124"/>
      <c r="W294" s="124"/>
      <c r="X294" s="124"/>
      <c r="Y294" s="124"/>
      <c r="Z294" s="124"/>
      <c r="AA294" s="121"/>
      <c r="AB294" s="121"/>
    </row>
    <row r="29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4"/>
      <c r="V295" s="124"/>
      <c r="W295" s="124"/>
      <c r="X295" s="124"/>
      <c r="Y295" s="124"/>
      <c r="Z295" s="124"/>
      <c r="AA295" s="121"/>
      <c r="AB295" s="121"/>
    </row>
    <row r="296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4"/>
      <c r="V296" s="124"/>
      <c r="W296" s="124"/>
      <c r="X296" s="124"/>
      <c r="Y296" s="124"/>
      <c r="Z296" s="124"/>
      <c r="AA296" s="121"/>
      <c r="AB296" s="121"/>
    </row>
    <row r="297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4"/>
      <c r="V297" s="124"/>
      <c r="W297" s="124"/>
      <c r="X297" s="124"/>
      <c r="Y297" s="124"/>
      <c r="Z297" s="124"/>
      <c r="AA297" s="121"/>
      <c r="AB297" s="121"/>
    </row>
    <row r="298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4"/>
      <c r="V298" s="124"/>
      <c r="W298" s="124"/>
      <c r="X298" s="124"/>
      <c r="Y298" s="124"/>
      <c r="Z298" s="124"/>
      <c r="AA298" s="121"/>
      <c r="AB298" s="121"/>
    </row>
    <row r="299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4"/>
      <c r="V299" s="124"/>
      <c r="W299" s="124"/>
      <c r="X299" s="124"/>
      <c r="Y299" s="124"/>
      <c r="Z299" s="124"/>
      <c r="AA299" s="121"/>
      <c r="AB299" s="121"/>
    </row>
    <row r="300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4"/>
      <c r="V300" s="124"/>
      <c r="W300" s="124"/>
      <c r="X300" s="124"/>
      <c r="Y300" s="124"/>
      <c r="Z300" s="124"/>
      <c r="AA300" s="121"/>
      <c r="AB300" s="121"/>
    </row>
    <row r="30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4"/>
      <c r="V301" s="124"/>
      <c r="W301" s="124"/>
      <c r="X301" s="124"/>
      <c r="Y301" s="124"/>
      <c r="Z301" s="124"/>
      <c r="AA301" s="121"/>
      <c r="AB301" s="121"/>
    </row>
    <row r="302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4"/>
      <c r="V302" s="124"/>
      <c r="W302" s="124"/>
      <c r="X302" s="124"/>
      <c r="Y302" s="124"/>
      <c r="Z302" s="124"/>
      <c r="AA302" s="121"/>
      <c r="AB302" s="121"/>
    </row>
    <row r="303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4"/>
      <c r="V303" s="124"/>
      <c r="W303" s="124"/>
      <c r="X303" s="124"/>
      <c r="Y303" s="124"/>
      <c r="Z303" s="124"/>
      <c r="AA303" s="121"/>
      <c r="AB303" s="121"/>
    </row>
    <row r="304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4"/>
      <c r="V304" s="124"/>
      <c r="W304" s="124"/>
      <c r="X304" s="124"/>
      <c r="Y304" s="124"/>
      <c r="Z304" s="124"/>
      <c r="AA304" s="121"/>
      <c r="AB304" s="121"/>
    </row>
    <row r="30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4"/>
      <c r="V305" s="124"/>
      <c r="W305" s="124"/>
      <c r="X305" s="124"/>
      <c r="Y305" s="124"/>
      <c r="Z305" s="124"/>
      <c r="AA305" s="121"/>
      <c r="AB305" s="121"/>
    </row>
    <row r="306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4"/>
      <c r="V306" s="124"/>
      <c r="W306" s="124"/>
      <c r="X306" s="124"/>
      <c r="Y306" s="124"/>
      <c r="Z306" s="124"/>
      <c r="AA306" s="121"/>
      <c r="AB306" s="121"/>
    </row>
    <row r="307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4"/>
      <c r="V307" s="124"/>
      <c r="W307" s="124"/>
      <c r="X307" s="124"/>
      <c r="Y307" s="124"/>
      <c r="Z307" s="124"/>
      <c r="AA307" s="121"/>
      <c r="AB307" s="121"/>
    </row>
    <row r="308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4"/>
      <c r="V308" s="124"/>
      <c r="W308" s="124"/>
      <c r="X308" s="124"/>
      <c r="Y308" s="124"/>
      <c r="Z308" s="124"/>
      <c r="AA308" s="121"/>
      <c r="AB308" s="121"/>
    </row>
    <row r="309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4"/>
      <c r="V309" s="124"/>
      <c r="W309" s="124"/>
      <c r="X309" s="124"/>
      <c r="Y309" s="124"/>
      <c r="Z309" s="124"/>
      <c r="AA309" s="121"/>
      <c r="AB309" s="121"/>
    </row>
    <row r="310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4"/>
      <c r="V310" s="124"/>
      <c r="W310" s="124"/>
      <c r="X310" s="124"/>
      <c r="Y310" s="124"/>
      <c r="Z310" s="124"/>
      <c r="AA310" s="121"/>
      <c r="AB310" s="121"/>
    </row>
    <row r="31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4"/>
      <c r="V311" s="124"/>
      <c r="W311" s="124"/>
      <c r="X311" s="124"/>
      <c r="Y311" s="124"/>
      <c r="Z311" s="124"/>
      <c r="AA311" s="121"/>
      <c r="AB311" s="121"/>
    </row>
    <row r="312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4"/>
      <c r="V312" s="124"/>
      <c r="W312" s="124"/>
      <c r="X312" s="124"/>
      <c r="Y312" s="124"/>
      <c r="Z312" s="124"/>
      <c r="AA312" s="121"/>
      <c r="AB312" s="121"/>
    </row>
    <row r="313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4"/>
      <c r="V313" s="124"/>
      <c r="W313" s="124"/>
      <c r="X313" s="124"/>
      <c r="Y313" s="124"/>
      <c r="Z313" s="124"/>
      <c r="AA313" s="121"/>
      <c r="AB313" s="121"/>
    </row>
    <row r="314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4"/>
      <c r="V314" s="124"/>
      <c r="W314" s="124"/>
      <c r="X314" s="124"/>
      <c r="Y314" s="124"/>
      <c r="Z314" s="124"/>
      <c r="AA314" s="121"/>
      <c r="AB314" s="121"/>
    </row>
    <row r="31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4"/>
      <c r="V315" s="124"/>
      <c r="W315" s="124"/>
      <c r="X315" s="124"/>
      <c r="Y315" s="124"/>
      <c r="Z315" s="124"/>
      <c r="AA315" s="121"/>
      <c r="AB315" s="121"/>
    </row>
    <row r="316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4"/>
      <c r="V316" s="124"/>
      <c r="W316" s="124"/>
      <c r="X316" s="124"/>
      <c r="Y316" s="124"/>
      <c r="Z316" s="124"/>
      <c r="AA316" s="121"/>
      <c r="AB316" s="121"/>
    </row>
    <row r="317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4"/>
      <c r="V317" s="124"/>
      <c r="W317" s="124"/>
      <c r="X317" s="124"/>
      <c r="Y317" s="124"/>
      <c r="Z317" s="124"/>
      <c r="AA317" s="121"/>
      <c r="AB317" s="121"/>
    </row>
    <row r="318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4"/>
      <c r="V318" s="124"/>
      <c r="W318" s="124"/>
      <c r="X318" s="124"/>
      <c r="Y318" s="124"/>
      <c r="Z318" s="124"/>
      <c r="AA318" s="121"/>
      <c r="AB318" s="121"/>
    </row>
    <row r="319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4"/>
      <c r="V319" s="124"/>
      <c r="W319" s="124"/>
      <c r="X319" s="124"/>
      <c r="Y319" s="124"/>
      <c r="Z319" s="124"/>
      <c r="AA319" s="121"/>
      <c r="AB319" s="121"/>
    </row>
    <row r="320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4"/>
      <c r="V320" s="124"/>
      <c r="W320" s="124"/>
      <c r="X320" s="124"/>
      <c r="Y320" s="124"/>
      <c r="Z320" s="124"/>
      <c r="AA320" s="121"/>
      <c r="AB320" s="121"/>
    </row>
    <row r="32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4"/>
      <c r="V321" s="124"/>
      <c r="W321" s="124"/>
      <c r="X321" s="124"/>
      <c r="Y321" s="124"/>
      <c r="Z321" s="124"/>
      <c r="AA321" s="121"/>
      <c r="AB321" s="121"/>
    </row>
    <row r="322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4"/>
      <c r="V322" s="124"/>
      <c r="W322" s="124"/>
      <c r="X322" s="124"/>
      <c r="Y322" s="124"/>
      <c r="Z322" s="124"/>
      <c r="AA322" s="121"/>
      <c r="AB322" s="121"/>
    </row>
    <row r="323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4"/>
      <c r="V323" s="124"/>
      <c r="W323" s="124"/>
      <c r="X323" s="124"/>
      <c r="Y323" s="124"/>
      <c r="Z323" s="124"/>
      <c r="AA323" s="121"/>
      <c r="AB323" s="121"/>
    </row>
    <row r="324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4"/>
      <c r="V324" s="124"/>
      <c r="W324" s="124"/>
      <c r="X324" s="124"/>
      <c r="Y324" s="124"/>
      <c r="Z324" s="124"/>
      <c r="AA324" s="121"/>
      <c r="AB324" s="121"/>
    </row>
    <row r="3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4"/>
      <c r="V325" s="124"/>
      <c r="W325" s="124"/>
      <c r="X325" s="124"/>
      <c r="Y325" s="124"/>
      <c r="Z325" s="124"/>
      <c r="AA325" s="121"/>
      <c r="AB325" s="121"/>
    </row>
    <row r="326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4"/>
      <c r="V326" s="124"/>
      <c r="W326" s="124"/>
      <c r="X326" s="124"/>
      <c r="Y326" s="124"/>
      <c r="Z326" s="124"/>
      <c r="AA326" s="121"/>
      <c r="AB326" s="121"/>
    </row>
    <row r="327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4"/>
      <c r="V327" s="124"/>
      <c r="W327" s="124"/>
      <c r="X327" s="124"/>
      <c r="Y327" s="124"/>
      <c r="Z327" s="124"/>
      <c r="AA327" s="121"/>
      <c r="AB327" s="121"/>
    </row>
    <row r="328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4"/>
      <c r="V328" s="124"/>
      <c r="W328" s="124"/>
      <c r="X328" s="124"/>
      <c r="Y328" s="124"/>
      <c r="Z328" s="124"/>
      <c r="AA328" s="121"/>
      <c r="AB328" s="121"/>
    </row>
    <row r="329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4"/>
      <c r="V329" s="124"/>
      <c r="W329" s="124"/>
      <c r="X329" s="124"/>
      <c r="Y329" s="124"/>
      <c r="Z329" s="124"/>
      <c r="AA329" s="121"/>
      <c r="AB329" s="121"/>
    </row>
    <row r="330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4"/>
      <c r="V330" s="124"/>
      <c r="W330" s="124"/>
      <c r="X330" s="124"/>
      <c r="Y330" s="124"/>
      <c r="Z330" s="124"/>
      <c r="AA330" s="121"/>
      <c r="AB330" s="121"/>
    </row>
    <row r="33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4"/>
      <c r="V331" s="124"/>
      <c r="W331" s="124"/>
      <c r="X331" s="124"/>
      <c r="Y331" s="124"/>
      <c r="Z331" s="124"/>
      <c r="AA331" s="121"/>
      <c r="AB331" s="121"/>
    </row>
    <row r="332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4"/>
      <c r="V332" s="124"/>
      <c r="W332" s="124"/>
      <c r="X332" s="124"/>
      <c r="Y332" s="124"/>
      <c r="Z332" s="124"/>
      <c r="AA332" s="121"/>
      <c r="AB332" s="121"/>
    </row>
    <row r="333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4"/>
      <c r="V333" s="124"/>
      <c r="W333" s="124"/>
      <c r="X333" s="124"/>
      <c r="Y333" s="124"/>
      <c r="Z333" s="124"/>
      <c r="AA333" s="121"/>
      <c r="AB333" s="121"/>
    </row>
    <row r="334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4"/>
      <c r="V334" s="124"/>
      <c r="W334" s="124"/>
      <c r="X334" s="124"/>
      <c r="Y334" s="124"/>
      <c r="Z334" s="124"/>
      <c r="AA334" s="121"/>
      <c r="AB334" s="121"/>
    </row>
    <row r="33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4"/>
      <c r="V335" s="124"/>
      <c r="W335" s="124"/>
      <c r="X335" s="124"/>
      <c r="Y335" s="124"/>
      <c r="Z335" s="124"/>
      <c r="AA335" s="121"/>
      <c r="AB335" s="121"/>
    </row>
    <row r="336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4"/>
      <c r="V336" s="124"/>
      <c r="W336" s="124"/>
      <c r="X336" s="124"/>
      <c r="Y336" s="124"/>
      <c r="Z336" s="124"/>
      <c r="AA336" s="121"/>
      <c r="AB336" s="121"/>
    </row>
    <row r="337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4"/>
      <c r="V337" s="124"/>
      <c r="W337" s="124"/>
      <c r="X337" s="124"/>
      <c r="Y337" s="124"/>
      <c r="Z337" s="124"/>
      <c r="AA337" s="121"/>
      <c r="AB337" s="121"/>
    </row>
    <row r="338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4"/>
      <c r="V338" s="124"/>
      <c r="W338" s="124"/>
      <c r="X338" s="124"/>
      <c r="Y338" s="124"/>
      <c r="Z338" s="124"/>
      <c r="AA338" s="121"/>
      <c r="AB338" s="121"/>
    </row>
    <row r="339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4"/>
      <c r="V339" s="124"/>
      <c r="W339" s="124"/>
      <c r="X339" s="124"/>
      <c r="Y339" s="124"/>
      <c r="Z339" s="124"/>
      <c r="AA339" s="121"/>
      <c r="AB339" s="121"/>
    </row>
    <row r="340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4"/>
      <c r="V340" s="124"/>
      <c r="W340" s="124"/>
      <c r="X340" s="124"/>
      <c r="Y340" s="124"/>
      <c r="Z340" s="124"/>
      <c r="AA340" s="121"/>
      <c r="AB340" s="121"/>
    </row>
    <row r="34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4"/>
      <c r="V341" s="124"/>
      <c r="W341" s="124"/>
      <c r="X341" s="124"/>
      <c r="Y341" s="124"/>
      <c r="Z341" s="124"/>
      <c r="AA341" s="121"/>
      <c r="AB341" s="121"/>
    </row>
    <row r="342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4"/>
      <c r="V342" s="124"/>
      <c r="W342" s="124"/>
      <c r="X342" s="124"/>
      <c r="Y342" s="124"/>
      <c r="Z342" s="124"/>
      <c r="AA342" s="121"/>
      <c r="AB342" s="121"/>
    </row>
    <row r="343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4"/>
      <c r="V343" s="124"/>
      <c r="W343" s="124"/>
      <c r="X343" s="124"/>
      <c r="Y343" s="124"/>
      <c r="Z343" s="124"/>
      <c r="AA343" s="121"/>
      <c r="AB343" s="121"/>
    </row>
    <row r="344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4"/>
      <c r="V344" s="124"/>
      <c r="W344" s="124"/>
      <c r="X344" s="124"/>
      <c r="Y344" s="124"/>
      <c r="Z344" s="124"/>
      <c r="AA344" s="121"/>
      <c r="AB344" s="121"/>
    </row>
    <row r="34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4"/>
      <c r="V345" s="124"/>
      <c r="W345" s="124"/>
      <c r="X345" s="124"/>
      <c r="Y345" s="124"/>
      <c r="Z345" s="124"/>
      <c r="AA345" s="121"/>
      <c r="AB345" s="121"/>
    </row>
    <row r="346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4"/>
      <c r="V346" s="124"/>
      <c r="W346" s="124"/>
      <c r="X346" s="124"/>
      <c r="Y346" s="124"/>
      <c r="Z346" s="124"/>
      <c r="AA346" s="121"/>
      <c r="AB346" s="121"/>
    </row>
    <row r="347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4"/>
      <c r="V347" s="124"/>
      <c r="W347" s="124"/>
      <c r="X347" s="124"/>
      <c r="Y347" s="124"/>
      <c r="Z347" s="124"/>
      <c r="AA347" s="121"/>
      <c r="AB347" s="121"/>
    </row>
    <row r="348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4"/>
      <c r="V348" s="124"/>
      <c r="W348" s="124"/>
      <c r="X348" s="124"/>
      <c r="Y348" s="124"/>
      <c r="Z348" s="124"/>
      <c r="AA348" s="121"/>
      <c r="AB348" s="121"/>
    </row>
    <row r="349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4"/>
      <c r="V349" s="124"/>
      <c r="W349" s="124"/>
      <c r="X349" s="124"/>
      <c r="Y349" s="124"/>
      <c r="Z349" s="124"/>
      <c r="AA349" s="121"/>
      <c r="AB349" s="121"/>
    </row>
    <row r="350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4"/>
      <c r="V350" s="124"/>
      <c r="W350" s="124"/>
      <c r="X350" s="124"/>
      <c r="Y350" s="124"/>
      <c r="Z350" s="124"/>
      <c r="AA350" s="121"/>
      <c r="AB350" s="121"/>
    </row>
    <row r="35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4"/>
      <c r="V351" s="124"/>
      <c r="W351" s="124"/>
      <c r="X351" s="124"/>
      <c r="Y351" s="124"/>
      <c r="Z351" s="124"/>
      <c r="AA351" s="121"/>
      <c r="AB351" s="121"/>
    </row>
    <row r="352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4"/>
      <c r="V352" s="124"/>
      <c r="W352" s="124"/>
      <c r="X352" s="124"/>
      <c r="Y352" s="124"/>
      <c r="Z352" s="124"/>
      <c r="AA352" s="121"/>
      <c r="AB352" s="121"/>
    </row>
    <row r="353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4"/>
      <c r="V353" s="124"/>
      <c r="W353" s="124"/>
      <c r="X353" s="124"/>
      <c r="Y353" s="124"/>
      <c r="Z353" s="124"/>
      <c r="AA353" s="121"/>
      <c r="AB353" s="121"/>
    </row>
    <row r="354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4"/>
      <c r="V354" s="124"/>
      <c r="W354" s="124"/>
      <c r="X354" s="124"/>
      <c r="Y354" s="124"/>
      <c r="Z354" s="124"/>
      <c r="AA354" s="121"/>
      <c r="AB354" s="121"/>
    </row>
    <row r="35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4"/>
      <c r="V355" s="124"/>
      <c r="W355" s="124"/>
      <c r="X355" s="124"/>
      <c r="Y355" s="124"/>
      <c r="Z355" s="124"/>
      <c r="AA355" s="121"/>
      <c r="AB355" s="121"/>
    </row>
    <row r="356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4"/>
      <c r="V356" s="124"/>
      <c r="W356" s="124"/>
      <c r="X356" s="124"/>
      <c r="Y356" s="124"/>
      <c r="Z356" s="124"/>
      <c r="AA356" s="121"/>
      <c r="AB356" s="121"/>
    </row>
    <row r="357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4"/>
      <c r="V357" s="124"/>
      <c r="W357" s="124"/>
      <c r="X357" s="124"/>
      <c r="Y357" s="124"/>
      <c r="Z357" s="124"/>
      <c r="AA357" s="121"/>
      <c r="AB357" s="121"/>
    </row>
    <row r="358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4"/>
      <c r="V358" s="124"/>
      <c r="W358" s="124"/>
      <c r="X358" s="124"/>
      <c r="Y358" s="124"/>
      <c r="Z358" s="124"/>
      <c r="AA358" s="121"/>
      <c r="AB358" s="121"/>
    </row>
    <row r="359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4"/>
      <c r="V359" s="124"/>
      <c r="W359" s="124"/>
      <c r="X359" s="124"/>
      <c r="Y359" s="124"/>
      <c r="Z359" s="124"/>
      <c r="AA359" s="121"/>
      <c r="AB359" s="121"/>
    </row>
    <row r="360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4"/>
      <c r="V360" s="124"/>
      <c r="W360" s="124"/>
      <c r="X360" s="124"/>
      <c r="Y360" s="124"/>
      <c r="Z360" s="124"/>
      <c r="AA360" s="121"/>
      <c r="AB360" s="121"/>
    </row>
    <row r="36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4"/>
      <c r="V361" s="124"/>
      <c r="W361" s="124"/>
      <c r="X361" s="124"/>
      <c r="Y361" s="124"/>
      <c r="Z361" s="124"/>
      <c r="AA361" s="121"/>
      <c r="AB361" s="121"/>
    </row>
    <row r="362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4"/>
      <c r="V362" s="124"/>
      <c r="W362" s="124"/>
      <c r="X362" s="124"/>
      <c r="Y362" s="124"/>
      <c r="Z362" s="124"/>
      <c r="AA362" s="121"/>
      <c r="AB362" s="121"/>
    </row>
    <row r="363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4"/>
      <c r="V363" s="124"/>
      <c r="W363" s="124"/>
      <c r="X363" s="124"/>
      <c r="Y363" s="124"/>
      <c r="Z363" s="124"/>
      <c r="AA363" s="121"/>
      <c r="AB363" s="121"/>
    </row>
    <row r="364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4"/>
      <c r="V364" s="124"/>
      <c r="W364" s="124"/>
      <c r="X364" s="124"/>
      <c r="Y364" s="124"/>
      <c r="Z364" s="124"/>
      <c r="AA364" s="121"/>
      <c r="AB364" s="121"/>
    </row>
    <row r="36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4"/>
      <c r="V365" s="124"/>
      <c r="W365" s="124"/>
      <c r="X365" s="124"/>
      <c r="Y365" s="124"/>
      <c r="Z365" s="124"/>
      <c r="AA365" s="121"/>
      <c r="AB365" s="121"/>
    </row>
    <row r="366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4"/>
      <c r="V366" s="124"/>
      <c r="W366" s="124"/>
      <c r="X366" s="124"/>
      <c r="Y366" s="124"/>
      <c r="Z366" s="124"/>
      <c r="AA366" s="121"/>
      <c r="AB366" s="121"/>
    </row>
    <row r="367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4"/>
      <c r="V367" s="124"/>
      <c r="W367" s="124"/>
      <c r="X367" s="124"/>
      <c r="Y367" s="124"/>
      <c r="Z367" s="124"/>
      <c r="AA367" s="121"/>
      <c r="AB367" s="121"/>
    </row>
    <row r="368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4"/>
      <c r="V368" s="124"/>
      <c r="W368" s="124"/>
      <c r="X368" s="124"/>
      <c r="Y368" s="124"/>
      <c r="Z368" s="124"/>
      <c r="AA368" s="121"/>
      <c r="AB368" s="121"/>
    </row>
    <row r="369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4"/>
      <c r="V369" s="124"/>
      <c r="W369" s="124"/>
      <c r="X369" s="124"/>
      <c r="Y369" s="124"/>
      <c r="Z369" s="124"/>
      <c r="AA369" s="121"/>
      <c r="AB369" s="121"/>
    </row>
    <row r="370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4"/>
      <c r="V370" s="124"/>
      <c r="W370" s="124"/>
      <c r="X370" s="124"/>
      <c r="Y370" s="124"/>
      <c r="Z370" s="124"/>
      <c r="AA370" s="121"/>
      <c r="AB370" s="121"/>
    </row>
    <row r="37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4"/>
      <c r="V371" s="124"/>
      <c r="W371" s="124"/>
      <c r="X371" s="124"/>
      <c r="Y371" s="124"/>
      <c r="Z371" s="124"/>
      <c r="AA371" s="121"/>
      <c r="AB371" s="121"/>
    </row>
    <row r="372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4"/>
      <c r="V372" s="124"/>
      <c r="W372" s="124"/>
      <c r="X372" s="124"/>
      <c r="Y372" s="124"/>
      <c r="Z372" s="124"/>
      <c r="AA372" s="121"/>
      <c r="AB372" s="121"/>
    </row>
    <row r="373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4"/>
      <c r="V373" s="124"/>
      <c r="W373" s="124"/>
      <c r="X373" s="124"/>
      <c r="Y373" s="124"/>
      <c r="Z373" s="124"/>
      <c r="AA373" s="121"/>
      <c r="AB373" s="121"/>
    </row>
    <row r="374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4"/>
      <c r="V374" s="124"/>
      <c r="W374" s="124"/>
      <c r="X374" s="124"/>
      <c r="Y374" s="124"/>
      <c r="Z374" s="124"/>
      <c r="AA374" s="121"/>
      <c r="AB374" s="121"/>
    </row>
    <row r="37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4"/>
      <c r="V375" s="124"/>
      <c r="W375" s="124"/>
      <c r="X375" s="124"/>
      <c r="Y375" s="124"/>
      <c r="Z375" s="124"/>
      <c r="AA375" s="121"/>
      <c r="AB375" s="121"/>
    </row>
    <row r="376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4"/>
      <c r="V376" s="124"/>
      <c r="W376" s="124"/>
      <c r="X376" s="124"/>
      <c r="Y376" s="124"/>
      <c r="Z376" s="124"/>
      <c r="AA376" s="121"/>
      <c r="AB376" s="121"/>
    </row>
    <row r="377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4"/>
      <c r="V377" s="124"/>
      <c r="W377" s="124"/>
      <c r="X377" s="124"/>
      <c r="Y377" s="124"/>
      <c r="Z377" s="124"/>
      <c r="AA377" s="121"/>
      <c r="AB377" s="121"/>
    </row>
    <row r="378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4"/>
      <c r="V378" s="124"/>
      <c r="W378" s="124"/>
      <c r="X378" s="124"/>
      <c r="Y378" s="124"/>
      <c r="Z378" s="124"/>
      <c r="AA378" s="121"/>
      <c r="AB378" s="121"/>
    </row>
    <row r="379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4"/>
      <c r="V379" s="124"/>
      <c r="W379" s="124"/>
      <c r="X379" s="124"/>
      <c r="Y379" s="124"/>
      <c r="Z379" s="124"/>
      <c r="AA379" s="121"/>
      <c r="AB379" s="121"/>
    </row>
    <row r="380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4"/>
      <c r="V380" s="124"/>
      <c r="W380" s="124"/>
      <c r="X380" s="124"/>
      <c r="Y380" s="124"/>
      <c r="Z380" s="124"/>
      <c r="AA380" s="121"/>
      <c r="AB380" s="121"/>
    </row>
    <row r="38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4"/>
      <c r="V381" s="124"/>
      <c r="W381" s="124"/>
      <c r="X381" s="124"/>
      <c r="Y381" s="124"/>
      <c r="Z381" s="124"/>
      <c r="AA381" s="121"/>
      <c r="AB381" s="121"/>
    </row>
    <row r="382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4"/>
      <c r="V382" s="124"/>
      <c r="W382" s="124"/>
      <c r="X382" s="124"/>
      <c r="Y382" s="124"/>
      <c r="Z382" s="124"/>
      <c r="AA382" s="121"/>
      <c r="AB382" s="121"/>
    </row>
    <row r="383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4"/>
      <c r="V383" s="124"/>
      <c r="W383" s="124"/>
      <c r="X383" s="124"/>
      <c r="Y383" s="124"/>
      <c r="Z383" s="124"/>
      <c r="AA383" s="121"/>
      <c r="AB383" s="121"/>
    </row>
    <row r="384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4"/>
      <c r="V384" s="124"/>
      <c r="W384" s="124"/>
      <c r="X384" s="124"/>
      <c r="Y384" s="124"/>
      <c r="Z384" s="124"/>
      <c r="AA384" s="121"/>
      <c r="AB384" s="121"/>
    </row>
    <row r="38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4"/>
      <c r="V385" s="124"/>
      <c r="W385" s="124"/>
      <c r="X385" s="124"/>
      <c r="Y385" s="124"/>
      <c r="Z385" s="124"/>
      <c r="AA385" s="121"/>
      <c r="AB385" s="121"/>
    </row>
    <row r="386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4"/>
      <c r="V386" s="124"/>
      <c r="W386" s="124"/>
      <c r="X386" s="124"/>
      <c r="Y386" s="124"/>
      <c r="Z386" s="124"/>
      <c r="AA386" s="121"/>
      <c r="AB386" s="121"/>
    </row>
    <row r="387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4"/>
      <c r="V387" s="124"/>
      <c r="W387" s="124"/>
      <c r="X387" s="124"/>
      <c r="Y387" s="124"/>
      <c r="Z387" s="124"/>
      <c r="AA387" s="121"/>
      <c r="AB387" s="121"/>
    </row>
    <row r="388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4"/>
      <c r="V388" s="124"/>
      <c r="W388" s="124"/>
      <c r="X388" s="124"/>
      <c r="Y388" s="124"/>
      <c r="Z388" s="124"/>
      <c r="AA388" s="121"/>
      <c r="AB388" s="121"/>
    </row>
    <row r="389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4"/>
      <c r="V389" s="124"/>
      <c r="W389" s="124"/>
      <c r="X389" s="124"/>
      <c r="Y389" s="124"/>
      <c r="Z389" s="124"/>
      <c r="AA389" s="121"/>
      <c r="AB389" s="121"/>
    </row>
    <row r="390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4"/>
      <c r="V390" s="124"/>
      <c r="W390" s="124"/>
      <c r="X390" s="124"/>
      <c r="Y390" s="124"/>
      <c r="Z390" s="124"/>
      <c r="AA390" s="121"/>
      <c r="AB390" s="121"/>
    </row>
    <row r="39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4"/>
      <c r="V391" s="124"/>
      <c r="W391" s="124"/>
      <c r="X391" s="124"/>
      <c r="Y391" s="124"/>
      <c r="Z391" s="124"/>
      <c r="AA391" s="121"/>
      <c r="AB391" s="121"/>
    </row>
    <row r="392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4"/>
      <c r="V392" s="124"/>
      <c r="W392" s="124"/>
      <c r="X392" s="124"/>
      <c r="Y392" s="124"/>
      <c r="Z392" s="124"/>
      <c r="AA392" s="121"/>
      <c r="AB392" s="121"/>
    </row>
    <row r="393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4"/>
      <c r="V393" s="124"/>
      <c r="W393" s="124"/>
      <c r="X393" s="124"/>
      <c r="Y393" s="124"/>
      <c r="Z393" s="124"/>
      <c r="AA393" s="121"/>
      <c r="AB393" s="121"/>
    </row>
    <row r="394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4"/>
      <c r="V394" s="124"/>
      <c r="W394" s="124"/>
      <c r="X394" s="124"/>
      <c r="Y394" s="124"/>
      <c r="Z394" s="124"/>
      <c r="AA394" s="121"/>
      <c r="AB394" s="121"/>
    </row>
    <row r="39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4"/>
      <c r="V395" s="124"/>
      <c r="W395" s="124"/>
      <c r="X395" s="124"/>
      <c r="Y395" s="124"/>
      <c r="Z395" s="124"/>
      <c r="AA395" s="121"/>
      <c r="AB395" s="121"/>
    </row>
    <row r="396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4"/>
      <c r="V396" s="124"/>
      <c r="W396" s="124"/>
      <c r="X396" s="124"/>
      <c r="Y396" s="124"/>
      <c r="Z396" s="124"/>
      <c r="AA396" s="121"/>
      <c r="AB396" s="121"/>
    </row>
    <row r="397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4"/>
      <c r="V397" s="124"/>
      <c r="W397" s="124"/>
      <c r="X397" s="124"/>
      <c r="Y397" s="124"/>
      <c r="Z397" s="124"/>
      <c r="AA397" s="121"/>
      <c r="AB397" s="121"/>
    </row>
    <row r="398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4"/>
      <c r="V398" s="124"/>
      <c r="W398" s="124"/>
      <c r="X398" s="124"/>
      <c r="Y398" s="124"/>
      <c r="Z398" s="124"/>
      <c r="AA398" s="121"/>
      <c r="AB398" s="121"/>
    </row>
    <row r="399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4"/>
      <c r="V399" s="124"/>
      <c r="W399" s="124"/>
      <c r="X399" s="124"/>
      <c r="Y399" s="124"/>
      <c r="Z399" s="124"/>
      <c r="AA399" s="121"/>
      <c r="AB399" s="121"/>
    </row>
    <row r="400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4"/>
      <c r="V400" s="124"/>
      <c r="W400" s="124"/>
      <c r="X400" s="124"/>
      <c r="Y400" s="124"/>
      <c r="Z400" s="124"/>
      <c r="AA400" s="121"/>
      <c r="AB400" s="121"/>
    </row>
    <row r="40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4"/>
      <c r="V401" s="124"/>
      <c r="W401" s="124"/>
      <c r="X401" s="124"/>
      <c r="Y401" s="124"/>
      <c r="Z401" s="124"/>
      <c r="AA401" s="121"/>
      <c r="AB401" s="121"/>
    </row>
    <row r="402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4"/>
      <c r="V402" s="124"/>
      <c r="W402" s="124"/>
      <c r="X402" s="124"/>
      <c r="Y402" s="124"/>
      <c r="Z402" s="124"/>
      <c r="AA402" s="121"/>
      <c r="AB402" s="121"/>
    </row>
    <row r="403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4"/>
      <c r="V403" s="124"/>
      <c r="W403" s="124"/>
      <c r="X403" s="124"/>
      <c r="Y403" s="124"/>
      <c r="Z403" s="124"/>
      <c r="AA403" s="121"/>
      <c r="AB403" s="121"/>
    </row>
    <row r="404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4"/>
      <c r="V404" s="124"/>
      <c r="W404" s="124"/>
      <c r="X404" s="124"/>
      <c r="Y404" s="124"/>
      <c r="Z404" s="124"/>
      <c r="AA404" s="121"/>
      <c r="AB404" s="121"/>
    </row>
    <row r="40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4"/>
      <c r="V405" s="124"/>
      <c r="W405" s="124"/>
      <c r="X405" s="124"/>
      <c r="Y405" s="124"/>
      <c r="Z405" s="124"/>
      <c r="AA405" s="121"/>
      <c r="AB405" s="121"/>
    </row>
    <row r="406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4"/>
      <c r="V406" s="124"/>
      <c r="W406" s="124"/>
      <c r="X406" s="124"/>
      <c r="Y406" s="124"/>
      <c r="Z406" s="124"/>
      <c r="AA406" s="121"/>
      <c r="AB406" s="121"/>
    </row>
    <row r="407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4"/>
      <c r="V407" s="124"/>
      <c r="W407" s="124"/>
      <c r="X407" s="124"/>
      <c r="Y407" s="124"/>
      <c r="Z407" s="124"/>
      <c r="AA407" s="121"/>
      <c r="AB407" s="121"/>
    </row>
    <row r="408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4"/>
      <c r="V408" s="124"/>
      <c r="W408" s="124"/>
      <c r="X408" s="124"/>
      <c r="Y408" s="124"/>
      <c r="Z408" s="124"/>
      <c r="AA408" s="121"/>
      <c r="AB408" s="121"/>
    </row>
    <row r="409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4"/>
      <c r="V409" s="124"/>
      <c r="W409" s="124"/>
      <c r="X409" s="124"/>
      <c r="Y409" s="124"/>
      <c r="Z409" s="124"/>
      <c r="AA409" s="121"/>
      <c r="AB409" s="121"/>
    </row>
    <row r="410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4"/>
      <c r="V410" s="124"/>
      <c r="W410" s="124"/>
      <c r="X410" s="124"/>
      <c r="Y410" s="124"/>
      <c r="Z410" s="124"/>
      <c r="AA410" s="121"/>
      <c r="AB410" s="121"/>
    </row>
    <row r="41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4"/>
      <c r="V411" s="124"/>
      <c r="W411" s="124"/>
      <c r="X411" s="124"/>
      <c r="Y411" s="124"/>
      <c r="Z411" s="124"/>
      <c r="AA411" s="121"/>
      <c r="AB411" s="121"/>
    </row>
    <row r="412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4"/>
      <c r="V412" s="124"/>
      <c r="W412" s="124"/>
      <c r="X412" s="124"/>
      <c r="Y412" s="124"/>
      <c r="Z412" s="124"/>
      <c r="AA412" s="121"/>
      <c r="AB412" s="121"/>
    </row>
    <row r="413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4"/>
      <c r="V413" s="124"/>
      <c r="W413" s="124"/>
      <c r="X413" s="124"/>
      <c r="Y413" s="124"/>
      <c r="Z413" s="124"/>
      <c r="AA413" s="121"/>
      <c r="AB413" s="121"/>
    </row>
    <row r="414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4"/>
      <c r="V414" s="124"/>
      <c r="W414" s="124"/>
      <c r="X414" s="124"/>
      <c r="Y414" s="124"/>
      <c r="Z414" s="124"/>
      <c r="AA414" s="121"/>
      <c r="AB414" s="121"/>
    </row>
    <row r="41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4"/>
      <c r="V415" s="124"/>
      <c r="W415" s="124"/>
      <c r="X415" s="124"/>
      <c r="Y415" s="124"/>
      <c r="Z415" s="124"/>
      <c r="AA415" s="121"/>
      <c r="AB415" s="121"/>
    </row>
    <row r="416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4"/>
      <c r="V416" s="124"/>
      <c r="W416" s="124"/>
      <c r="X416" s="124"/>
      <c r="Y416" s="124"/>
      <c r="Z416" s="124"/>
      <c r="AA416" s="121"/>
      <c r="AB416" s="121"/>
    </row>
    <row r="417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4"/>
      <c r="V417" s="124"/>
      <c r="W417" s="124"/>
      <c r="X417" s="124"/>
      <c r="Y417" s="124"/>
      <c r="Z417" s="124"/>
      <c r="AA417" s="121"/>
      <c r="AB417" s="121"/>
    </row>
    <row r="418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4"/>
      <c r="V418" s="124"/>
      <c r="W418" s="124"/>
      <c r="X418" s="124"/>
      <c r="Y418" s="124"/>
      <c r="Z418" s="124"/>
      <c r="AA418" s="121"/>
      <c r="AB418" s="121"/>
    </row>
    <row r="419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4"/>
      <c r="V419" s="124"/>
      <c r="W419" s="124"/>
      <c r="X419" s="124"/>
      <c r="Y419" s="124"/>
      <c r="Z419" s="124"/>
      <c r="AA419" s="121"/>
      <c r="AB419" s="121"/>
    </row>
    <row r="420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4"/>
      <c r="V420" s="124"/>
      <c r="W420" s="124"/>
      <c r="X420" s="124"/>
      <c r="Y420" s="124"/>
      <c r="Z420" s="124"/>
      <c r="AA420" s="121"/>
      <c r="AB420" s="121"/>
    </row>
    <row r="42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4"/>
      <c r="V421" s="124"/>
      <c r="W421" s="124"/>
      <c r="X421" s="124"/>
      <c r="Y421" s="124"/>
      <c r="Z421" s="124"/>
      <c r="AA421" s="121"/>
      <c r="AB421" s="121"/>
    </row>
    <row r="422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4"/>
      <c r="V422" s="124"/>
      <c r="W422" s="124"/>
      <c r="X422" s="124"/>
      <c r="Y422" s="124"/>
      <c r="Z422" s="124"/>
      <c r="AA422" s="121"/>
      <c r="AB422" s="121"/>
    </row>
    <row r="423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4"/>
      <c r="V423" s="124"/>
      <c r="W423" s="124"/>
      <c r="X423" s="124"/>
      <c r="Y423" s="124"/>
      <c r="Z423" s="124"/>
      <c r="AA423" s="121"/>
      <c r="AB423" s="121"/>
    </row>
    <row r="424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4"/>
      <c r="V424" s="124"/>
      <c r="W424" s="124"/>
      <c r="X424" s="124"/>
      <c r="Y424" s="124"/>
      <c r="Z424" s="124"/>
      <c r="AA424" s="121"/>
      <c r="AB424" s="121"/>
    </row>
    <row r="4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4"/>
      <c r="V425" s="124"/>
      <c r="W425" s="124"/>
      <c r="X425" s="124"/>
      <c r="Y425" s="124"/>
      <c r="Z425" s="124"/>
      <c r="AA425" s="121"/>
      <c r="AB425" s="121"/>
    </row>
    <row r="426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4"/>
      <c r="V426" s="124"/>
      <c r="W426" s="124"/>
      <c r="X426" s="124"/>
      <c r="Y426" s="124"/>
      <c r="Z426" s="124"/>
      <c r="AA426" s="121"/>
      <c r="AB426" s="121"/>
    </row>
    <row r="427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4"/>
      <c r="V427" s="124"/>
      <c r="W427" s="124"/>
      <c r="X427" s="124"/>
      <c r="Y427" s="124"/>
      <c r="Z427" s="124"/>
      <c r="AA427" s="121"/>
      <c r="AB427" s="121"/>
    </row>
    <row r="428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4"/>
      <c r="V428" s="124"/>
      <c r="W428" s="124"/>
      <c r="X428" s="124"/>
      <c r="Y428" s="124"/>
      <c r="Z428" s="124"/>
      <c r="AA428" s="121"/>
      <c r="AB428" s="121"/>
    </row>
    <row r="429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4"/>
      <c r="V429" s="124"/>
      <c r="W429" s="124"/>
      <c r="X429" s="124"/>
      <c r="Y429" s="124"/>
      <c r="Z429" s="124"/>
      <c r="AA429" s="121"/>
      <c r="AB429" s="121"/>
    </row>
    <row r="430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4"/>
      <c r="V430" s="124"/>
      <c r="W430" s="124"/>
      <c r="X430" s="124"/>
      <c r="Y430" s="124"/>
      <c r="Z430" s="124"/>
      <c r="AA430" s="121"/>
      <c r="AB430" s="121"/>
    </row>
    <row r="43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4"/>
      <c r="V431" s="124"/>
      <c r="W431" s="124"/>
      <c r="X431" s="124"/>
      <c r="Y431" s="124"/>
      <c r="Z431" s="124"/>
      <c r="AA431" s="121"/>
      <c r="AB431" s="121"/>
    </row>
    <row r="432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4"/>
      <c r="V432" s="124"/>
      <c r="W432" s="124"/>
      <c r="X432" s="124"/>
      <c r="Y432" s="124"/>
      <c r="Z432" s="124"/>
      <c r="AA432" s="121"/>
      <c r="AB432" s="121"/>
    </row>
    <row r="433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4"/>
      <c r="V433" s="124"/>
      <c r="W433" s="124"/>
      <c r="X433" s="124"/>
      <c r="Y433" s="124"/>
      <c r="Z433" s="124"/>
      <c r="AA433" s="121"/>
      <c r="AB433" s="121"/>
    </row>
    <row r="434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4"/>
      <c r="V434" s="124"/>
      <c r="W434" s="124"/>
      <c r="X434" s="124"/>
      <c r="Y434" s="124"/>
      <c r="Z434" s="124"/>
      <c r="AA434" s="121"/>
      <c r="AB434" s="121"/>
    </row>
    <row r="43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4"/>
      <c r="V435" s="124"/>
      <c r="W435" s="124"/>
      <c r="X435" s="124"/>
      <c r="Y435" s="124"/>
      <c r="Z435" s="124"/>
      <c r="AA435" s="121"/>
      <c r="AB435" s="121"/>
    </row>
    <row r="436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4"/>
      <c r="V436" s="124"/>
      <c r="W436" s="124"/>
      <c r="X436" s="124"/>
      <c r="Y436" s="124"/>
      <c r="Z436" s="124"/>
      <c r="AA436" s="121"/>
      <c r="AB436" s="121"/>
    </row>
    <row r="437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4"/>
      <c r="V437" s="124"/>
      <c r="W437" s="124"/>
      <c r="X437" s="124"/>
      <c r="Y437" s="124"/>
      <c r="Z437" s="124"/>
      <c r="AA437" s="121"/>
      <c r="AB437" s="121"/>
    </row>
    <row r="438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4"/>
      <c r="V438" s="124"/>
      <c r="W438" s="124"/>
      <c r="X438" s="124"/>
      <c r="Y438" s="124"/>
      <c r="Z438" s="124"/>
      <c r="AA438" s="121"/>
      <c r="AB438" s="121"/>
    </row>
    <row r="439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4"/>
      <c r="V439" s="124"/>
      <c r="W439" s="124"/>
      <c r="X439" s="124"/>
      <c r="Y439" s="124"/>
      <c r="Z439" s="124"/>
      <c r="AA439" s="121"/>
      <c r="AB439" s="121"/>
    </row>
    <row r="440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4"/>
      <c r="V440" s="124"/>
      <c r="W440" s="124"/>
      <c r="X440" s="124"/>
      <c r="Y440" s="124"/>
      <c r="Z440" s="124"/>
      <c r="AA440" s="121"/>
      <c r="AB440" s="121"/>
    </row>
    <row r="44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4"/>
      <c r="V441" s="124"/>
      <c r="W441" s="124"/>
      <c r="X441" s="124"/>
      <c r="Y441" s="124"/>
      <c r="Z441" s="124"/>
      <c r="AA441" s="121"/>
      <c r="AB441" s="121"/>
    </row>
    <row r="442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4"/>
      <c r="V442" s="124"/>
      <c r="W442" s="124"/>
      <c r="X442" s="124"/>
      <c r="Y442" s="124"/>
      <c r="Z442" s="124"/>
      <c r="AA442" s="121"/>
      <c r="AB442" s="121"/>
    </row>
    <row r="443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4"/>
      <c r="V443" s="124"/>
      <c r="W443" s="124"/>
      <c r="X443" s="124"/>
      <c r="Y443" s="124"/>
      <c r="Z443" s="124"/>
      <c r="AA443" s="121"/>
      <c r="AB443" s="121"/>
    </row>
    <row r="444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4"/>
      <c r="V444" s="124"/>
      <c r="W444" s="124"/>
      <c r="X444" s="124"/>
      <c r="Y444" s="124"/>
      <c r="Z444" s="124"/>
      <c r="AA444" s="121"/>
      <c r="AB444" s="121"/>
    </row>
    <row r="44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4"/>
      <c r="V445" s="124"/>
      <c r="W445" s="124"/>
      <c r="X445" s="124"/>
      <c r="Y445" s="124"/>
      <c r="Z445" s="124"/>
      <c r="AA445" s="121"/>
      <c r="AB445" s="121"/>
    </row>
    <row r="446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4"/>
      <c r="V446" s="124"/>
      <c r="W446" s="124"/>
      <c r="X446" s="124"/>
      <c r="Y446" s="124"/>
      <c r="Z446" s="124"/>
      <c r="AA446" s="121"/>
      <c r="AB446" s="121"/>
    </row>
    <row r="447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4"/>
      <c r="V447" s="124"/>
      <c r="W447" s="124"/>
      <c r="X447" s="124"/>
      <c r="Y447" s="124"/>
      <c r="Z447" s="124"/>
      <c r="AA447" s="121"/>
      <c r="AB447" s="121"/>
    </row>
    <row r="448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4"/>
      <c r="V448" s="124"/>
      <c r="W448" s="124"/>
      <c r="X448" s="124"/>
      <c r="Y448" s="124"/>
      <c r="Z448" s="124"/>
      <c r="AA448" s="121"/>
      <c r="AB448" s="121"/>
    </row>
    <row r="449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4"/>
      <c r="V449" s="124"/>
      <c r="W449" s="124"/>
      <c r="X449" s="124"/>
      <c r="Y449" s="124"/>
      <c r="Z449" s="124"/>
      <c r="AA449" s="121"/>
      <c r="AB449" s="121"/>
    </row>
    <row r="450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4"/>
      <c r="V450" s="124"/>
      <c r="W450" s="124"/>
      <c r="X450" s="124"/>
      <c r="Y450" s="124"/>
      <c r="Z450" s="124"/>
      <c r="AA450" s="121"/>
      <c r="AB450" s="121"/>
    </row>
    <row r="45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4"/>
      <c r="V451" s="124"/>
      <c r="W451" s="124"/>
      <c r="X451" s="124"/>
      <c r="Y451" s="124"/>
      <c r="Z451" s="124"/>
      <c r="AA451" s="121"/>
      <c r="AB451" s="121"/>
    </row>
    <row r="452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4"/>
      <c r="V452" s="124"/>
      <c r="W452" s="124"/>
      <c r="X452" s="124"/>
      <c r="Y452" s="124"/>
      <c r="Z452" s="124"/>
      <c r="AA452" s="121"/>
      <c r="AB452" s="121"/>
    </row>
    <row r="453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4"/>
      <c r="V453" s="124"/>
      <c r="W453" s="124"/>
      <c r="X453" s="124"/>
      <c r="Y453" s="124"/>
      <c r="Z453" s="124"/>
      <c r="AA453" s="121"/>
      <c r="AB453" s="121"/>
    </row>
    <row r="454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4"/>
      <c r="V454" s="124"/>
      <c r="W454" s="124"/>
      <c r="X454" s="124"/>
      <c r="Y454" s="124"/>
      <c r="Z454" s="124"/>
      <c r="AA454" s="121"/>
      <c r="AB454" s="121"/>
    </row>
    <row r="45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4"/>
      <c r="V455" s="124"/>
      <c r="W455" s="124"/>
      <c r="X455" s="124"/>
      <c r="Y455" s="124"/>
      <c r="Z455" s="124"/>
      <c r="AA455" s="121"/>
      <c r="AB455" s="121"/>
    </row>
    <row r="456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4"/>
      <c r="V456" s="124"/>
      <c r="W456" s="124"/>
      <c r="X456" s="124"/>
      <c r="Y456" s="124"/>
      <c r="Z456" s="124"/>
      <c r="AA456" s="121"/>
      <c r="AB456" s="121"/>
    </row>
    <row r="457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4"/>
      <c r="V457" s="124"/>
      <c r="W457" s="124"/>
      <c r="X457" s="124"/>
      <c r="Y457" s="124"/>
      <c r="Z457" s="124"/>
      <c r="AA457" s="121"/>
      <c r="AB457" s="121"/>
    </row>
    <row r="458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4"/>
      <c r="V458" s="124"/>
      <c r="W458" s="124"/>
      <c r="X458" s="124"/>
      <c r="Y458" s="124"/>
      <c r="Z458" s="124"/>
      <c r="AA458" s="121"/>
      <c r="AB458" s="121"/>
    </row>
    <row r="459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4"/>
      <c r="V459" s="124"/>
      <c r="W459" s="124"/>
      <c r="X459" s="124"/>
      <c r="Y459" s="124"/>
      <c r="Z459" s="124"/>
      <c r="AA459" s="121"/>
      <c r="AB459" s="121"/>
    </row>
    <row r="460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4"/>
      <c r="V460" s="124"/>
      <c r="W460" s="124"/>
      <c r="X460" s="124"/>
      <c r="Y460" s="124"/>
      <c r="Z460" s="124"/>
      <c r="AA460" s="121"/>
      <c r="AB460" s="121"/>
    </row>
    <row r="46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4"/>
      <c r="V461" s="124"/>
      <c r="W461" s="124"/>
      <c r="X461" s="124"/>
      <c r="Y461" s="124"/>
      <c r="Z461" s="124"/>
      <c r="AA461" s="121"/>
      <c r="AB461" s="121"/>
    </row>
    <row r="462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4"/>
      <c r="V462" s="124"/>
      <c r="W462" s="124"/>
      <c r="X462" s="124"/>
      <c r="Y462" s="124"/>
      <c r="Z462" s="124"/>
      <c r="AA462" s="121"/>
      <c r="AB462" s="121"/>
    </row>
    <row r="463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4"/>
      <c r="V463" s="124"/>
      <c r="W463" s="124"/>
      <c r="X463" s="124"/>
      <c r="Y463" s="124"/>
      <c r="Z463" s="124"/>
      <c r="AA463" s="121"/>
      <c r="AB463" s="121"/>
    </row>
    <row r="464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4"/>
      <c r="V464" s="124"/>
      <c r="W464" s="124"/>
      <c r="X464" s="124"/>
      <c r="Y464" s="124"/>
      <c r="Z464" s="124"/>
      <c r="AA464" s="121"/>
      <c r="AB464" s="121"/>
    </row>
    <row r="46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4"/>
      <c r="V465" s="124"/>
      <c r="W465" s="124"/>
      <c r="X465" s="124"/>
      <c r="Y465" s="124"/>
      <c r="Z465" s="124"/>
      <c r="AA465" s="121"/>
      <c r="AB465" s="121"/>
    </row>
    <row r="466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4"/>
      <c r="V466" s="124"/>
      <c r="W466" s="124"/>
      <c r="X466" s="124"/>
      <c r="Y466" s="124"/>
      <c r="Z466" s="124"/>
      <c r="AA466" s="121"/>
      <c r="AB466" s="121"/>
    </row>
    <row r="467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4"/>
      <c r="V467" s="124"/>
      <c r="W467" s="124"/>
      <c r="X467" s="124"/>
      <c r="Y467" s="124"/>
      <c r="Z467" s="124"/>
      <c r="AA467" s="121"/>
      <c r="AB467" s="121"/>
    </row>
    <row r="468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4"/>
      <c r="V468" s="124"/>
      <c r="W468" s="124"/>
      <c r="X468" s="124"/>
      <c r="Y468" s="124"/>
      <c r="Z468" s="124"/>
      <c r="AA468" s="121"/>
      <c r="AB468" s="121"/>
    </row>
    <row r="469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4"/>
      <c r="V469" s="124"/>
      <c r="W469" s="124"/>
      <c r="X469" s="124"/>
      <c r="Y469" s="124"/>
      <c r="Z469" s="124"/>
      <c r="AA469" s="121"/>
      <c r="AB469" s="121"/>
    </row>
    <row r="47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4"/>
      <c r="V470" s="124"/>
      <c r="W470" s="124"/>
      <c r="X470" s="124"/>
      <c r="Y470" s="124"/>
      <c r="Z470" s="124"/>
      <c r="AA470" s="121"/>
      <c r="AB470" s="121"/>
    </row>
    <row r="47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4"/>
      <c r="V471" s="124"/>
      <c r="W471" s="124"/>
      <c r="X471" s="124"/>
      <c r="Y471" s="124"/>
      <c r="Z471" s="124"/>
      <c r="AA471" s="121"/>
      <c r="AB471" s="121"/>
    </row>
    <row r="472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4"/>
      <c r="V472" s="124"/>
      <c r="W472" s="124"/>
      <c r="X472" s="124"/>
      <c r="Y472" s="124"/>
      <c r="Z472" s="124"/>
      <c r="AA472" s="121"/>
      <c r="AB472" s="121"/>
    </row>
    <row r="473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4"/>
      <c r="V473" s="124"/>
      <c r="W473" s="124"/>
      <c r="X473" s="124"/>
      <c r="Y473" s="124"/>
      <c r="Z473" s="124"/>
      <c r="AA473" s="121"/>
      <c r="AB473" s="121"/>
    </row>
    <row r="474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4"/>
      <c r="V474" s="124"/>
      <c r="W474" s="124"/>
      <c r="X474" s="124"/>
      <c r="Y474" s="124"/>
      <c r="Z474" s="124"/>
      <c r="AA474" s="121"/>
      <c r="AB474" s="121"/>
    </row>
    <row r="47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4"/>
      <c r="V475" s="124"/>
      <c r="W475" s="124"/>
      <c r="X475" s="124"/>
      <c r="Y475" s="124"/>
      <c r="Z475" s="124"/>
      <c r="AA475" s="121"/>
      <c r="AB475" s="121"/>
    </row>
    <row r="476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4"/>
      <c r="V476" s="124"/>
      <c r="W476" s="124"/>
      <c r="X476" s="124"/>
      <c r="Y476" s="124"/>
      <c r="Z476" s="124"/>
      <c r="AA476" s="121"/>
      <c r="AB476" s="121"/>
    </row>
    <row r="477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4"/>
      <c r="V477" s="124"/>
      <c r="W477" s="124"/>
      <c r="X477" s="124"/>
      <c r="Y477" s="124"/>
      <c r="Z477" s="124"/>
      <c r="AA477" s="121"/>
      <c r="AB477" s="121"/>
    </row>
    <row r="478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4"/>
      <c r="V478" s="124"/>
      <c r="W478" s="124"/>
      <c r="X478" s="124"/>
      <c r="Y478" s="124"/>
      <c r="Z478" s="124"/>
      <c r="AA478" s="121"/>
      <c r="AB478" s="121"/>
    </row>
    <row r="479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4"/>
      <c r="V479" s="124"/>
      <c r="W479" s="124"/>
      <c r="X479" s="124"/>
      <c r="Y479" s="124"/>
      <c r="Z479" s="124"/>
      <c r="AA479" s="121"/>
      <c r="AB479" s="121"/>
    </row>
    <row r="480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4"/>
      <c r="V480" s="124"/>
      <c r="W480" s="124"/>
      <c r="X480" s="124"/>
      <c r="Y480" s="124"/>
      <c r="Z480" s="124"/>
      <c r="AA480" s="121"/>
      <c r="AB480" s="121"/>
    </row>
    <row r="48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4"/>
      <c r="V481" s="124"/>
      <c r="W481" s="124"/>
      <c r="X481" s="124"/>
      <c r="Y481" s="124"/>
      <c r="Z481" s="124"/>
      <c r="AA481" s="121"/>
      <c r="AB481" s="121"/>
    </row>
    <row r="482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4"/>
      <c r="V482" s="124"/>
      <c r="W482" s="124"/>
      <c r="X482" s="124"/>
      <c r="Y482" s="124"/>
      <c r="Z482" s="124"/>
      <c r="AA482" s="121"/>
      <c r="AB482" s="121"/>
    </row>
    <row r="483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4"/>
      <c r="V483" s="124"/>
      <c r="W483" s="124"/>
      <c r="X483" s="124"/>
      <c r="Y483" s="124"/>
      <c r="Z483" s="124"/>
      <c r="AA483" s="121"/>
      <c r="AB483" s="121"/>
    </row>
    <row r="484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4"/>
      <c r="V484" s="124"/>
      <c r="W484" s="124"/>
      <c r="X484" s="124"/>
      <c r="Y484" s="124"/>
      <c r="Z484" s="124"/>
      <c r="AA484" s="121"/>
      <c r="AB484" s="121"/>
    </row>
    <row r="48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4"/>
      <c r="V485" s="124"/>
      <c r="W485" s="124"/>
      <c r="X485" s="124"/>
      <c r="Y485" s="124"/>
      <c r="Z485" s="124"/>
      <c r="AA485" s="121"/>
      <c r="AB485" s="121"/>
    </row>
    <row r="486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4"/>
      <c r="V486" s="124"/>
      <c r="W486" s="124"/>
      <c r="X486" s="124"/>
      <c r="Y486" s="124"/>
      <c r="Z486" s="124"/>
      <c r="AA486" s="121"/>
      <c r="AB486" s="121"/>
    </row>
    <row r="487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4"/>
      <c r="V487" s="124"/>
      <c r="W487" s="124"/>
      <c r="X487" s="124"/>
      <c r="Y487" s="124"/>
      <c r="Z487" s="124"/>
      <c r="AA487" s="121"/>
      <c r="AB487" s="121"/>
    </row>
    <row r="488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4"/>
      <c r="V488" s="124"/>
      <c r="W488" s="124"/>
      <c r="X488" s="124"/>
      <c r="Y488" s="124"/>
      <c r="Z488" s="124"/>
      <c r="AA488" s="121"/>
      <c r="AB488" s="121"/>
    </row>
    <row r="489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4"/>
      <c r="V489" s="124"/>
      <c r="W489" s="124"/>
      <c r="X489" s="124"/>
      <c r="Y489" s="124"/>
      <c r="Z489" s="124"/>
      <c r="AA489" s="121"/>
      <c r="AB489" s="121"/>
    </row>
    <row r="490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4"/>
      <c r="V490" s="124"/>
      <c r="W490" s="124"/>
      <c r="X490" s="124"/>
      <c r="Y490" s="124"/>
      <c r="Z490" s="124"/>
      <c r="AA490" s="121"/>
      <c r="AB490" s="121"/>
    </row>
    <row r="49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4"/>
      <c r="V491" s="124"/>
      <c r="W491" s="124"/>
      <c r="X491" s="124"/>
      <c r="Y491" s="124"/>
      <c r="Z491" s="124"/>
      <c r="AA491" s="121"/>
      <c r="AB491" s="121"/>
    </row>
    <row r="492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4"/>
      <c r="V492" s="124"/>
      <c r="W492" s="124"/>
      <c r="X492" s="124"/>
      <c r="Y492" s="124"/>
      <c r="Z492" s="124"/>
      <c r="AA492" s="121"/>
      <c r="AB492" s="121"/>
    </row>
    <row r="493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4"/>
      <c r="V493" s="124"/>
      <c r="W493" s="124"/>
      <c r="X493" s="124"/>
      <c r="Y493" s="124"/>
      <c r="Z493" s="124"/>
      <c r="AA493" s="121"/>
      <c r="AB493" s="121"/>
    </row>
    <row r="494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4"/>
      <c r="V494" s="124"/>
      <c r="W494" s="124"/>
      <c r="X494" s="124"/>
      <c r="Y494" s="124"/>
      <c r="Z494" s="124"/>
      <c r="AA494" s="121"/>
      <c r="AB494" s="121"/>
    </row>
    <row r="49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4"/>
      <c r="V495" s="124"/>
      <c r="W495" s="124"/>
      <c r="X495" s="124"/>
      <c r="Y495" s="124"/>
      <c r="Z495" s="124"/>
      <c r="AA495" s="121"/>
      <c r="AB495" s="121"/>
    </row>
    <row r="496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4"/>
      <c r="V496" s="124"/>
      <c r="W496" s="124"/>
      <c r="X496" s="124"/>
      <c r="Y496" s="124"/>
      <c r="Z496" s="124"/>
      <c r="AA496" s="121"/>
      <c r="AB496" s="121"/>
    </row>
    <row r="497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4"/>
      <c r="V497" s="124"/>
      <c r="W497" s="124"/>
      <c r="X497" s="124"/>
      <c r="Y497" s="124"/>
      <c r="Z497" s="124"/>
      <c r="AA497" s="121"/>
      <c r="AB497" s="121"/>
    </row>
    <row r="498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4"/>
      <c r="V498" s="124"/>
      <c r="W498" s="124"/>
      <c r="X498" s="124"/>
      <c r="Y498" s="124"/>
      <c r="Z498" s="124"/>
      <c r="AA498" s="121"/>
      <c r="AB498" s="121"/>
    </row>
    <row r="499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4"/>
      <c r="V499" s="124"/>
      <c r="W499" s="124"/>
      <c r="X499" s="124"/>
      <c r="Y499" s="124"/>
      <c r="Z499" s="124"/>
      <c r="AA499" s="121"/>
      <c r="AB499" s="121"/>
    </row>
    <row r="500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4"/>
      <c r="V500" s="124"/>
      <c r="W500" s="124"/>
      <c r="X500" s="124"/>
      <c r="Y500" s="124"/>
      <c r="Z500" s="124"/>
      <c r="AA500" s="121"/>
      <c r="AB500" s="121"/>
    </row>
    <row r="50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4"/>
      <c r="V501" s="124"/>
      <c r="W501" s="124"/>
      <c r="X501" s="124"/>
      <c r="Y501" s="124"/>
      <c r="Z501" s="124"/>
      <c r="AA501" s="121"/>
      <c r="AB501" s="121"/>
    </row>
    <row r="502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4"/>
      <c r="V502" s="124"/>
      <c r="W502" s="124"/>
      <c r="X502" s="124"/>
      <c r="Y502" s="124"/>
      <c r="Z502" s="124"/>
      <c r="AA502" s="121"/>
      <c r="AB502" s="121"/>
    </row>
    <row r="503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4"/>
      <c r="V503" s="124"/>
      <c r="W503" s="124"/>
      <c r="X503" s="124"/>
      <c r="Y503" s="124"/>
      <c r="Z503" s="124"/>
      <c r="AA503" s="121"/>
      <c r="AB503" s="121"/>
    </row>
    <row r="504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4"/>
      <c r="V504" s="124"/>
      <c r="W504" s="124"/>
      <c r="X504" s="124"/>
      <c r="Y504" s="124"/>
      <c r="Z504" s="124"/>
      <c r="AA504" s="121"/>
      <c r="AB504" s="121"/>
    </row>
    <row r="50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4"/>
      <c r="V505" s="124"/>
      <c r="W505" s="124"/>
      <c r="X505" s="124"/>
      <c r="Y505" s="124"/>
      <c r="Z505" s="124"/>
      <c r="AA505" s="121"/>
      <c r="AB505" s="121"/>
    </row>
    <row r="506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4"/>
      <c r="V506" s="124"/>
      <c r="W506" s="124"/>
      <c r="X506" s="124"/>
      <c r="Y506" s="124"/>
      <c r="Z506" s="124"/>
      <c r="AA506" s="121"/>
      <c r="AB506" s="121"/>
    </row>
    <row r="507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4"/>
      <c r="V507" s="124"/>
      <c r="W507" s="124"/>
      <c r="X507" s="124"/>
      <c r="Y507" s="124"/>
      <c r="Z507" s="124"/>
      <c r="AA507" s="121"/>
      <c r="AB507" s="121"/>
    </row>
    <row r="508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4"/>
      <c r="V508" s="124"/>
      <c r="W508" s="124"/>
      <c r="X508" s="124"/>
      <c r="Y508" s="124"/>
      <c r="Z508" s="124"/>
      <c r="AA508" s="121"/>
      <c r="AB508" s="121"/>
    </row>
    <row r="509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4"/>
      <c r="V509" s="124"/>
      <c r="W509" s="124"/>
      <c r="X509" s="124"/>
      <c r="Y509" s="124"/>
      <c r="Z509" s="124"/>
      <c r="AA509" s="121"/>
      <c r="AB509" s="121"/>
    </row>
    <row r="510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4"/>
      <c r="V510" s="124"/>
      <c r="W510" s="124"/>
      <c r="X510" s="124"/>
      <c r="Y510" s="124"/>
      <c r="Z510" s="124"/>
      <c r="AA510" s="121"/>
      <c r="AB510" s="121"/>
    </row>
    <row r="51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4"/>
      <c r="V511" s="124"/>
      <c r="W511" s="124"/>
      <c r="X511" s="124"/>
      <c r="Y511" s="124"/>
      <c r="Z511" s="124"/>
      <c r="AA511" s="121"/>
      <c r="AB511" s="121"/>
    </row>
    <row r="512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4"/>
      <c r="V512" s="124"/>
      <c r="W512" s="124"/>
      <c r="X512" s="124"/>
      <c r="Y512" s="124"/>
      <c r="Z512" s="124"/>
      <c r="AA512" s="121"/>
      <c r="AB512" s="121"/>
    </row>
    <row r="513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4"/>
      <c r="V513" s="124"/>
      <c r="W513" s="124"/>
      <c r="X513" s="124"/>
      <c r="Y513" s="124"/>
      <c r="Z513" s="124"/>
      <c r="AA513" s="121"/>
      <c r="AB513" s="121"/>
    </row>
    <row r="514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4"/>
      <c r="V514" s="124"/>
      <c r="W514" s="124"/>
      <c r="X514" s="124"/>
      <c r="Y514" s="124"/>
      <c r="Z514" s="124"/>
      <c r="AA514" s="121"/>
      <c r="AB514" s="121"/>
    </row>
    <row r="51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4"/>
      <c r="V515" s="124"/>
      <c r="W515" s="124"/>
      <c r="X515" s="124"/>
      <c r="Y515" s="124"/>
      <c r="Z515" s="124"/>
      <c r="AA515" s="121"/>
      <c r="AB515" s="121"/>
    </row>
    <row r="516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4"/>
      <c r="V516" s="124"/>
      <c r="W516" s="124"/>
      <c r="X516" s="124"/>
      <c r="Y516" s="124"/>
      <c r="Z516" s="124"/>
      <c r="AA516" s="121"/>
      <c r="AB516" s="121"/>
    </row>
    <row r="517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4"/>
      <c r="V517" s="124"/>
      <c r="W517" s="124"/>
      <c r="X517" s="124"/>
      <c r="Y517" s="124"/>
      <c r="Z517" s="124"/>
      <c r="AA517" s="121"/>
      <c r="AB517" s="121"/>
    </row>
    <row r="518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4"/>
      <c r="V518" s="124"/>
      <c r="W518" s="124"/>
      <c r="X518" s="124"/>
      <c r="Y518" s="124"/>
      <c r="Z518" s="124"/>
      <c r="AA518" s="121"/>
      <c r="AB518" s="121"/>
    </row>
    <row r="519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4"/>
      <c r="V519" s="124"/>
      <c r="W519" s="124"/>
      <c r="X519" s="124"/>
      <c r="Y519" s="124"/>
      <c r="Z519" s="124"/>
      <c r="AA519" s="121"/>
      <c r="AB519" s="121"/>
    </row>
    <row r="520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4"/>
      <c r="V520" s="124"/>
      <c r="W520" s="124"/>
      <c r="X520" s="124"/>
      <c r="Y520" s="124"/>
      <c r="Z520" s="124"/>
      <c r="AA520" s="121"/>
      <c r="AB520" s="121"/>
    </row>
    <row r="52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4"/>
      <c r="V521" s="124"/>
      <c r="W521" s="124"/>
      <c r="X521" s="124"/>
      <c r="Y521" s="124"/>
      <c r="Z521" s="124"/>
      <c r="AA521" s="121"/>
      <c r="AB521" s="121"/>
    </row>
    <row r="522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4"/>
      <c r="V522" s="124"/>
      <c r="W522" s="124"/>
      <c r="X522" s="124"/>
      <c r="Y522" s="124"/>
      <c r="Z522" s="124"/>
      <c r="AA522" s="121"/>
      <c r="AB522" s="121"/>
    </row>
    <row r="523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4"/>
      <c r="V523" s="124"/>
      <c r="W523" s="124"/>
      <c r="X523" s="124"/>
      <c r="Y523" s="124"/>
      <c r="Z523" s="124"/>
      <c r="AA523" s="121"/>
      <c r="AB523" s="121"/>
    </row>
    <row r="524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4"/>
      <c r="V524" s="124"/>
      <c r="W524" s="124"/>
      <c r="X524" s="124"/>
      <c r="Y524" s="124"/>
      <c r="Z524" s="124"/>
      <c r="AA524" s="121"/>
      <c r="AB524" s="121"/>
    </row>
    <row r="5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4"/>
      <c r="V525" s="124"/>
      <c r="W525" s="124"/>
      <c r="X525" s="124"/>
      <c r="Y525" s="124"/>
      <c r="Z525" s="124"/>
      <c r="AA525" s="121"/>
      <c r="AB525" s="121"/>
    </row>
    <row r="526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4"/>
      <c r="V526" s="124"/>
      <c r="W526" s="124"/>
      <c r="X526" s="124"/>
      <c r="Y526" s="124"/>
      <c r="Z526" s="124"/>
      <c r="AA526" s="121"/>
      <c r="AB526" s="121"/>
    </row>
    <row r="527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4"/>
      <c r="V527" s="124"/>
      <c r="W527" s="124"/>
      <c r="X527" s="124"/>
      <c r="Y527" s="124"/>
      <c r="Z527" s="124"/>
      <c r="AA527" s="121"/>
      <c r="AB527" s="121"/>
    </row>
    <row r="528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4"/>
      <c r="V528" s="124"/>
      <c r="W528" s="124"/>
      <c r="X528" s="124"/>
      <c r="Y528" s="124"/>
      <c r="Z528" s="124"/>
      <c r="AA528" s="121"/>
      <c r="AB528" s="121"/>
    </row>
    <row r="529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4"/>
      <c r="V529" s="124"/>
      <c r="W529" s="124"/>
      <c r="X529" s="124"/>
      <c r="Y529" s="124"/>
      <c r="Z529" s="124"/>
      <c r="AA529" s="121"/>
      <c r="AB529" s="121"/>
    </row>
    <row r="530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4"/>
      <c r="V530" s="124"/>
      <c r="W530" s="124"/>
      <c r="X530" s="124"/>
      <c r="Y530" s="124"/>
      <c r="Z530" s="124"/>
      <c r="AA530" s="121"/>
      <c r="AB530" s="121"/>
    </row>
    <row r="53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4"/>
      <c r="V531" s="124"/>
      <c r="W531" s="124"/>
      <c r="X531" s="124"/>
      <c r="Y531" s="124"/>
      <c r="Z531" s="124"/>
      <c r="AA531" s="121"/>
      <c r="AB531" s="121"/>
    </row>
    <row r="532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4"/>
      <c r="V532" s="124"/>
      <c r="W532" s="124"/>
      <c r="X532" s="124"/>
      <c r="Y532" s="124"/>
      <c r="Z532" s="124"/>
      <c r="AA532" s="121"/>
      <c r="AB532" s="121"/>
    </row>
    <row r="533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4"/>
      <c r="V533" s="124"/>
      <c r="W533" s="124"/>
      <c r="X533" s="124"/>
      <c r="Y533" s="124"/>
      <c r="Z533" s="124"/>
      <c r="AA533" s="121"/>
      <c r="AB533" s="121"/>
    </row>
    <row r="534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4"/>
      <c r="V534" s="124"/>
      <c r="W534" s="124"/>
      <c r="X534" s="124"/>
      <c r="Y534" s="124"/>
      <c r="Z534" s="124"/>
      <c r="AA534" s="121"/>
      <c r="AB534" s="121"/>
    </row>
    <row r="53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4"/>
      <c r="V535" s="124"/>
      <c r="W535" s="124"/>
      <c r="X535" s="124"/>
      <c r="Y535" s="124"/>
      <c r="Z535" s="124"/>
      <c r="AA535" s="121"/>
      <c r="AB535" s="121"/>
    </row>
    <row r="536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4"/>
      <c r="V536" s="124"/>
      <c r="W536" s="124"/>
      <c r="X536" s="124"/>
      <c r="Y536" s="124"/>
      <c r="Z536" s="124"/>
      <c r="AA536" s="121"/>
      <c r="AB536" s="121"/>
    </row>
    <row r="537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4"/>
      <c r="V537" s="124"/>
      <c r="W537" s="124"/>
      <c r="X537" s="124"/>
      <c r="Y537" s="124"/>
      <c r="Z537" s="124"/>
      <c r="AA537" s="121"/>
      <c r="AB537" s="121"/>
    </row>
    <row r="538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4"/>
      <c r="V538" s="124"/>
      <c r="W538" s="124"/>
      <c r="X538" s="124"/>
      <c r="Y538" s="124"/>
      <c r="Z538" s="124"/>
      <c r="AA538" s="121"/>
      <c r="AB538" s="121"/>
    </row>
    <row r="539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4"/>
      <c r="V539" s="124"/>
      <c r="W539" s="124"/>
      <c r="X539" s="124"/>
      <c r="Y539" s="124"/>
      <c r="Z539" s="124"/>
      <c r="AA539" s="121"/>
      <c r="AB539" s="121"/>
    </row>
    <row r="540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4"/>
      <c r="V540" s="124"/>
      <c r="W540" s="124"/>
      <c r="X540" s="124"/>
      <c r="Y540" s="124"/>
      <c r="Z540" s="124"/>
      <c r="AA540" s="121"/>
      <c r="AB540" s="121"/>
    </row>
    <row r="54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4"/>
      <c r="V541" s="124"/>
      <c r="W541" s="124"/>
      <c r="X541" s="124"/>
      <c r="Y541" s="124"/>
      <c r="Z541" s="124"/>
      <c r="AA541" s="121"/>
      <c r="AB541" s="121"/>
    </row>
    <row r="542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4"/>
      <c r="V542" s="124"/>
      <c r="W542" s="124"/>
      <c r="X542" s="124"/>
      <c r="Y542" s="124"/>
      <c r="Z542" s="124"/>
      <c r="AA542" s="121"/>
      <c r="AB542" s="121"/>
    </row>
    <row r="543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4"/>
      <c r="V543" s="124"/>
      <c r="W543" s="124"/>
      <c r="X543" s="124"/>
      <c r="Y543" s="124"/>
      <c r="Z543" s="124"/>
      <c r="AA543" s="121"/>
      <c r="AB543" s="121"/>
    </row>
    <row r="544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4"/>
      <c r="V544" s="124"/>
      <c r="W544" s="124"/>
      <c r="X544" s="124"/>
      <c r="Y544" s="124"/>
      <c r="Z544" s="124"/>
      <c r="AA544" s="121"/>
      <c r="AB544" s="121"/>
    </row>
    <row r="54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4"/>
      <c r="V545" s="124"/>
      <c r="W545" s="124"/>
      <c r="X545" s="124"/>
      <c r="Y545" s="124"/>
      <c r="Z545" s="124"/>
      <c r="AA545" s="121"/>
      <c r="AB545" s="121"/>
    </row>
    <row r="546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4"/>
      <c r="V546" s="124"/>
      <c r="W546" s="124"/>
      <c r="X546" s="124"/>
      <c r="Y546" s="124"/>
      <c r="Z546" s="124"/>
      <c r="AA546" s="121"/>
      <c r="AB546" s="121"/>
    </row>
    <row r="547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4"/>
      <c r="V547" s="124"/>
      <c r="W547" s="124"/>
      <c r="X547" s="124"/>
      <c r="Y547" s="124"/>
      <c r="Z547" s="124"/>
      <c r="AA547" s="121"/>
      <c r="AB547" s="121"/>
    </row>
    <row r="548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4"/>
      <c r="V548" s="124"/>
      <c r="W548" s="124"/>
      <c r="X548" s="124"/>
      <c r="Y548" s="124"/>
      <c r="Z548" s="124"/>
      <c r="AA548" s="121"/>
      <c r="AB548" s="121"/>
    </row>
    <row r="549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4"/>
      <c r="V549" s="124"/>
      <c r="W549" s="124"/>
      <c r="X549" s="124"/>
      <c r="Y549" s="124"/>
      <c r="Z549" s="124"/>
      <c r="AA549" s="121"/>
      <c r="AB549" s="121"/>
    </row>
    <row r="55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4"/>
      <c r="V550" s="124"/>
      <c r="W550" s="124"/>
      <c r="X550" s="124"/>
      <c r="Y550" s="124"/>
      <c r="Z550" s="124"/>
      <c r="AA550" s="121"/>
      <c r="AB550" s="121"/>
    </row>
    <row r="55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4"/>
      <c r="V551" s="124"/>
      <c r="W551" s="124"/>
      <c r="X551" s="124"/>
      <c r="Y551" s="124"/>
      <c r="Z551" s="124"/>
      <c r="AA551" s="121"/>
      <c r="AB551" s="121"/>
    </row>
    <row r="552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4"/>
      <c r="V552" s="124"/>
      <c r="W552" s="124"/>
      <c r="X552" s="124"/>
      <c r="Y552" s="124"/>
      <c r="Z552" s="124"/>
      <c r="AA552" s="121"/>
      <c r="AB552" s="121"/>
    </row>
    <row r="55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4"/>
      <c r="V553" s="124"/>
      <c r="W553" s="124"/>
      <c r="X553" s="124"/>
      <c r="Y553" s="124"/>
      <c r="Z553" s="124"/>
      <c r="AA553" s="121"/>
      <c r="AB553" s="121"/>
    </row>
    <row r="554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4"/>
      <c r="V554" s="124"/>
      <c r="W554" s="124"/>
      <c r="X554" s="124"/>
      <c r="Y554" s="124"/>
      <c r="Z554" s="124"/>
      <c r="AA554" s="121"/>
      <c r="AB554" s="121"/>
    </row>
    <row r="55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4"/>
      <c r="V555" s="124"/>
      <c r="W555" s="124"/>
      <c r="X555" s="124"/>
      <c r="Y555" s="124"/>
      <c r="Z555" s="124"/>
      <c r="AA555" s="121"/>
      <c r="AB555" s="121"/>
    </row>
    <row r="556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4"/>
      <c r="V556" s="124"/>
      <c r="W556" s="124"/>
      <c r="X556" s="124"/>
      <c r="Y556" s="124"/>
      <c r="Z556" s="124"/>
      <c r="AA556" s="121"/>
      <c r="AB556" s="121"/>
    </row>
    <row r="557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4"/>
      <c r="V557" s="124"/>
      <c r="W557" s="124"/>
      <c r="X557" s="124"/>
      <c r="Y557" s="124"/>
      <c r="Z557" s="124"/>
      <c r="AA557" s="121"/>
      <c r="AB557" s="121"/>
    </row>
    <row r="558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4"/>
      <c r="V558" s="124"/>
      <c r="W558" s="124"/>
      <c r="X558" s="124"/>
      <c r="Y558" s="124"/>
      <c r="Z558" s="124"/>
      <c r="AA558" s="121"/>
      <c r="AB558" s="121"/>
    </row>
    <row r="559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4"/>
      <c r="V559" s="124"/>
      <c r="W559" s="124"/>
      <c r="X559" s="124"/>
      <c r="Y559" s="124"/>
      <c r="Z559" s="124"/>
      <c r="AA559" s="121"/>
      <c r="AB559" s="121"/>
    </row>
    <row r="56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4"/>
      <c r="V560" s="124"/>
      <c r="W560" s="124"/>
      <c r="X560" s="124"/>
      <c r="Y560" s="124"/>
      <c r="Z560" s="124"/>
      <c r="AA560" s="121"/>
      <c r="AB560" s="121"/>
    </row>
    <row r="56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4"/>
      <c r="V561" s="124"/>
      <c r="W561" s="124"/>
      <c r="X561" s="124"/>
      <c r="Y561" s="124"/>
      <c r="Z561" s="124"/>
      <c r="AA561" s="121"/>
      <c r="AB561" s="121"/>
    </row>
    <row r="562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4"/>
      <c r="V562" s="124"/>
      <c r="W562" s="124"/>
      <c r="X562" s="124"/>
      <c r="Y562" s="124"/>
      <c r="Z562" s="124"/>
      <c r="AA562" s="121"/>
      <c r="AB562" s="121"/>
    </row>
    <row r="56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4"/>
      <c r="V563" s="124"/>
      <c r="W563" s="124"/>
      <c r="X563" s="124"/>
      <c r="Y563" s="124"/>
      <c r="Z563" s="124"/>
      <c r="AA563" s="121"/>
      <c r="AB563" s="121"/>
    </row>
    <row r="564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4"/>
      <c r="V564" s="124"/>
      <c r="W564" s="124"/>
      <c r="X564" s="124"/>
      <c r="Y564" s="124"/>
      <c r="Z564" s="124"/>
      <c r="AA564" s="121"/>
      <c r="AB564" s="121"/>
    </row>
    <row r="56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4"/>
      <c r="V565" s="124"/>
      <c r="W565" s="124"/>
      <c r="X565" s="124"/>
      <c r="Y565" s="124"/>
      <c r="Z565" s="124"/>
      <c r="AA565" s="121"/>
      <c r="AB565" s="121"/>
    </row>
    <row r="566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4"/>
      <c r="V566" s="124"/>
      <c r="W566" s="124"/>
      <c r="X566" s="124"/>
      <c r="Y566" s="124"/>
      <c r="Z566" s="124"/>
      <c r="AA566" s="121"/>
      <c r="AB566" s="121"/>
    </row>
    <row r="567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4"/>
      <c r="V567" s="124"/>
      <c r="W567" s="124"/>
      <c r="X567" s="124"/>
      <c r="Y567" s="124"/>
      <c r="Z567" s="124"/>
      <c r="AA567" s="121"/>
      <c r="AB567" s="121"/>
    </row>
    <row r="568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4"/>
      <c r="V568" s="124"/>
      <c r="W568" s="124"/>
      <c r="X568" s="124"/>
      <c r="Y568" s="124"/>
      <c r="Z568" s="124"/>
      <c r="AA568" s="121"/>
      <c r="AB568" s="121"/>
    </row>
    <row r="569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4"/>
      <c r="V569" s="124"/>
      <c r="W569" s="124"/>
      <c r="X569" s="124"/>
      <c r="Y569" s="124"/>
      <c r="Z569" s="124"/>
      <c r="AA569" s="121"/>
      <c r="AB569" s="121"/>
    </row>
    <row r="57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4"/>
      <c r="V570" s="124"/>
      <c r="W570" s="124"/>
      <c r="X570" s="124"/>
      <c r="Y570" s="124"/>
      <c r="Z570" s="124"/>
      <c r="AA570" s="121"/>
      <c r="AB570" s="121"/>
    </row>
    <row r="57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4"/>
      <c r="V571" s="124"/>
      <c r="W571" s="124"/>
      <c r="X571" s="124"/>
      <c r="Y571" s="124"/>
      <c r="Z571" s="124"/>
      <c r="AA571" s="121"/>
      <c r="AB571" s="121"/>
    </row>
    <row r="572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4"/>
      <c r="V572" s="124"/>
      <c r="W572" s="124"/>
      <c r="X572" s="124"/>
      <c r="Y572" s="124"/>
      <c r="Z572" s="124"/>
      <c r="AA572" s="121"/>
      <c r="AB572" s="121"/>
    </row>
    <row r="57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4"/>
      <c r="V573" s="124"/>
      <c r="W573" s="124"/>
      <c r="X573" s="124"/>
      <c r="Y573" s="124"/>
      <c r="Z573" s="124"/>
      <c r="AA573" s="121"/>
      <c r="AB573" s="121"/>
    </row>
    <row r="574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4"/>
      <c r="V574" s="124"/>
      <c r="W574" s="124"/>
      <c r="X574" s="124"/>
      <c r="Y574" s="124"/>
      <c r="Z574" s="124"/>
      <c r="AA574" s="121"/>
      <c r="AB574" s="121"/>
    </row>
    <row r="57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4"/>
      <c r="V575" s="124"/>
      <c r="W575" s="124"/>
      <c r="X575" s="124"/>
      <c r="Y575" s="124"/>
      <c r="Z575" s="124"/>
      <c r="AA575" s="121"/>
      <c r="AB575" s="121"/>
    </row>
    <row r="576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4"/>
      <c r="V576" s="124"/>
      <c r="W576" s="124"/>
      <c r="X576" s="124"/>
      <c r="Y576" s="124"/>
      <c r="Z576" s="124"/>
      <c r="AA576" s="121"/>
      <c r="AB576" s="121"/>
    </row>
    <row r="577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4"/>
      <c r="V577" s="124"/>
      <c r="W577" s="124"/>
      <c r="X577" s="124"/>
      <c r="Y577" s="124"/>
      <c r="Z577" s="124"/>
      <c r="AA577" s="121"/>
      <c r="AB577" s="121"/>
    </row>
    <row r="578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4"/>
      <c r="V578" s="124"/>
      <c r="W578" s="124"/>
      <c r="X578" s="124"/>
      <c r="Y578" s="124"/>
      <c r="Z578" s="124"/>
      <c r="AA578" s="121"/>
      <c r="AB578" s="121"/>
    </row>
    <row r="579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4"/>
      <c r="V579" s="124"/>
      <c r="W579" s="124"/>
      <c r="X579" s="124"/>
      <c r="Y579" s="124"/>
      <c r="Z579" s="124"/>
      <c r="AA579" s="121"/>
      <c r="AB579" s="121"/>
    </row>
    <row r="58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4"/>
      <c r="V580" s="124"/>
      <c r="W580" s="124"/>
      <c r="X580" s="124"/>
      <c r="Y580" s="124"/>
      <c r="Z580" s="124"/>
      <c r="AA580" s="121"/>
      <c r="AB580" s="121"/>
    </row>
    <row r="58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4"/>
      <c r="V581" s="124"/>
      <c r="W581" s="124"/>
      <c r="X581" s="124"/>
      <c r="Y581" s="124"/>
      <c r="Z581" s="124"/>
      <c r="AA581" s="121"/>
      <c r="AB581" s="121"/>
    </row>
    <row r="582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4"/>
      <c r="V582" s="124"/>
      <c r="W582" s="124"/>
      <c r="X582" s="124"/>
      <c r="Y582" s="124"/>
      <c r="Z582" s="124"/>
      <c r="AA582" s="121"/>
      <c r="AB582" s="121"/>
    </row>
    <row r="58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4"/>
      <c r="V583" s="124"/>
      <c r="W583" s="124"/>
      <c r="X583" s="124"/>
      <c r="Y583" s="124"/>
      <c r="Z583" s="124"/>
      <c r="AA583" s="121"/>
      <c r="AB583" s="121"/>
    </row>
    <row r="584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4"/>
      <c r="V584" s="124"/>
      <c r="W584" s="124"/>
      <c r="X584" s="124"/>
      <c r="Y584" s="124"/>
      <c r="Z584" s="124"/>
      <c r="AA584" s="121"/>
      <c r="AB584" s="121"/>
    </row>
    <row r="58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4"/>
      <c r="V585" s="124"/>
      <c r="W585" s="124"/>
      <c r="X585" s="124"/>
      <c r="Y585" s="124"/>
      <c r="Z585" s="124"/>
      <c r="AA585" s="121"/>
      <c r="AB585" s="121"/>
    </row>
    <row r="586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4"/>
      <c r="V586" s="124"/>
      <c r="W586" s="124"/>
      <c r="X586" s="124"/>
      <c r="Y586" s="124"/>
      <c r="Z586" s="124"/>
      <c r="AA586" s="121"/>
      <c r="AB586" s="121"/>
    </row>
    <row r="587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4"/>
      <c r="V587" s="124"/>
      <c r="W587" s="124"/>
      <c r="X587" s="124"/>
      <c r="Y587" s="124"/>
      <c r="Z587" s="124"/>
      <c r="AA587" s="121"/>
      <c r="AB587" s="121"/>
    </row>
    <row r="588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4"/>
      <c r="V588" s="124"/>
      <c r="W588" s="124"/>
      <c r="X588" s="124"/>
      <c r="Y588" s="124"/>
      <c r="Z588" s="124"/>
      <c r="AA588" s="121"/>
      <c r="AB588" s="121"/>
    </row>
    <row r="589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4"/>
      <c r="V589" s="124"/>
      <c r="W589" s="124"/>
      <c r="X589" s="124"/>
      <c r="Y589" s="124"/>
      <c r="Z589" s="124"/>
      <c r="AA589" s="121"/>
      <c r="AB589" s="121"/>
    </row>
    <row r="59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4"/>
      <c r="V590" s="124"/>
      <c r="W590" s="124"/>
      <c r="X590" s="124"/>
      <c r="Y590" s="124"/>
      <c r="Z590" s="124"/>
      <c r="AA590" s="121"/>
      <c r="AB590" s="121"/>
    </row>
    <row r="59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4"/>
      <c r="V591" s="124"/>
      <c r="W591" s="124"/>
      <c r="X591" s="124"/>
      <c r="Y591" s="124"/>
      <c r="Z591" s="124"/>
      <c r="AA591" s="121"/>
      <c r="AB591" s="121"/>
    </row>
    <row r="592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4"/>
      <c r="V592" s="124"/>
      <c r="W592" s="124"/>
      <c r="X592" s="124"/>
      <c r="Y592" s="124"/>
      <c r="Z592" s="124"/>
      <c r="AA592" s="121"/>
      <c r="AB592" s="121"/>
    </row>
    <row r="59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4"/>
      <c r="V593" s="124"/>
      <c r="W593" s="124"/>
      <c r="X593" s="124"/>
      <c r="Y593" s="124"/>
      <c r="Z593" s="124"/>
      <c r="AA593" s="121"/>
      <c r="AB593" s="121"/>
    </row>
    <row r="594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4"/>
      <c r="V594" s="124"/>
      <c r="W594" s="124"/>
      <c r="X594" s="124"/>
      <c r="Y594" s="124"/>
      <c r="Z594" s="124"/>
      <c r="AA594" s="121"/>
      <c r="AB594" s="121"/>
    </row>
    <row r="59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4"/>
      <c r="V595" s="124"/>
      <c r="W595" s="124"/>
      <c r="X595" s="124"/>
      <c r="Y595" s="124"/>
      <c r="Z595" s="124"/>
      <c r="AA595" s="121"/>
      <c r="AB595" s="121"/>
    </row>
    <row r="596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4"/>
      <c r="V596" s="124"/>
      <c r="W596" s="124"/>
      <c r="X596" s="124"/>
      <c r="Y596" s="124"/>
      <c r="Z596" s="124"/>
      <c r="AA596" s="121"/>
      <c r="AB596" s="121"/>
    </row>
    <row r="597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4"/>
      <c r="V597" s="124"/>
      <c r="W597" s="124"/>
      <c r="X597" s="124"/>
      <c r="Y597" s="124"/>
      <c r="Z597" s="124"/>
      <c r="AA597" s="121"/>
      <c r="AB597" s="121"/>
    </row>
    <row r="598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4"/>
      <c r="V598" s="124"/>
      <c r="W598" s="124"/>
      <c r="X598" s="124"/>
      <c r="Y598" s="124"/>
      <c r="Z598" s="124"/>
      <c r="AA598" s="121"/>
      <c r="AB598" s="121"/>
    </row>
    <row r="599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4"/>
      <c r="V599" s="124"/>
      <c r="W599" s="124"/>
      <c r="X599" s="124"/>
      <c r="Y599" s="124"/>
      <c r="Z599" s="124"/>
      <c r="AA599" s="121"/>
      <c r="AB599" s="121"/>
    </row>
    <row r="60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4"/>
      <c r="V600" s="124"/>
      <c r="W600" s="124"/>
      <c r="X600" s="124"/>
      <c r="Y600" s="124"/>
      <c r="Z600" s="124"/>
      <c r="AA600" s="121"/>
      <c r="AB600" s="121"/>
    </row>
    <row r="60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4"/>
      <c r="V601" s="124"/>
      <c r="W601" s="124"/>
      <c r="X601" s="124"/>
      <c r="Y601" s="124"/>
      <c r="Z601" s="124"/>
      <c r="AA601" s="121"/>
      <c r="AB601" s="121"/>
    </row>
    <row r="602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4"/>
      <c r="V602" s="124"/>
      <c r="W602" s="124"/>
      <c r="X602" s="124"/>
      <c r="Y602" s="124"/>
      <c r="Z602" s="124"/>
      <c r="AA602" s="121"/>
      <c r="AB602" s="121"/>
    </row>
    <row r="60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4"/>
      <c r="V603" s="124"/>
      <c r="W603" s="124"/>
      <c r="X603" s="124"/>
      <c r="Y603" s="124"/>
      <c r="Z603" s="124"/>
      <c r="AA603" s="121"/>
      <c r="AB603" s="121"/>
    </row>
    <row r="604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4"/>
      <c r="V604" s="124"/>
      <c r="W604" s="124"/>
      <c r="X604" s="124"/>
      <c r="Y604" s="124"/>
      <c r="Z604" s="124"/>
      <c r="AA604" s="121"/>
      <c r="AB604" s="121"/>
    </row>
    <row r="60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4"/>
      <c r="V605" s="124"/>
      <c r="W605" s="124"/>
      <c r="X605" s="124"/>
      <c r="Y605" s="124"/>
      <c r="Z605" s="124"/>
      <c r="AA605" s="121"/>
      <c r="AB605" s="121"/>
    </row>
    <row r="606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4"/>
      <c r="V606" s="124"/>
      <c r="W606" s="124"/>
      <c r="X606" s="124"/>
      <c r="Y606" s="124"/>
      <c r="Z606" s="124"/>
      <c r="AA606" s="121"/>
      <c r="AB606" s="121"/>
    </row>
    <row r="607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4"/>
      <c r="V607" s="124"/>
      <c r="W607" s="124"/>
      <c r="X607" s="124"/>
      <c r="Y607" s="124"/>
      <c r="Z607" s="124"/>
      <c r="AA607" s="121"/>
      <c r="AB607" s="121"/>
    </row>
    <row r="608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4"/>
      <c r="V608" s="124"/>
      <c r="W608" s="124"/>
      <c r="X608" s="124"/>
      <c r="Y608" s="124"/>
      <c r="Z608" s="124"/>
      <c r="AA608" s="121"/>
      <c r="AB608" s="121"/>
    </row>
    <row r="609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4"/>
      <c r="V609" s="124"/>
      <c r="W609" s="124"/>
      <c r="X609" s="124"/>
      <c r="Y609" s="124"/>
      <c r="Z609" s="124"/>
      <c r="AA609" s="121"/>
      <c r="AB609" s="121"/>
    </row>
    <row r="61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4"/>
      <c r="V610" s="124"/>
      <c r="W610" s="124"/>
      <c r="X610" s="124"/>
      <c r="Y610" s="124"/>
      <c r="Z610" s="124"/>
      <c r="AA610" s="121"/>
      <c r="AB610" s="121"/>
    </row>
    <row r="61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4"/>
      <c r="V611" s="124"/>
      <c r="W611" s="124"/>
      <c r="X611" s="124"/>
      <c r="Y611" s="124"/>
      <c r="Z611" s="124"/>
      <c r="AA611" s="121"/>
      <c r="AB611" s="121"/>
    </row>
    <row r="612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4"/>
      <c r="V612" s="124"/>
      <c r="W612" s="124"/>
      <c r="X612" s="124"/>
      <c r="Y612" s="124"/>
      <c r="Z612" s="124"/>
      <c r="AA612" s="121"/>
      <c r="AB612" s="121"/>
    </row>
    <row r="61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4"/>
      <c r="V613" s="124"/>
      <c r="W613" s="124"/>
      <c r="X613" s="124"/>
      <c r="Y613" s="124"/>
      <c r="Z613" s="124"/>
      <c r="AA613" s="121"/>
      <c r="AB613" s="121"/>
    </row>
    <row r="614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4"/>
      <c r="V614" s="124"/>
      <c r="W614" s="124"/>
      <c r="X614" s="124"/>
      <c r="Y614" s="124"/>
      <c r="Z614" s="124"/>
      <c r="AA614" s="121"/>
      <c r="AB614" s="121"/>
    </row>
    <row r="61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4"/>
      <c r="V615" s="124"/>
      <c r="W615" s="124"/>
      <c r="X615" s="124"/>
      <c r="Y615" s="124"/>
      <c r="Z615" s="124"/>
      <c r="AA615" s="121"/>
      <c r="AB615" s="121"/>
    </row>
    <row r="616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4"/>
      <c r="V616" s="124"/>
      <c r="W616" s="124"/>
      <c r="X616" s="124"/>
      <c r="Y616" s="124"/>
      <c r="Z616" s="124"/>
      <c r="AA616" s="121"/>
      <c r="AB616" s="121"/>
    </row>
    <row r="617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4"/>
      <c r="V617" s="124"/>
      <c r="W617" s="124"/>
      <c r="X617" s="124"/>
      <c r="Y617" s="124"/>
      <c r="Z617" s="124"/>
      <c r="AA617" s="121"/>
      <c r="AB617" s="121"/>
    </row>
    <row r="618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4"/>
      <c r="V618" s="124"/>
      <c r="W618" s="124"/>
      <c r="X618" s="124"/>
      <c r="Y618" s="124"/>
      <c r="Z618" s="124"/>
      <c r="AA618" s="121"/>
      <c r="AB618" s="121"/>
    </row>
    <row r="619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4"/>
      <c r="V619" s="124"/>
      <c r="W619" s="124"/>
      <c r="X619" s="124"/>
      <c r="Y619" s="124"/>
      <c r="Z619" s="124"/>
      <c r="AA619" s="121"/>
      <c r="AB619" s="121"/>
    </row>
    <row r="62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4"/>
      <c r="V620" s="124"/>
      <c r="W620" s="124"/>
      <c r="X620" s="124"/>
      <c r="Y620" s="124"/>
      <c r="Z620" s="124"/>
      <c r="AA620" s="121"/>
      <c r="AB620" s="121"/>
    </row>
    <row r="62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4"/>
      <c r="V621" s="124"/>
      <c r="W621" s="124"/>
      <c r="X621" s="124"/>
      <c r="Y621" s="124"/>
      <c r="Z621" s="124"/>
      <c r="AA621" s="121"/>
      <c r="AB621" s="121"/>
    </row>
    <row r="622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4"/>
      <c r="V622" s="124"/>
      <c r="W622" s="124"/>
      <c r="X622" s="124"/>
      <c r="Y622" s="124"/>
      <c r="Z622" s="124"/>
      <c r="AA622" s="121"/>
      <c r="AB622" s="121"/>
    </row>
    <row r="62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4"/>
      <c r="V623" s="124"/>
      <c r="W623" s="124"/>
      <c r="X623" s="124"/>
      <c r="Y623" s="124"/>
      <c r="Z623" s="124"/>
      <c r="AA623" s="121"/>
      <c r="AB623" s="121"/>
    </row>
    <row r="624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4"/>
      <c r="V624" s="124"/>
      <c r="W624" s="124"/>
      <c r="X624" s="124"/>
      <c r="Y624" s="124"/>
      <c r="Z624" s="124"/>
      <c r="AA624" s="121"/>
      <c r="AB624" s="121"/>
    </row>
    <row r="6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4"/>
      <c r="V625" s="124"/>
      <c r="W625" s="124"/>
      <c r="X625" s="124"/>
      <c r="Y625" s="124"/>
      <c r="Z625" s="124"/>
      <c r="AA625" s="121"/>
      <c r="AB625" s="121"/>
    </row>
    <row r="626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4"/>
      <c r="V626" s="124"/>
      <c r="W626" s="124"/>
      <c r="X626" s="124"/>
      <c r="Y626" s="124"/>
      <c r="Z626" s="124"/>
      <c r="AA626" s="121"/>
      <c r="AB626" s="121"/>
    </row>
    <row r="627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4"/>
      <c r="V627" s="124"/>
      <c r="W627" s="124"/>
      <c r="X627" s="124"/>
      <c r="Y627" s="124"/>
      <c r="Z627" s="124"/>
      <c r="AA627" s="121"/>
      <c r="AB627" s="121"/>
    </row>
    <row r="628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4"/>
      <c r="V628" s="124"/>
      <c r="W628" s="124"/>
      <c r="X628" s="124"/>
      <c r="Y628" s="124"/>
      <c r="Z628" s="124"/>
      <c r="AA628" s="121"/>
      <c r="AB628" s="121"/>
    </row>
    <row r="629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4"/>
      <c r="V629" s="124"/>
      <c r="W629" s="124"/>
      <c r="X629" s="124"/>
      <c r="Y629" s="124"/>
      <c r="Z629" s="124"/>
      <c r="AA629" s="121"/>
      <c r="AB629" s="121"/>
    </row>
    <row r="63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4"/>
      <c r="V630" s="124"/>
      <c r="W630" s="124"/>
      <c r="X630" s="124"/>
      <c r="Y630" s="124"/>
      <c r="Z630" s="124"/>
      <c r="AA630" s="121"/>
      <c r="AB630" s="121"/>
    </row>
    <row r="63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4"/>
      <c r="V631" s="124"/>
      <c r="W631" s="124"/>
      <c r="X631" s="124"/>
      <c r="Y631" s="124"/>
      <c r="Z631" s="124"/>
      <c r="AA631" s="121"/>
      <c r="AB631" s="121"/>
    </row>
    <row r="632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4"/>
      <c r="V632" s="124"/>
      <c r="W632" s="124"/>
      <c r="X632" s="124"/>
      <c r="Y632" s="124"/>
      <c r="Z632" s="124"/>
      <c r="AA632" s="121"/>
      <c r="AB632" s="121"/>
    </row>
    <row r="63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4"/>
      <c r="V633" s="124"/>
      <c r="W633" s="124"/>
      <c r="X633" s="124"/>
      <c r="Y633" s="124"/>
      <c r="Z633" s="124"/>
      <c r="AA633" s="121"/>
      <c r="AB633" s="121"/>
    </row>
    <row r="634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4"/>
      <c r="V634" s="124"/>
      <c r="W634" s="124"/>
      <c r="X634" s="124"/>
      <c r="Y634" s="124"/>
      <c r="Z634" s="124"/>
      <c r="AA634" s="121"/>
      <c r="AB634" s="121"/>
    </row>
    <row r="63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4"/>
      <c r="V635" s="124"/>
      <c r="W635" s="124"/>
      <c r="X635" s="124"/>
      <c r="Y635" s="124"/>
      <c r="Z635" s="124"/>
      <c r="AA635" s="121"/>
      <c r="AB635" s="121"/>
    </row>
    <row r="636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4"/>
      <c r="V636" s="124"/>
      <c r="W636" s="124"/>
      <c r="X636" s="124"/>
      <c r="Y636" s="124"/>
      <c r="Z636" s="124"/>
      <c r="AA636" s="121"/>
      <c r="AB636" s="121"/>
    </row>
    <row r="637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4"/>
      <c r="V637" s="124"/>
      <c r="W637" s="124"/>
      <c r="X637" s="124"/>
      <c r="Y637" s="124"/>
      <c r="Z637" s="124"/>
      <c r="AA637" s="121"/>
      <c r="AB637" s="121"/>
    </row>
    <row r="638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4"/>
      <c r="V638" s="124"/>
      <c r="W638" s="124"/>
      <c r="X638" s="124"/>
      <c r="Y638" s="124"/>
      <c r="Z638" s="124"/>
      <c r="AA638" s="121"/>
      <c r="AB638" s="121"/>
    </row>
    <row r="639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4"/>
      <c r="V639" s="124"/>
      <c r="W639" s="124"/>
      <c r="X639" s="124"/>
      <c r="Y639" s="124"/>
      <c r="Z639" s="124"/>
      <c r="AA639" s="121"/>
      <c r="AB639" s="121"/>
    </row>
    <row r="64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4"/>
      <c r="V640" s="124"/>
      <c r="W640" s="124"/>
      <c r="X640" s="124"/>
      <c r="Y640" s="124"/>
      <c r="Z640" s="124"/>
      <c r="AA640" s="121"/>
      <c r="AB640" s="121"/>
    </row>
    <row r="64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4"/>
      <c r="V641" s="124"/>
      <c r="W641" s="124"/>
      <c r="X641" s="124"/>
      <c r="Y641" s="124"/>
      <c r="Z641" s="124"/>
      <c r="AA641" s="121"/>
      <c r="AB641" s="121"/>
    </row>
    <row r="642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4"/>
      <c r="V642" s="124"/>
      <c r="W642" s="124"/>
      <c r="X642" s="124"/>
      <c r="Y642" s="124"/>
      <c r="Z642" s="124"/>
      <c r="AA642" s="121"/>
      <c r="AB642" s="121"/>
    </row>
    <row r="64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4"/>
      <c r="V643" s="124"/>
      <c r="W643" s="124"/>
      <c r="X643" s="124"/>
      <c r="Y643" s="124"/>
      <c r="Z643" s="124"/>
      <c r="AA643" s="121"/>
      <c r="AB643" s="121"/>
    </row>
    <row r="644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4"/>
      <c r="V644" s="124"/>
      <c r="W644" s="124"/>
      <c r="X644" s="124"/>
      <c r="Y644" s="124"/>
      <c r="Z644" s="124"/>
      <c r="AA644" s="121"/>
      <c r="AB644" s="121"/>
    </row>
    <row r="64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4"/>
      <c r="V645" s="124"/>
      <c r="W645" s="124"/>
      <c r="X645" s="124"/>
      <c r="Y645" s="124"/>
      <c r="Z645" s="124"/>
      <c r="AA645" s="121"/>
      <c r="AB645" s="121"/>
    </row>
    <row r="646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4"/>
      <c r="V646" s="124"/>
      <c r="W646" s="124"/>
      <c r="X646" s="124"/>
      <c r="Y646" s="124"/>
      <c r="Z646" s="124"/>
      <c r="AA646" s="121"/>
      <c r="AB646" s="121"/>
    </row>
    <row r="647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4"/>
      <c r="V647" s="124"/>
      <c r="W647" s="124"/>
      <c r="X647" s="124"/>
      <c r="Y647" s="124"/>
      <c r="Z647" s="124"/>
      <c r="AA647" s="121"/>
      <c r="AB647" s="121"/>
    </row>
    <row r="648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4"/>
      <c r="V648" s="124"/>
      <c r="W648" s="124"/>
      <c r="X648" s="124"/>
      <c r="Y648" s="124"/>
      <c r="Z648" s="124"/>
      <c r="AA648" s="121"/>
      <c r="AB648" s="121"/>
    </row>
    <row r="649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4"/>
      <c r="V649" s="124"/>
      <c r="W649" s="124"/>
      <c r="X649" s="124"/>
      <c r="Y649" s="124"/>
      <c r="Z649" s="124"/>
      <c r="AA649" s="121"/>
      <c r="AB649" s="121"/>
    </row>
    <row r="65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4"/>
      <c r="V650" s="124"/>
      <c r="W650" s="124"/>
      <c r="X650" s="124"/>
      <c r="Y650" s="124"/>
      <c r="Z650" s="124"/>
      <c r="AA650" s="121"/>
      <c r="AB650" s="121"/>
    </row>
    <row r="65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4"/>
      <c r="V651" s="124"/>
      <c r="W651" s="124"/>
      <c r="X651" s="124"/>
      <c r="Y651" s="124"/>
      <c r="Z651" s="124"/>
      <c r="AA651" s="121"/>
      <c r="AB651" s="121"/>
    </row>
    <row r="652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4"/>
      <c r="V652" s="124"/>
      <c r="W652" s="124"/>
      <c r="X652" s="124"/>
      <c r="Y652" s="124"/>
      <c r="Z652" s="124"/>
      <c r="AA652" s="121"/>
      <c r="AB652" s="121"/>
    </row>
    <row r="65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4"/>
      <c r="V653" s="124"/>
      <c r="W653" s="124"/>
      <c r="X653" s="124"/>
      <c r="Y653" s="124"/>
      <c r="Z653" s="124"/>
      <c r="AA653" s="121"/>
      <c r="AB653" s="121"/>
    </row>
    <row r="654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4"/>
      <c r="V654" s="124"/>
      <c r="W654" s="124"/>
      <c r="X654" s="124"/>
      <c r="Y654" s="124"/>
      <c r="Z654" s="124"/>
      <c r="AA654" s="121"/>
      <c r="AB654" s="121"/>
    </row>
    <row r="65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4"/>
      <c r="V655" s="124"/>
      <c r="W655" s="124"/>
      <c r="X655" s="124"/>
      <c r="Y655" s="124"/>
      <c r="Z655" s="124"/>
      <c r="AA655" s="121"/>
      <c r="AB655" s="121"/>
    </row>
    <row r="656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4"/>
      <c r="V656" s="124"/>
      <c r="W656" s="124"/>
      <c r="X656" s="124"/>
      <c r="Y656" s="124"/>
      <c r="Z656" s="124"/>
      <c r="AA656" s="121"/>
      <c r="AB656" s="121"/>
    </row>
    <row r="657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4"/>
      <c r="V657" s="124"/>
      <c r="W657" s="124"/>
      <c r="X657" s="124"/>
      <c r="Y657" s="124"/>
      <c r="Z657" s="124"/>
      <c r="AA657" s="121"/>
      <c r="AB657" s="121"/>
    </row>
    <row r="658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4"/>
      <c r="V658" s="124"/>
      <c r="W658" s="124"/>
      <c r="X658" s="124"/>
      <c r="Y658" s="124"/>
      <c r="Z658" s="124"/>
      <c r="AA658" s="121"/>
      <c r="AB658" s="121"/>
    </row>
    <row r="659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4"/>
      <c r="V659" s="124"/>
      <c r="W659" s="124"/>
      <c r="X659" s="124"/>
      <c r="Y659" s="124"/>
      <c r="Z659" s="124"/>
      <c r="AA659" s="121"/>
      <c r="AB659" s="121"/>
    </row>
    <row r="66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4"/>
      <c r="V660" s="124"/>
      <c r="W660" s="124"/>
      <c r="X660" s="124"/>
      <c r="Y660" s="124"/>
      <c r="Z660" s="124"/>
      <c r="AA660" s="121"/>
      <c r="AB660" s="121"/>
    </row>
    <row r="66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4"/>
      <c r="V661" s="124"/>
      <c r="W661" s="124"/>
      <c r="X661" s="124"/>
      <c r="Y661" s="124"/>
      <c r="Z661" s="124"/>
      <c r="AA661" s="121"/>
      <c r="AB661" s="121"/>
    </row>
    <row r="662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4"/>
      <c r="V662" s="124"/>
      <c r="W662" s="124"/>
      <c r="X662" s="124"/>
      <c r="Y662" s="124"/>
      <c r="Z662" s="124"/>
      <c r="AA662" s="121"/>
      <c r="AB662" s="121"/>
    </row>
    <row r="66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4"/>
      <c r="V663" s="124"/>
      <c r="W663" s="124"/>
      <c r="X663" s="124"/>
      <c r="Y663" s="124"/>
      <c r="Z663" s="124"/>
      <c r="AA663" s="121"/>
      <c r="AB663" s="121"/>
    </row>
    <row r="664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4"/>
      <c r="V664" s="124"/>
      <c r="W664" s="124"/>
      <c r="X664" s="124"/>
      <c r="Y664" s="124"/>
      <c r="Z664" s="124"/>
      <c r="AA664" s="121"/>
      <c r="AB664" s="121"/>
    </row>
    <row r="66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4"/>
      <c r="V665" s="124"/>
      <c r="W665" s="124"/>
      <c r="X665" s="124"/>
      <c r="Y665" s="124"/>
      <c r="Z665" s="124"/>
      <c r="AA665" s="121"/>
      <c r="AB665" s="121"/>
    </row>
    <row r="666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4"/>
      <c r="V666" s="124"/>
      <c r="W666" s="124"/>
      <c r="X666" s="124"/>
      <c r="Y666" s="124"/>
      <c r="Z666" s="124"/>
      <c r="AA666" s="121"/>
      <c r="AB666" s="121"/>
    </row>
    <row r="667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4"/>
      <c r="V667" s="124"/>
      <c r="W667" s="124"/>
      <c r="X667" s="124"/>
      <c r="Y667" s="124"/>
      <c r="Z667" s="124"/>
      <c r="AA667" s="121"/>
      <c r="AB667" s="121"/>
    </row>
    <row r="668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4"/>
      <c r="V668" s="124"/>
      <c r="W668" s="124"/>
      <c r="X668" s="124"/>
      <c r="Y668" s="124"/>
      <c r="Z668" s="124"/>
      <c r="AA668" s="121"/>
      <c r="AB668" s="121"/>
    </row>
    <row r="669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4"/>
      <c r="V669" s="124"/>
      <c r="W669" s="124"/>
      <c r="X669" s="124"/>
      <c r="Y669" s="124"/>
      <c r="Z669" s="124"/>
      <c r="AA669" s="121"/>
      <c r="AB669" s="121"/>
    </row>
    <row r="67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4"/>
      <c r="V670" s="124"/>
      <c r="W670" s="124"/>
      <c r="X670" s="124"/>
      <c r="Y670" s="124"/>
      <c r="Z670" s="124"/>
      <c r="AA670" s="121"/>
      <c r="AB670" s="121"/>
    </row>
    <row r="67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4"/>
      <c r="V671" s="124"/>
      <c r="W671" s="124"/>
      <c r="X671" s="124"/>
      <c r="Y671" s="124"/>
      <c r="Z671" s="124"/>
      <c r="AA671" s="121"/>
      <c r="AB671" s="121"/>
    </row>
    <row r="672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4"/>
      <c r="V672" s="124"/>
      <c r="W672" s="124"/>
      <c r="X672" s="124"/>
      <c r="Y672" s="124"/>
      <c r="Z672" s="124"/>
      <c r="AA672" s="121"/>
      <c r="AB672" s="121"/>
    </row>
    <row r="67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4"/>
      <c r="V673" s="124"/>
      <c r="W673" s="124"/>
      <c r="X673" s="124"/>
      <c r="Y673" s="124"/>
      <c r="Z673" s="124"/>
      <c r="AA673" s="121"/>
      <c r="AB673" s="121"/>
    </row>
    <row r="674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4"/>
      <c r="V674" s="124"/>
      <c r="W674" s="124"/>
      <c r="X674" s="124"/>
      <c r="Y674" s="124"/>
      <c r="Z674" s="124"/>
      <c r="AA674" s="121"/>
      <c r="AB674" s="121"/>
    </row>
    <row r="67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4"/>
      <c r="V675" s="124"/>
      <c r="W675" s="124"/>
      <c r="X675" s="124"/>
      <c r="Y675" s="124"/>
      <c r="Z675" s="124"/>
      <c r="AA675" s="121"/>
      <c r="AB675" s="121"/>
    </row>
    <row r="676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4"/>
      <c r="V676" s="124"/>
      <c r="W676" s="124"/>
      <c r="X676" s="124"/>
      <c r="Y676" s="124"/>
      <c r="Z676" s="124"/>
      <c r="AA676" s="121"/>
      <c r="AB676" s="121"/>
    </row>
    <row r="677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4"/>
      <c r="V677" s="124"/>
      <c r="W677" s="124"/>
      <c r="X677" s="124"/>
      <c r="Y677" s="124"/>
      <c r="Z677" s="124"/>
      <c r="AA677" s="121"/>
      <c r="AB677" s="121"/>
    </row>
    <row r="678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4"/>
      <c r="V678" s="124"/>
      <c r="W678" s="124"/>
      <c r="X678" s="124"/>
      <c r="Y678" s="124"/>
      <c r="Z678" s="124"/>
      <c r="AA678" s="121"/>
      <c r="AB678" s="121"/>
    </row>
    <row r="679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4"/>
      <c r="V679" s="124"/>
      <c r="W679" s="124"/>
      <c r="X679" s="124"/>
      <c r="Y679" s="124"/>
      <c r="Z679" s="124"/>
      <c r="AA679" s="121"/>
      <c r="AB679" s="121"/>
    </row>
    <row r="68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4"/>
      <c r="V680" s="124"/>
      <c r="W680" s="124"/>
      <c r="X680" s="124"/>
      <c r="Y680" s="124"/>
      <c r="Z680" s="124"/>
      <c r="AA680" s="121"/>
      <c r="AB680" s="121"/>
    </row>
    <row r="68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4"/>
      <c r="V681" s="124"/>
      <c r="W681" s="124"/>
      <c r="X681" s="124"/>
      <c r="Y681" s="124"/>
      <c r="Z681" s="124"/>
      <c r="AA681" s="121"/>
      <c r="AB681" s="121"/>
    </row>
    <row r="682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4"/>
      <c r="V682" s="124"/>
      <c r="W682" s="124"/>
      <c r="X682" s="124"/>
      <c r="Y682" s="124"/>
      <c r="Z682" s="124"/>
      <c r="AA682" s="121"/>
      <c r="AB682" s="121"/>
    </row>
    <row r="68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4"/>
      <c r="V683" s="124"/>
      <c r="W683" s="124"/>
      <c r="X683" s="124"/>
      <c r="Y683" s="124"/>
      <c r="Z683" s="124"/>
      <c r="AA683" s="121"/>
      <c r="AB683" s="121"/>
    </row>
    <row r="684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4"/>
      <c r="V684" s="124"/>
      <c r="W684" s="124"/>
      <c r="X684" s="124"/>
      <c r="Y684" s="124"/>
      <c r="Z684" s="124"/>
      <c r="AA684" s="121"/>
      <c r="AB684" s="121"/>
    </row>
    <row r="68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4"/>
      <c r="V685" s="124"/>
      <c r="W685" s="124"/>
      <c r="X685" s="124"/>
      <c r="Y685" s="124"/>
      <c r="Z685" s="124"/>
      <c r="AA685" s="121"/>
      <c r="AB685" s="121"/>
    </row>
    <row r="686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4"/>
      <c r="V686" s="124"/>
      <c r="W686" s="124"/>
      <c r="X686" s="124"/>
      <c r="Y686" s="124"/>
      <c r="Z686" s="124"/>
      <c r="AA686" s="121"/>
      <c r="AB686" s="121"/>
    </row>
    <row r="687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4"/>
      <c r="V687" s="124"/>
      <c r="W687" s="124"/>
      <c r="X687" s="124"/>
      <c r="Y687" s="124"/>
      <c r="Z687" s="124"/>
      <c r="AA687" s="121"/>
      <c r="AB687" s="121"/>
    </row>
    <row r="688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4"/>
      <c r="V688" s="124"/>
      <c r="W688" s="124"/>
      <c r="X688" s="124"/>
      <c r="Y688" s="124"/>
      <c r="Z688" s="124"/>
      <c r="AA688" s="121"/>
      <c r="AB688" s="121"/>
    </row>
    <row r="689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4"/>
      <c r="V689" s="124"/>
      <c r="W689" s="124"/>
      <c r="X689" s="124"/>
      <c r="Y689" s="124"/>
      <c r="Z689" s="124"/>
      <c r="AA689" s="121"/>
      <c r="AB689" s="121"/>
    </row>
    <row r="69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4"/>
      <c r="V690" s="124"/>
      <c r="W690" s="124"/>
      <c r="X690" s="124"/>
      <c r="Y690" s="124"/>
      <c r="Z690" s="124"/>
      <c r="AA690" s="121"/>
      <c r="AB690" s="121"/>
    </row>
    <row r="69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4"/>
      <c r="V691" s="124"/>
      <c r="W691" s="124"/>
      <c r="X691" s="124"/>
      <c r="Y691" s="124"/>
      <c r="Z691" s="124"/>
      <c r="AA691" s="121"/>
      <c r="AB691" s="121"/>
    </row>
    <row r="692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4"/>
      <c r="V692" s="124"/>
      <c r="W692" s="124"/>
      <c r="X692" s="124"/>
      <c r="Y692" s="124"/>
      <c r="Z692" s="124"/>
      <c r="AA692" s="121"/>
      <c r="AB692" s="121"/>
    </row>
    <row r="69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4"/>
      <c r="V693" s="124"/>
      <c r="W693" s="124"/>
      <c r="X693" s="124"/>
      <c r="Y693" s="124"/>
      <c r="Z693" s="124"/>
      <c r="AA693" s="121"/>
      <c r="AB693" s="121"/>
    </row>
    <row r="694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4"/>
      <c r="V694" s="124"/>
      <c r="W694" s="124"/>
      <c r="X694" s="124"/>
      <c r="Y694" s="124"/>
      <c r="Z694" s="124"/>
      <c r="AA694" s="121"/>
      <c r="AB694" s="121"/>
    </row>
    <row r="69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4"/>
      <c r="V695" s="124"/>
      <c r="W695" s="124"/>
      <c r="X695" s="124"/>
      <c r="Y695" s="124"/>
      <c r="Z695" s="124"/>
      <c r="AA695" s="121"/>
      <c r="AB695" s="121"/>
    </row>
    <row r="696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4"/>
      <c r="V696" s="124"/>
      <c r="W696" s="124"/>
      <c r="X696" s="124"/>
      <c r="Y696" s="124"/>
      <c r="Z696" s="124"/>
      <c r="AA696" s="121"/>
      <c r="AB696" s="121"/>
    </row>
    <row r="697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4"/>
      <c r="V697" s="124"/>
      <c r="W697" s="124"/>
      <c r="X697" s="124"/>
      <c r="Y697" s="124"/>
      <c r="Z697" s="124"/>
      <c r="AA697" s="121"/>
      <c r="AB697" s="121"/>
    </row>
    <row r="698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4"/>
      <c r="V698" s="124"/>
      <c r="W698" s="124"/>
      <c r="X698" s="124"/>
      <c r="Y698" s="124"/>
      <c r="Z698" s="124"/>
      <c r="AA698" s="121"/>
      <c r="AB698" s="121"/>
    </row>
    <row r="699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4"/>
      <c r="V699" s="124"/>
      <c r="W699" s="124"/>
      <c r="X699" s="124"/>
      <c r="Y699" s="124"/>
      <c r="Z699" s="124"/>
      <c r="AA699" s="121"/>
      <c r="AB699" s="121"/>
    </row>
    <row r="70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4"/>
      <c r="V700" s="124"/>
      <c r="W700" s="124"/>
      <c r="X700" s="124"/>
      <c r="Y700" s="124"/>
      <c r="Z700" s="124"/>
      <c r="AA700" s="121"/>
      <c r="AB700" s="121"/>
    </row>
    <row r="70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4"/>
      <c r="V701" s="124"/>
      <c r="W701" s="124"/>
      <c r="X701" s="124"/>
      <c r="Y701" s="124"/>
      <c r="Z701" s="124"/>
      <c r="AA701" s="121"/>
      <c r="AB701" s="121"/>
    </row>
    <row r="702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4"/>
      <c r="V702" s="124"/>
      <c r="W702" s="124"/>
      <c r="X702" s="124"/>
      <c r="Y702" s="124"/>
      <c r="Z702" s="124"/>
      <c r="AA702" s="121"/>
      <c r="AB702" s="121"/>
    </row>
    <row r="70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4"/>
      <c r="V703" s="124"/>
      <c r="W703" s="124"/>
      <c r="X703" s="124"/>
      <c r="Y703" s="124"/>
      <c r="Z703" s="124"/>
      <c r="AA703" s="121"/>
      <c r="AB703" s="121"/>
    </row>
    <row r="704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4"/>
      <c r="V704" s="124"/>
      <c r="W704" s="124"/>
      <c r="X704" s="124"/>
      <c r="Y704" s="124"/>
      <c r="Z704" s="124"/>
      <c r="AA704" s="121"/>
      <c r="AB704" s="121"/>
    </row>
    <row r="70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4"/>
      <c r="V705" s="124"/>
      <c r="W705" s="124"/>
      <c r="X705" s="124"/>
      <c r="Y705" s="124"/>
      <c r="Z705" s="124"/>
      <c r="AA705" s="121"/>
      <c r="AB705" s="121"/>
    </row>
    <row r="706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4"/>
      <c r="V706" s="124"/>
      <c r="W706" s="124"/>
      <c r="X706" s="124"/>
      <c r="Y706" s="124"/>
      <c r="Z706" s="124"/>
      <c r="AA706" s="121"/>
      <c r="AB706" s="121"/>
    </row>
    <row r="707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4"/>
      <c r="V707" s="124"/>
      <c r="W707" s="124"/>
      <c r="X707" s="124"/>
      <c r="Y707" s="124"/>
      <c r="Z707" s="124"/>
      <c r="AA707" s="121"/>
      <c r="AB707" s="121"/>
    </row>
    <row r="708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4"/>
      <c r="V708" s="124"/>
      <c r="W708" s="124"/>
      <c r="X708" s="124"/>
      <c r="Y708" s="124"/>
      <c r="Z708" s="124"/>
      <c r="AA708" s="121"/>
      <c r="AB708" s="121"/>
    </row>
    <row r="709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4"/>
      <c r="V709" s="124"/>
      <c r="W709" s="124"/>
      <c r="X709" s="124"/>
      <c r="Y709" s="124"/>
      <c r="Z709" s="124"/>
      <c r="AA709" s="121"/>
      <c r="AB709" s="121"/>
    </row>
    <row r="71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4"/>
      <c r="V710" s="124"/>
      <c r="W710" s="124"/>
      <c r="X710" s="124"/>
      <c r="Y710" s="124"/>
      <c r="Z710" s="124"/>
      <c r="AA710" s="121"/>
      <c r="AB710" s="121"/>
    </row>
    <row r="71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4"/>
      <c r="V711" s="124"/>
      <c r="W711" s="124"/>
      <c r="X711" s="124"/>
      <c r="Y711" s="124"/>
      <c r="Z711" s="124"/>
      <c r="AA711" s="121"/>
      <c r="AB711" s="121"/>
    </row>
    <row r="712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4"/>
      <c r="V712" s="124"/>
      <c r="W712" s="124"/>
      <c r="X712" s="124"/>
      <c r="Y712" s="124"/>
      <c r="Z712" s="124"/>
      <c r="AA712" s="121"/>
      <c r="AB712" s="121"/>
    </row>
    <row r="71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4"/>
      <c r="V713" s="124"/>
      <c r="W713" s="124"/>
      <c r="X713" s="124"/>
      <c r="Y713" s="124"/>
      <c r="Z713" s="124"/>
      <c r="AA713" s="121"/>
      <c r="AB713" s="121"/>
    </row>
    <row r="714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4"/>
      <c r="V714" s="124"/>
      <c r="W714" s="124"/>
      <c r="X714" s="124"/>
      <c r="Y714" s="124"/>
      <c r="Z714" s="124"/>
      <c r="AA714" s="121"/>
      <c r="AB714" s="121"/>
    </row>
    <row r="71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4"/>
      <c r="V715" s="124"/>
      <c r="W715" s="124"/>
      <c r="X715" s="124"/>
      <c r="Y715" s="124"/>
      <c r="Z715" s="124"/>
      <c r="AA715" s="121"/>
      <c r="AB715" s="121"/>
    </row>
    <row r="716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4"/>
      <c r="V716" s="124"/>
      <c r="W716" s="124"/>
      <c r="X716" s="124"/>
      <c r="Y716" s="124"/>
      <c r="Z716" s="124"/>
      <c r="AA716" s="121"/>
      <c r="AB716" s="121"/>
    </row>
    <row r="717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4"/>
      <c r="V717" s="124"/>
      <c r="W717" s="124"/>
      <c r="X717" s="124"/>
      <c r="Y717" s="124"/>
      <c r="Z717" s="124"/>
      <c r="AA717" s="121"/>
      <c r="AB717" s="121"/>
    </row>
    <row r="718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4"/>
      <c r="V718" s="124"/>
      <c r="W718" s="124"/>
      <c r="X718" s="124"/>
      <c r="Y718" s="124"/>
      <c r="Z718" s="124"/>
      <c r="AA718" s="121"/>
      <c r="AB718" s="121"/>
    </row>
    <row r="719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4"/>
      <c r="V719" s="124"/>
      <c r="W719" s="124"/>
      <c r="X719" s="124"/>
      <c r="Y719" s="124"/>
      <c r="Z719" s="124"/>
      <c r="AA719" s="121"/>
      <c r="AB719" s="121"/>
    </row>
    <row r="72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4"/>
      <c r="V720" s="124"/>
      <c r="W720" s="124"/>
      <c r="X720" s="124"/>
      <c r="Y720" s="124"/>
      <c r="Z720" s="124"/>
      <c r="AA720" s="121"/>
      <c r="AB720" s="121"/>
    </row>
    <row r="72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4"/>
      <c r="V721" s="124"/>
      <c r="W721" s="124"/>
      <c r="X721" s="124"/>
      <c r="Y721" s="124"/>
      <c r="Z721" s="124"/>
      <c r="AA721" s="121"/>
      <c r="AB721" s="121"/>
    </row>
    <row r="722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4"/>
      <c r="V722" s="124"/>
      <c r="W722" s="124"/>
      <c r="X722" s="124"/>
      <c r="Y722" s="124"/>
      <c r="Z722" s="124"/>
      <c r="AA722" s="121"/>
      <c r="AB722" s="121"/>
    </row>
    <row r="72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4"/>
      <c r="V723" s="124"/>
      <c r="W723" s="124"/>
      <c r="X723" s="124"/>
      <c r="Y723" s="124"/>
      <c r="Z723" s="124"/>
      <c r="AA723" s="121"/>
      <c r="AB723" s="121"/>
    </row>
    <row r="724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4"/>
      <c r="V724" s="124"/>
      <c r="W724" s="124"/>
      <c r="X724" s="124"/>
      <c r="Y724" s="124"/>
      <c r="Z724" s="124"/>
      <c r="AA724" s="121"/>
      <c r="AB724" s="121"/>
    </row>
    <row r="7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4"/>
      <c r="V725" s="124"/>
      <c r="W725" s="124"/>
      <c r="X725" s="124"/>
      <c r="Y725" s="124"/>
      <c r="Z725" s="124"/>
      <c r="AA725" s="121"/>
      <c r="AB725" s="121"/>
    </row>
    <row r="726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4"/>
      <c r="V726" s="124"/>
      <c r="W726" s="124"/>
      <c r="X726" s="124"/>
      <c r="Y726" s="124"/>
      <c r="Z726" s="124"/>
      <c r="AA726" s="121"/>
      <c r="AB726" s="121"/>
    </row>
    <row r="727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4"/>
      <c r="V727" s="124"/>
      <c r="W727" s="124"/>
      <c r="X727" s="124"/>
      <c r="Y727" s="124"/>
      <c r="Z727" s="124"/>
      <c r="AA727" s="121"/>
      <c r="AB727" s="121"/>
    </row>
    <row r="728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4"/>
      <c r="V728" s="124"/>
      <c r="W728" s="124"/>
      <c r="X728" s="124"/>
      <c r="Y728" s="124"/>
      <c r="Z728" s="124"/>
      <c r="AA728" s="121"/>
      <c r="AB728" s="121"/>
    </row>
    <row r="729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4"/>
      <c r="V729" s="124"/>
      <c r="W729" s="124"/>
      <c r="X729" s="124"/>
      <c r="Y729" s="124"/>
      <c r="Z729" s="124"/>
      <c r="AA729" s="121"/>
      <c r="AB729" s="121"/>
    </row>
    <row r="73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4"/>
      <c r="V730" s="124"/>
      <c r="W730" s="124"/>
      <c r="X730" s="124"/>
      <c r="Y730" s="124"/>
      <c r="Z730" s="124"/>
      <c r="AA730" s="121"/>
      <c r="AB730" s="121"/>
    </row>
    <row r="73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4"/>
      <c r="V731" s="124"/>
      <c r="W731" s="124"/>
      <c r="X731" s="124"/>
      <c r="Y731" s="124"/>
      <c r="Z731" s="124"/>
      <c r="AA731" s="121"/>
      <c r="AB731" s="121"/>
    </row>
    <row r="732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4"/>
      <c r="V732" s="124"/>
      <c r="W732" s="124"/>
      <c r="X732" s="124"/>
      <c r="Y732" s="124"/>
      <c r="Z732" s="124"/>
      <c r="AA732" s="121"/>
      <c r="AB732" s="121"/>
    </row>
    <row r="73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4"/>
      <c r="V733" s="124"/>
      <c r="W733" s="124"/>
      <c r="X733" s="124"/>
      <c r="Y733" s="124"/>
      <c r="Z733" s="124"/>
      <c r="AA733" s="121"/>
      <c r="AB733" s="121"/>
    </row>
    <row r="734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4"/>
      <c r="V734" s="124"/>
      <c r="W734" s="124"/>
      <c r="X734" s="124"/>
      <c r="Y734" s="124"/>
      <c r="Z734" s="124"/>
      <c r="AA734" s="121"/>
      <c r="AB734" s="121"/>
    </row>
    <row r="73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4"/>
      <c r="V735" s="124"/>
      <c r="W735" s="124"/>
      <c r="X735" s="124"/>
      <c r="Y735" s="124"/>
      <c r="Z735" s="124"/>
      <c r="AA735" s="121"/>
      <c r="AB735" s="121"/>
    </row>
    <row r="736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4"/>
      <c r="V736" s="124"/>
      <c r="W736" s="124"/>
      <c r="X736" s="124"/>
      <c r="Y736" s="124"/>
      <c r="Z736" s="124"/>
      <c r="AA736" s="121"/>
      <c r="AB736" s="121"/>
    </row>
    <row r="737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4"/>
      <c r="V737" s="124"/>
      <c r="W737" s="124"/>
      <c r="X737" s="124"/>
      <c r="Y737" s="124"/>
      <c r="Z737" s="124"/>
      <c r="AA737" s="121"/>
      <c r="AB737" s="121"/>
    </row>
    <row r="738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4"/>
      <c r="V738" s="124"/>
      <c r="W738" s="124"/>
      <c r="X738" s="124"/>
      <c r="Y738" s="124"/>
      <c r="Z738" s="124"/>
      <c r="AA738" s="121"/>
      <c r="AB738" s="121"/>
    </row>
    <row r="739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4"/>
      <c r="V739" s="124"/>
      <c r="W739" s="124"/>
      <c r="X739" s="124"/>
      <c r="Y739" s="124"/>
      <c r="Z739" s="124"/>
      <c r="AA739" s="121"/>
      <c r="AB739" s="121"/>
    </row>
    <row r="74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4"/>
      <c r="V740" s="124"/>
      <c r="W740" s="124"/>
      <c r="X740" s="124"/>
      <c r="Y740" s="124"/>
      <c r="Z740" s="124"/>
      <c r="AA740" s="121"/>
      <c r="AB740" s="121"/>
    </row>
    <row r="74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4"/>
      <c r="V741" s="124"/>
      <c r="W741" s="124"/>
      <c r="X741" s="124"/>
      <c r="Y741" s="124"/>
      <c r="Z741" s="124"/>
      <c r="AA741" s="121"/>
      <c r="AB741" s="121"/>
    </row>
    <row r="742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4"/>
      <c r="V742" s="124"/>
      <c r="W742" s="124"/>
      <c r="X742" s="124"/>
      <c r="Y742" s="124"/>
      <c r="Z742" s="124"/>
      <c r="AA742" s="121"/>
      <c r="AB742" s="121"/>
    </row>
    <row r="74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4"/>
      <c r="V743" s="124"/>
      <c r="W743" s="124"/>
      <c r="X743" s="124"/>
      <c r="Y743" s="124"/>
      <c r="Z743" s="124"/>
      <c r="AA743" s="121"/>
      <c r="AB743" s="121"/>
    </row>
    <row r="744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4"/>
      <c r="V744" s="124"/>
      <c r="W744" s="124"/>
      <c r="X744" s="124"/>
      <c r="Y744" s="124"/>
      <c r="Z744" s="124"/>
      <c r="AA744" s="121"/>
      <c r="AB744" s="121"/>
    </row>
    <row r="74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4"/>
      <c r="V745" s="124"/>
      <c r="W745" s="124"/>
      <c r="X745" s="124"/>
      <c r="Y745" s="124"/>
      <c r="Z745" s="124"/>
      <c r="AA745" s="121"/>
      <c r="AB745" s="121"/>
    </row>
    <row r="746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4"/>
      <c r="V746" s="124"/>
      <c r="W746" s="124"/>
      <c r="X746" s="124"/>
      <c r="Y746" s="124"/>
      <c r="Z746" s="124"/>
      <c r="AA746" s="121"/>
      <c r="AB746" s="121"/>
    </row>
    <row r="747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4"/>
      <c r="V747" s="124"/>
      <c r="W747" s="124"/>
      <c r="X747" s="124"/>
      <c r="Y747" s="124"/>
      <c r="Z747" s="124"/>
      <c r="AA747" s="121"/>
      <c r="AB747" s="121"/>
    </row>
    <row r="748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4"/>
      <c r="V748" s="124"/>
      <c r="W748" s="124"/>
      <c r="X748" s="124"/>
      <c r="Y748" s="124"/>
      <c r="Z748" s="124"/>
      <c r="AA748" s="121"/>
      <c r="AB748" s="121"/>
    </row>
    <row r="749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4"/>
      <c r="V749" s="124"/>
      <c r="W749" s="124"/>
      <c r="X749" s="124"/>
      <c r="Y749" s="124"/>
      <c r="Z749" s="124"/>
      <c r="AA749" s="121"/>
      <c r="AB749" s="121"/>
    </row>
    <row r="75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4"/>
      <c r="V750" s="124"/>
      <c r="W750" s="124"/>
      <c r="X750" s="124"/>
      <c r="Y750" s="124"/>
      <c r="Z750" s="124"/>
      <c r="AA750" s="121"/>
      <c r="AB750" s="121"/>
    </row>
    <row r="75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4"/>
      <c r="V751" s="124"/>
      <c r="W751" s="124"/>
      <c r="X751" s="124"/>
      <c r="Y751" s="124"/>
      <c r="Z751" s="124"/>
      <c r="AA751" s="121"/>
      <c r="AB751" s="121"/>
    </row>
    <row r="752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4"/>
      <c r="V752" s="124"/>
      <c r="W752" s="124"/>
      <c r="X752" s="124"/>
      <c r="Y752" s="124"/>
      <c r="Z752" s="124"/>
      <c r="AA752" s="121"/>
      <c r="AB752" s="121"/>
    </row>
    <row r="75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4"/>
      <c r="V753" s="124"/>
      <c r="W753" s="124"/>
      <c r="X753" s="124"/>
      <c r="Y753" s="124"/>
      <c r="Z753" s="124"/>
      <c r="AA753" s="121"/>
      <c r="AB753" s="121"/>
    </row>
    <row r="754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4"/>
      <c r="V754" s="124"/>
      <c r="W754" s="124"/>
      <c r="X754" s="124"/>
      <c r="Y754" s="124"/>
      <c r="Z754" s="124"/>
      <c r="AA754" s="121"/>
      <c r="AB754" s="121"/>
    </row>
    <row r="75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4"/>
      <c r="V755" s="124"/>
      <c r="W755" s="124"/>
      <c r="X755" s="124"/>
      <c r="Y755" s="124"/>
      <c r="Z755" s="124"/>
      <c r="AA755" s="121"/>
      <c r="AB755" s="121"/>
    </row>
    <row r="756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4"/>
      <c r="V756" s="124"/>
      <c r="W756" s="124"/>
      <c r="X756" s="124"/>
      <c r="Y756" s="124"/>
      <c r="Z756" s="124"/>
      <c r="AA756" s="121"/>
      <c r="AB756" s="121"/>
    </row>
    <row r="757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4"/>
      <c r="V757" s="124"/>
      <c r="W757" s="124"/>
      <c r="X757" s="124"/>
      <c r="Y757" s="124"/>
      <c r="Z757" s="124"/>
      <c r="AA757" s="121"/>
      <c r="AB757" s="121"/>
    </row>
    <row r="758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4"/>
      <c r="V758" s="124"/>
      <c r="W758" s="124"/>
      <c r="X758" s="124"/>
      <c r="Y758" s="124"/>
      <c r="Z758" s="124"/>
      <c r="AA758" s="121"/>
      <c r="AB758" s="121"/>
    </row>
    <row r="759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4"/>
      <c r="V759" s="124"/>
      <c r="W759" s="124"/>
      <c r="X759" s="124"/>
      <c r="Y759" s="124"/>
      <c r="Z759" s="124"/>
      <c r="AA759" s="121"/>
      <c r="AB759" s="121"/>
    </row>
    <row r="76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4"/>
      <c r="V760" s="124"/>
      <c r="W760" s="124"/>
      <c r="X760" s="124"/>
      <c r="Y760" s="124"/>
      <c r="Z760" s="124"/>
      <c r="AA760" s="121"/>
      <c r="AB760" s="121"/>
    </row>
    <row r="76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4"/>
      <c r="V761" s="124"/>
      <c r="W761" s="124"/>
      <c r="X761" s="124"/>
      <c r="Y761" s="124"/>
      <c r="Z761" s="124"/>
      <c r="AA761" s="121"/>
      <c r="AB761" s="121"/>
    </row>
    <row r="762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4"/>
      <c r="V762" s="124"/>
      <c r="W762" s="124"/>
      <c r="X762" s="124"/>
      <c r="Y762" s="124"/>
      <c r="Z762" s="124"/>
      <c r="AA762" s="121"/>
      <c r="AB762" s="121"/>
    </row>
    <row r="76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4"/>
      <c r="V763" s="124"/>
      <c r="W763" s="124"/>
      <c r="X763" s="124"/>
      <c r="Y763" s="124"/>
      <c r="Z763" s="124"/>
      <c r="AA763" s="121"/>
      <c r="AB763" s="121"/>
    </row>
    <row r="764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4"/>
      <c r="V764" s="124"/>
      <c r="W764" s="124"/>
      <c r="X764" s="124"/>
      <c r="Y764" s="124"/>
      <c r="Z764" s="124"/>
      <c r="AA764" s="121"/>
      <c r="AB764" s="121"/>
    </row>
    <row r="76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4"/>
      <c r="V765" s="124"/>
      <c r="W765" s="124"/>
      <c r="X765" s="124"/>
      <c r="Y765" s="124"/>
      <c r="Z765" s="124"/>
      <c r="AA765" s="121"/>
      <c r="AB765" s="121"/>
    </row>
    <row r="766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4"/>
      <c r="V766" s="124"/>
      <c r="W766" s="124"/>
      <c r="X766" s="124"/>
      <c r="Y766" s="124"/>
      <c r="Z766" s="124"/>
      <c r="AA766" s="121"/>
      <c r="AB766" s="121"/>
    </row>
    <row r="767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4"/>
      <c r="V767" s="124"/>
      <c r="W767" s="124"/>
      <c r="X767" s="124"/>
      <c r="Y767" s="124"/>
      <c r="Z767" s="124"/>
      <c r="AA767" s="121"/>
      <c r="AB767" s="121"/>
    </row>
    <row r="768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4"/>
      <c r="V768" s="124"/>
      <c r="W768" s="124"/>
      <c r="X768" s="124"/>
      <c r="Y768" s="124"/>
      <c r="Z768" s="124"/>
      <c r="AA768" s="121"/>
      <c r="AB768" s="121"/>
    </row>
    <row r="769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4"/>
      <c r="V769" s="124"/>
      <c r="W769" s="124"/>
      <c r="X769" s="124"/>
      <c r="Y769" s="124"/>
      <c r="Z769" s="124"/>
      <c r="AA769" s="121"/>
      <c r="AB769" s="121"/>
    </row>
    <row r="77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4"/>
      <c r="V770" s="124"/>
      <c r="W770" s="124"/>
      <c r="X770" s="124"/>
      <c r="Y770" s="124"/>
      <c r="Z770" s="124"/>
      <c r="AA770" s="121"/>
      <c r="AB770" s="121"/>
    </row>
    <row r="77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4"/>
      <c r="V771" s="124"/>
      <c r="W771" s="124"/>
      <c r="X771" s="124"/>
      <c r="Y771" s="124"/>
      <c r="Z771" s="124"/>
      <c r="AA771" s="121"/>
      <c r="AB771" s="121"/>
    </row>
    <row r="772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4"/>
      <c r="V772" s="124"/>
      <c r="W772" s="124"/>
      <c r="X772" s="124"/>
      <c r="Y772" s="124"/>
      <c r="Z772" s="124"/>
      <c r="AA772" s="121"/>
      <c r="AB772" s="121"/>
    </row>
    <row r="77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4"/>
      <c r="V773" s="124"/>
      <c r="W773" s="124"/>
      <c r="X773" s="124"/>
      <c r="Y773" s="124"/>
      <c r="Z773" s="124"/>
      <c r="AA773" s="121"/>
      <c r="AB773" s="121"/>
    </row>
    <row r="774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4"/>
      <c r="V774" s="124"/>
      <c r="W774" s="124"/>
      <c r="X774" s="124"/>
      <c r="Y774" s="124"/>
      <c r="Z774" s="124"/>
      <c r="AA774" s="121"/>
      <c r="AB774" s="121"/>
    </row>
    <row r="77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4"/>
      <c r="V775" s="124"/>
      <c r="W775" s="124"/>
      <c r="X775" s="124"/>
      <c r="Y775" s="124"/>
      <c r="Z775" s="124"/>
      <c r="AA775" s="121"/>
      <c r="AB775" s="121"/>
    </row>
    <row r="776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4"/>
      <c r="V776" s="124"/>
      <c r="W776" s="124"/>
      <c r="X776" s="124"/>
      <c r="Y776" s="124"/>
      <c r="Z776" s="124"/>
      <c r="AA776" s="121"/>
      <c r="AB776" s="121"/>
    </row>
    <row r="777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4"/>
      <c r="V777" s="124"/>
      <c r="W777" s="124"/>
      <c r="X777" s="124"/>
      <c r="Y777" s="124"/>
      <c r="Z777" s="124"/>
      <c r="AA777" s="121"/>
      <c r="AB777" s="121"/>
    </row>
    <row r="778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4"/>
      <c r="V778" s="124"/>
      <c r="W778" s="124"/>
      <c r="X778" s="124"/>
      <c r="Y778" s="124"/>
      <c r="Z778" s="124"/>
      <c r="AA778" s="121"/>
      <c r="AB778" s="121"/>
    </row>
    <row r="779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4"/>
      <c r="V779" s="124"/>
      <c r="W779" s="124"/>
      <c r="X779" s="124"/>
      <c r="Y779" s="124"/>
      <c r="Z779" s="124"/>
      <c r="AA779" s="121"/>
      <c r="AB779" s="121"/>
    </row>
    <row r="78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4"/>
      <c r="V780" s="124"/>
      <c r="W780" s="124"/>
      <c r="X780" s="124"/>
      <c r="Y780" s="124"/>
      <c r="Z780" s="124"/>
      <c r="AA780" s="121"/>
      <c r="AB780" s="121"/>
    </row>
    <row r="78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4"/>
      <c r="V781" s="124"/>
      <c r="W781" s="124"/>
      <c r="X781" s="124"/>
      <c r="Y781" s="124"/>
      <c r="Z781" s="124"/>
      <c r="AA781" s="121"/>
      <c r="AB781" s="121"/>
    </row>
    <row r="782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4"/>
      <c r="V782" s="124"/>
      <c r="W782" s="124"/>
      <c r="X782" s="124"/>
      <c r="Y782" s="124"/>
      <c r="Z782" s="124"/>
      <c r="AA782" s="121"/>
      <c r="AB782" s="121"/>
    </row>
    <row r="78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4"/>
      <c r="V783" s="124"/>
      <c r="W783" s="124"/>
      <c r="X783" s="124"/>
      <c r="Y783" s="124"/>
      <c r="Z783" s="124"/>
      <c r="AA783" s="121"/>
      <c r="AB783" s="121"/>
    </row>
    <row r="784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4"/>
      <c r="V784" s="124"/>
      <c r="W784" s="124"/>
      <c r="X784" s="124"/>
      <c r="Y784" s="124"/>
      <c r="Z784" s="124"/>
      <c r="AA784" s="121"/>
      <c r="AB784" s="121"/>
    </row>
    <row r="78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4"/>
      <c r="V785" s="124"/>
      <c r="W785" s="124"/>
      <c r="X785" s="124"/>
      <c r="Y785" s="124"/>
      <c r="Z785" s="124"/>
      <c r="AA785" s="121"/>
      <c r="AB785" s="121"/>
    </row>
    <row r="786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4"/>
      <c r="V786" s="124"/>
      <c r="W786" s="124"/>
      <c r="X786" s="124"/>
      <c r="Y786" s="124"/>
      <c r="Z786" s="124"/>
      <c r="AA786" s="121"/>
      <c r="AB786" s="121"/>
    </row>
    <row r="787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4"/>
      <c r="V787" s="124"/>
      <c r="W787" s="124"/>
      <c r="X787" s="124"/>
      <c r="Y787" s="124"/>
      <c r="Z787" s="124"/>
      <c r="AA787" s="121"/>
      <c r="AB787" s="121"/>
    </row>
    <row r="788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4"/>
      <c r="V788" s="124"/>
      <c r="W788" s="124"/>
      <c r="X788" s="124"/>
      <c r="Y788" s="124"/>
      <c r="Z788" s="124"/>
      <c r="AA788" s="121"/>
      <c r="AB788" s="121"/>
    </row>
    <row r="789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4"/>
      <c r="V789" s="124"/>
      <c r="W789" s="124"/>
      <c r="X789" s="124"/>
      <c r="Y789" s="124"/>
      <c r="Z789" s="124"/>
      <c r="AA789" s="121"/>
      <c r="AB789" s="121"/>
    </row>
    <row r="79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4"/>
      <c r="V790" s="124"/>
      <c r="W790" s="124"/>
      <c r="X790" s="124"/>
      <c r="Y790" s="124"/>
      <c r="Z790" s="124"/>
      <c r="AA790" s="121"/>
      <c r="AB790" s="121"/>
    </row>
    <row r="79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4"/>
      <c r="V791" s="124"/>
      <c r="W791" s="124"/>
      <c r="X791" s="124"/>
      <c r="Y791" s="124"/>
      <c r="Z791" s="124"/>
      <c r="AA791" s="121"/>
      <c r="AB791" s="121"/>
    </row>
    <row r="792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4"/>
      <c r="V792" s="124"/>
      <c r="W792" s="124"/>
      <c r="X792" s="124"/>
      <c r="Y792" s="124"/>
      <c r="Z792" s="124"/>
      <c r="AA792" s="121"/>
      <c r="AB792" s="121"/>
    </row>
    <row r="79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4"/>
      <c r="V793" s="124"/>
      <c r="W793" s="124"/>
      <c r="X793" s="124"/>
      <c r="Y793" s="124"/>
      <c r="Z793" s="124"/>
      <c r="AA793" s="121"/>
      <c r="AB793" s="121"/>
    </row>
    <row r="794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4"/>
      <c r="V794" s="124"/>
      <c r="W794" s="124"/>
      <c r="X794" s="124"/>
      <c r="Y794" s="124"/>
      <c r="Z794" s="124"/>
      <c r="AA794" s="121"/>
      <c r="AB794" s="121"/>
    </row>
    <row r="79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4"/>
      <c r="V795" s="124"/>
      <c r="W795" s="124"/>
      <c r="X795" s="124"/>
      <c r="Y795" s="124"/>
      <c r="Z795" s="124"/>
      <c r="AA795" s="121"/>
      <c r="AB795" s="121"/>
    </row>
    <row r="796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4"/>
      <c r="V796" s="124"/>
      <c r="W796" s="124"/>
      <c r="X796" s="124"/>
      <c r="Y796" s="124"/>
      <c r="Z796" s="124"/>
      <c r="AA796" s="121"/>
      <c r="AB796" s="121"/>
    </row>
    <row r="797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4"/>
      <c r="V797" s="124"/>
      <c r="W797" s="124"/>
      <c r="X797" s="124"/>
      <c r="Y797" s="124"/>
      <c r="Z797" s="124"/>
      <c r="AA797" s="121"/>
      <c r="AB797" s="121"/>
    </row>
    <row r="798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4"/>
      <c r="V798" s="124"/>
      <c r="W798" s="124"/>
      <c r="X798" s="124"/>
      <c r="Y798" s="124"/>
      <c r="Z798" s="124"/>
      <c r="AA798" s="121"/>
      <c r="AB798" s="121"/>
    </row>
    <row r="799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4"/>
      <c r="V799" s="124"/>
      <c r="W799" s="124"/>
      <c r="X799" s="124"/>
      <c r="Y799" s="124"/>
      <c r="Z799" s="124"/>
      <c r="AA799" s="121"/>
      <c r="AB799" s="121"/>
    </row>
    <row r="80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4"/>
      <c r="V800" s="124"/>
      <c r="W800" s="124"/>
      <c r="X800" s="124"/>
      <c r="Y800" s="124"/>
      <c r="Z800" s="124"/>
      <c r="AA800" s="121"/>
      <c r="AB800" s="121"/>
    </row>
    <row r="80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4"/>
      <c r="V801" s="124"/>
      <c r="W801" s="124"/>
      <c r="X801" s="124"/>
      <c r="Y801" s="124"/>
      <c r="Z801" s="124"/>
      <c r="AA801" s="121"/>
      <c r="AB801" s="121"/>
    </row>
    <row r="802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4"/>
      <c r="V802" s="124"/>
      <c r="W802" s="124"/>
      <c r="X802" s="124"/>
      <c r="Y802" s="124"/>
      <c r="Z802" s="124"/>
      <c r="AA802" s="121"/>
      <c r="AB802" s="121"/>
    </row>
    <row r="80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4"/>
      <c r="V803" s="124"/>
      <c r="W803" s="124"/>
      <c r="X803" s="124"/>
      <c r="Y803" s="124"/>
      <c r="Z803" s="124"/>
      <c r="AA803" s="121"/>
      <c r="AB803" s="121"/>
    </row>
    <row r="804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4"/>
      <c r="V804" s="124"/>
      <c r="W804" s="124"/>
      <c r="X804" s="124"/>
      <c r="Y804" s="124"/>
      <c r="Z804" s="124"/>
      <c r="AA804" s="121"/>
      <c r="AB804" s="121"/>
    </row>
    <row r="80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4"/>
      <c r="V805" s="124"/>
      <c r="W805" s="124"/>
      <c r="X805" s="124"/>
      <c r="Y805" s="124"/>
      <c r="Z805" s="124"/>
      <c r="AA805" s="121"/>
      <c r="AB805" s="121"/>
    </row>
    <row r="806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4"/>
      <c r="V806" s="124"/>
      <c r="W806" s="124"/>
      <c r="X806" s="124"/>
      <c r="Y806" s="124"/>
      <c r="Z806" s="124"/>
      <c r="AA806" s="121"/>
      <c r="AB806" s="121"/>
    </row>
    <row r="807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4"/>
      <c r="V807" s="124"/>
      <c r="W807" s="124"/>
      <c r="X807" s="124"/>
      <c r="Y807" s="124"/>
      <c r="Z807" s="124"/>
      <c r="AA807" s="121"/>
      <c r="AB807" s="121"/>
    </row>
    <row r="808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4"/>
      <c r="V808" s="124"/>
      <c r="W808" s="124"/>
      <c r="X808" s="124"/>
      <c r="Y808" s="124"/>
      <c r="Z808" s="124"/>
      <c r="AA808" s="121"/>
      <c r="AB808" s="121"/>
    </row>
    <row r="809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4"/>
      <c r="V809" s="124"/>
      <c r="W809" s="124"/>
      <c r="X809" s="124"/>
      <c r="Y809" s="124"/>
      <c r="Z809" s="124"/>
      <c r="AA809" s="121"/>
      <c r="AB809" s="121"/>
    </row>
    <row r="81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4"/>
      <c r="V810" s="124"/>
      <c r="W810" s="124"/>
      <c r="X810" s="124"/>
      <c r="Y810" s="124"/>
      <c r="Z810" s="124"/>
      <c r="AA810" s="121"/>
      <c r="AB810" s="121"/>
    </row>
    <row r="81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4"/>
      <c r="V811" s="124"/>
      <c r="W811" s="124"/>
      <c r="X811" s="124"/>
      <c r="Y811" s="124"/>
      <c r="Z811" s="124"/>
      <c r="AA811" s="121"/>
      <c r="AB811" s="121"/>
    </row>
    <row r="812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4"/>
      <c r="V812" s="124"/>
      <c r="W812" s="124"/>
      <c r="X812" s="124"/>
      <c r="Y812" s="124"/>
      <c r="Z812" s="124"/>
      <c r="AA812" s="121"/>
      <c r="AB812" s="121"/>
    </row>
    <row r="81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4"/>
      <c r="V813" s="124"/>
      <c r="W813" s="124"/>
      <c r="X813" s="124"/>
      <c r="Y813" s="124"/>
      <c r="Z813" s="124"/>
      <c r="AA813" s="121"/>
      <c r="AB813" s="121"/>
    </row>
    <row r="814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4"/>
      <c r="V814" s="124"/>
      <c r="W814" s="124"/>
      <c r="X814" s="124"/>
      <c r="Y814" s="124"/>
      <c r="Z814" s="124"/>
      <c r="AA814" s="121"/>
      <c r="AB814" s="121"/>
    </row>
    <row r="81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4"/>
      <c r="V815" s="124"/>
      <c r="W815" s="124"/>
      <c r="X815" s="124"/>
      <c r="Y815" s="124"/>
      <c r="Z815" s="124"/>
      <c r="AA815" s="121"/>
      <c r="AB815" s="121"/>
    </row>
    <row r="816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4"/>
      <c r="V816" s="124"/>
      <c r="W816" s="124"/>
      <c r="X816" s="124"/>
      <c r="Y816" s="124"/>
      <c r="Z816" s="124"/>
      <c r="AA816" s="121"/>
      <c r="AB816" s="121"/>
    </row>
    <row r="817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4"/>
      <c r="V817" s="124"/>
      <c r="W817" s="124"/>
      <c r="X817" s="124"/>
      <c r="Y817" s="124"/>
      <c r="Z817" s="124"/>
      <c r="AA817" s="121"/>
      <c r="AB817" s="121"/>
    </row>
    <row r="818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4"/>
      <c r="V818" s="124"/>
      <c r="W818" s="124"/>
      <c r="X818" s="124"/>
      <c r="Y818" s="124"/>
      <c r="Z818" s="124"/>
      <c r="AA818" s="121"/>
      <c r="AB818" s="121"/>
    </row>
    <row r="819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4"/>
      <c r="V819" s="124"/>
      <c r="W819" s="124"/>
      <c r="X819" s="124"/>
      <c r="Y819" s="124"/>
      <c r="Z819" s="124"/>
      <c r="AA819" s="121"/>
      <c r="AB819" s="121"/>
    </row>
    <row r="82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4"/>
      <c r="V820" s="124"/>
      <c r="W820" s="124"/>
      <c r="X820" s="124"/>
      <c r="Y820" s="124"/>
      <c r="Z820" s="124"/>
      <c r="AA820" s="121"/>
      <c r="AB820" s="121"/>
    </row>
    <row r="82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4"/>
      <c r="V821" s="124"/>
      <c r="W821" s="124"/>
      <c r="X821" s="124"/>
      <c r="Y821" s="124"/>
      <c r="Z821" s="124"/>
      <c r="AA821" s="121"/>
      <c r="AB821" s="121"/>
    </row>
    <row r="822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4"/>
      <c r="V822" s="124"/>
      <c r="W822" s="124"/>
      <c r="X822" s="124"/>
      <c r="Y822" s="124"/>
      <c r="Z822" s="124"/>
      <c r="AA822" s="121"/>
      <c r="AB822" s="121"/>
    </row>
    <row r="82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4"/>
      <c r="V823" s="124"/>
      <c r="W823" s="124"/>
      <c r="X823" s="124"/>
      <c r="Y823" s="124"/>
      <c r="Z823" s="124"/>
      <c r="AA823" s="121"/>
      <c r="AB823" s="121"/>
    </row>
    <row r="824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4"/>
      <c r="V824" s="124"/>
      <c r="W824" s="124"/>
      <c r="X824" s="124"/>
      <c r="Y824" s="124"/>
      <c r="Z824" s="124"/>
      <c r="AA824" s="121"/>
      <c r="AB824" s="121"/>
    </row>
    <row r="8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4"/>
      <c r="V825" s="124"/>
      <c r="W825" s="124"/>
      <c r="X825" s="124"/>
      <c r="Y825" s="124"/>
      <c r="Z825" s="124"/>
      <c r="AA825" s="121"/>
      <c r="AB825" s="121"/>
    </row>
    <row r="826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4"/>
      <c r="V826" s="124"/>
      <c r="W826" s="124"/>
      <c r="X826" s="124"/>
      <c r="Y826" s="124"/>
      <c r="Z826" s="124"/>
      <c r="AA826" s="121"/>
      <c r="AB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4"/>
      <c r="V827" s="124"/>
      <c r="W827" s="124"/>
      <c r="X827" s="124"/>
      <c r="Y827" s="124"/>
      <c r="Z827" s="124"/>
      <c r="AA827" s="121"/>
      <c r="AB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4"/>
      <c r="V828" s="124"/>
      <c r="W828" s="124"/>
      <c r="X828" s="124"/>
      <c r="Y828" s="124"/>
      <c r="Z828" s="124"/>
      <c r="AA828" s="121"/>
      <c r="AB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4"/>
      <c r="V829" s="124"/>
      <c r="W829" s="124"/>
      <c r="X829" s="124"/>
      <c r="Y829" s="124"/>
      <c r="Z829" s="124"/>
      <c r="AA829" s="121"/>
      <c r="AB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4"/>
      <c r="V830" s="124"/>
      <c r="W830" s="124"/>
      <c r="X830" s="124"/>
      <c r="Y830" s="124"/>
      <c r="Z830" s="124"/>
      <c r="AA830" s="121"/>
      <c r="AB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4"/>
      <c r="V831" s="124"/>
      <c r="W831" s="124"/>
      <c r="X831" s="124"/>
      <c r="Y831" s="124"/>
      <c r="Z831" s="124"/>
      <c r="AA831" s="121"/>
      <c r="AB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4"/>
      <c r="V832" s="124"/>
      <c r="W832" s="124"/>
      <c r="X832" s="124"/>
      <c r="Y832" s="124"/>
      <c r="Z832" s="124"/>
      <c r="AA832" s="121"/>
      <c r="AB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4"/>
      <c r="V833" s="124"/>
      <c r="W833" s="124"/>
      <c r="X833" s="124"/>
      <c r="Y833" s="124"/>
      <c r="Z833" s="124"/>
      <c r="AA833" s="121"/>
      <c r="AB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4"/>
      <c r="V834" s="124"/>
      <c r="W834" s="124"/>
      <c r="X834" s="124"/>
      <c r="Y834" s="124"/>
      <c r="Z834" s="124"/>
      <c r="AA834" s="121"/>
      <c r="AB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4"/>
      <c r="V835" s="124"/>
      <c r="W835" s="124"/>
      <c r="X835" s="124"/>
      <c r="Y835" s="124"/>
      <c r="Z835" s="124"/>
      <c r="AA835" s="121"/>
      <c r="AB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4"/>
      <c r="V836" s="124"/>
      <c r="W836" s="124"/>
      <c r="X836" s="124"/>
      <c r="Y836" s="124"/>
      <c r="Z836" s="124"/>
      <c r="AA836" s="121"/>
      <c r="AB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4"/>
      <c r="V837" s="124"/>
      <c r="W837" s="124"/>
      <c r="X837" s="124"/>
      <c r="Y837" s="124"/>
      <c r="Z837" s="124"/>
      <c r="AA837" s="121"/>
      <c r="AB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4"/>
      <c r="V838" s="124"/>
      <c r="W838" s="124"/>
      <c r="X838" s="124"/>
      <c r="Y838" s="124"/>
      <c r="Z838" s="124"/>
      <c r="AA838" s="121"/>
      <c r="AB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4"/>
      <c r="V839" s="124"/>
      <c r="W839" s="124"/>
      <c r="X839" s="124"/>
      <c r="Y839" s="124"/>
      <c r="Z839" s="124"/>
      <c r="AA839" s="121"/>
      <c r="AB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4"/>
      <c r="V840" s="124"/>
      <c r="W840" s="124"/>
      <c r="X840" s="124"/>
      <c r="Y840" s="124"/>
      <c r="Z840" s="124"/>
      <c r="AA840" s="121"/>
      <c r="AB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4"/>
      <c r="V841" s="124"/>
      <c r="W841" s="124"/>
      <c r="X841" s="124"/>
      <c r="Y841" s="124"/>
      <c r="Z841" s="124"/>
      <c r="AA841" s="121"/>
      <c r="AB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4"/>
      <c r="V842" s="124"/>
      <c r="W842" s="124"/>
      <c r="X842" s="124"/>
      <c r="Y842" s="124"/>
      <c r="Z842" s="124"/>
      <c r="AA842" s="121"/>
      <c r="AB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4"/>
      <c r="V843" s="124"/>
      <c r="W843" s="124"/>
      <c r="X843" s="124"/>
      <c r="Y843" s="124"/>
      <c r="Z843" s="124"/>
      <c r="AA843" s="121"/>
      <c r="AB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4"/>
      <c r="V844" s="124"/>
      <c r="W844" s="124"/>
      <c r="X844" s="124"/>
      <c r="Y844" s="124"/>
      <c r="Z844" s="124"/>
      <c r="AA844" s="121"/>
      <c r="AB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4"/>
      <c r="V845" s="124"/>
      <c r="W845" s="124"/>
      <c r="X845" s="124"/>
      <c r="Y845" s="124"/>
      <c r="Z845" s="124"/>
      <c r="AA845" s="121"/>
      <c r="AB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4"/>
      <c r="V846" s="124"/>
      <c r="W846" s="124"/>
      <c r="X846" s="124"/>
      <c r="Y846" s="124"/>
      <c r="Z846" s="124"/>
      <c r="AA846" s="121"/>
      <c r="AB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4"/>
      <c r="V847" s="124"/>
      <c r="W847" s="124"/>
      <c r="X847" s="124"/>
      <c r="Y847" s="124"/>
      <c r="Z847" s="124"/>
      <c r="AA847" s="121"/>
      <c r="AB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4"/>
      <c r="V848" s="124"/>
      <c r="W848" s="124"/>
      <c r="X848" s="124"/>
      <c r="Y848" s="124"/>
      <c r="Z848" s="124"/>
      <c r="AA848" s="121"/>
      <c r="AB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4"/>
      <c r="V849" s="124"/>
      <c r="W849" s="124"/>
      <c r="X849" s="124"/>
      <c r="Y849" s="124"/>
      <c r="Z849" s="124"/>
      <c r="AA849" s="121"/>
      <c r="AB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4"/>
      <c r="V850" s="124"/>
      <c r="W850" s="124"/>
      <c r="X850" s="124"/>
      <c r="Y850" s="124"/>
      <c r="Z850" s="124"/>
      <c r="AA850" s="121"/>
      <c r="AB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4"/>
      <c r="V851" s="124"/>
      <c r="W851" s="124"/>
      <c r="X851" s="124"/>
      <c r="Y851" s="124"/>
      <c r="Z851" s="124"/>
      <c r="AA851" s="121"/>
      <c r="AB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4"/>
      <c r="V852" s="124"/>
      <c r="W852" s="124"/>
      <c r="X852" s="124"/>
      <c r="Y852" s="124"/>
      <c r="Z852" s="124"/>
      <c r="AA852" s="121"/>
      <c r="AB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4"/>
      <c r="V853" s="124"/>
      <c r="W853" s="124"/>
      <c r="X853" s="124"/>
      <c r="Y853" s="124"/>
      <c r="Z853" s="124"/>
      <c r="AA853" s="121"/>
      <c r="AB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4"/>
      <c r="V854" s="124"/>
      <c r="W854" s="124"/>
      <c r="X854" s="124"/>
      <c r="Y854" s="124"/>
      <c r="Z854" s="124"/>
      <c r="AA854" s="121"/>
      <c r="AB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4"/>
      <c r="V855" s="124"/>
      <c r="W855" s="124"/>
      <c r="X855" s="124"/>
      <c r="Y855" s="124"/>
      <c r="Z855" s="124"/>
      <c r="AA855" s="121"/>
      <c r="AB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4"/>
      <c r="V856" s="124"/>
      <c r="W856" s="124"/>
      <c r="X856" s="124"/>
      <c r="Y856" s="124"/>
      <c r="Z856" s="124"/>
      <c r="AA856" s="121"/>
      <c r="AB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4"/>
      <c r="V857" s="124"/>
      <c r="W857" s="124"/>
      <c r="X857" s="124"/>
      <c r="Y857" s="124"/>
      <c r="Z857" s="124"/>
      <c r="AA857" s="121"/>
      <c r="AB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4"/>
      <c r="V858" s="124"/>
      <c r="W858" s="124"/>
      <c r="X858" s="124"/>
      <c r="Y858" s="124"/>
      <c r="Z858" s="124"/>
      <c r="AA858" s="121"/>
      <c r="AB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4"/>
      <c r="V859" s="124"/>
      <c r="W859" s="124"/>
      <c r="X859" s="124"/>
      <c r="Y859" s="124"/>
      <c r="Z859" s="124"/>
      <c r="AA859" s="121"/>
      <c r="AB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4"/>
      <c r="V860" s="124"/>
      <c r="W860" s="124"/>
      <c r="X860" s="124"/>
      <c r="Y860" s="124"/>
      <c r="Z860" s="124"/>
      <c r="AA860" s="121"/>
      <c r="AB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4"/>
      <c r="V861" s="124"/>
      <c r="W861" s="124"/>
      <c r="X861" s="124"/>
      <c r="Y861" s="124"/>
      <c r="Z861" s="124"/>
      <c r="AA861" s="121"/>
      <c r="AB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4"/>
      <c r="V862" s="124"/>
      <c r="W862" s="124"/>
      <c r="X862" s="124"/>
      <c r="Y862" s="124"/>
      <c r="Z862" s="124"/>
      <c r="AA862" s="121"/>
      <c r="AB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4"/>
      <c r="V863" s="124"/>
      <c r="W863" s="124"/>
      <c r="X863" s="124"/>
      <c r="Y863" s="124"/>
      <c r="Z863" s="124"/>
      <c r="AA863" s="121"/>
      <c r="AB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4"/>
      <c r="V864" s="124"/>
      <c r="W864" s="124"/>
      <c r="X864" s="124"/>
      <c r="Y864" s="124"/>
      <c r="Z864" s="124"/>
      <c r="AA864" s="121"/>
      <c r="AB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4"/>
      <c r="V865" s="124"/>
      <c r="W865" s="124"/>
      <c r="X865" s="124"/>
      <c r="Y865" s="124"/>
      <c r="Z865" s="124"/>
      <c r="AA865" s="121"/>
      <c r="AB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4"/>
      <c r="V866" s="124"/>
      <c r="W866" s="124"/>
      <c r="X866" s="124"/>
      <c r="Y866" s="124"/>
      <c r="Z866" s="124"/>
      <c r="AA866" s="121"/>
      <c r="AB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4"/>
      <c r="V867" s="124"/>
      <c r="W867" s="124"/>
      <c r="X867" s="124"/>
      <c r="Y867" s="124"/>
      <c r="Z867" s="124"/>
      <c r="AA867" s="121"/>
      <c r="AB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4"/>
      <c r="V868" s="124"/>
      <c r="W868" s="124"/>
      <c r="X868" s="124"/>
      <c r="Y868" s="124"/>
      <c r="Z868" s="124"/>
      <c r="AA868" s="121"/>
      <c r="AB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4"/>
      <c r="V869" s="124"/>
      <c r="W869" s="124"/>
      <c r="X869" s="124"/>
      <c r="Y869" s="124"/>
      <c r="Z869" s="124"/>
      <c r="AA869" s="121"/>
      <c r="AB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4"/>
      <c r="V870" s="124"/>
      <c r="W870" s="124"/>
      <c r="X870" s="124"/>
      <c r="Y870" s="124"/>
      <c r="Z870" s="124"/>
      <c r="AA870" s="121"/>
      <c r="AB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4"/>
      <c r="V871" s="124"/>
      <c r="W871" s="124"/>
      <c r="X871" s="124"/>
      <c r="Y871" s="124"/>
      <c r="Z871" s="124"/>
      <c r="AA871" s="121"/>
      <c r="AB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4"/>
      <c r="V872" s="124"/>
      <c r="W872" s="124"/>
      <c r="X872" s="124"/>
      <c r="Y872" s="124"/>
      <c r="Z872" s="124"/>
      <c r="AA872" s="121"/>
      <c r="AB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4"/>
      <c r="V873" s="124"/>
      <c r="W873" s="124"/>
      <c r="X873" s="124"/>
      <c r="Y873" s="124"/>
      <c r="Z873" s="124"/>
      <c r="AA873" s="121"/>
      <c r="AB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4"/>
      <c r="V874" s="124"/>
      <c r="W874" s="124"/>
      <c r="X874" s="124"/>
      <c r="Y874" s="124"/>
      <c r="Z874" s="124"/>
      <c r="AA874" s="121"/>
      <c r="AB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4"/>
      <c r="V875" s="124"/>
      <c r="W875" s="124"/>
      <c r="X875" s="124"/>
      <c r="Y875" s="124"/>
      <c r="Z875" s="124"/>
      <c r="AA875" s="121"/>
      <c r="AB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4"/>
      <c r="V876" s="124"/>
      <c r="W876" s="124"/>
      <c r="X876" s="124"/>
      <c r="Y876" s="124"/>
      <c r="Z876" s="124"/>
      <c r="AA876" s="121"/>
      <c r="AB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4"/>
      <c r="V877" s="124"/>
      <c r="W877" s="124"/>
      <c r="X877" s="124"/>
      <c r="Y877" s="124"/>
      <c r="Z877" s="124"/>
      <c r="AA877" s="121"/>
      <c r="AB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4"/>
      <c r="V878" s="124"/>
      <c r="W878" s="124"/>
      <c r="X878" s="124"/>
      <c r="Y878" s="124"/>
      <c r="Z878" s="124"/>
      <c r="AA878" s="121"/>
      <c r="AB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4"/>
      <c r="V879" s="124"/>
      <c r="W879" s="124"/>
      <c r="X879" s="124"/>
      <c r="Y879" s="124"/>
      <c r="Z879" s="124"/>
      <c r="AA879" s="121"/>
      <c r="AB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4"/>
      <c r="V880" s="124"/>
      <c r="W880" s="124"/>
      <c r="X880" s="124"/>
      <c r="Y880" s="124"/>
      <c r="Z880" s="124"/>
      <c r="AA880" s="121"/>
      <c r="AB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4"/>
      <c r="V881" s="124"/>
      <c r="W881" s="124"/>
      <c r="X881" s="124"/>
      <c r="Y881" s="124"/>
      <c r="Z881" s="124"/>
      <c r="AA881" s="121"/>
      <c r="AB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4"/>
      <c r="V882" s="124"/>
      <c r="W882" s="124"/>
      <c r="X882" s="124"/>
      <c r="Y882" s="124"/>
      <c r="Z882" s="124"/>
      <c r="AA882" s="121"/>
      <c r="AB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4"/>
      <c r="V883" s="124"/>
      <c r="W883" s="124"/>
      <c r="X883" s="124"/>
      <c r="Y883" s="124"/>
      <c r="Z883" s="124"/>
      <c r="AA883" s="121"/>
      <c r="AB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4"/>
      <c r="V884" s="124"/>
      <c r="W884" s="124"/>
      <c r="X884" s="124"/>
      <c r="Y884" s="124"/>
      <c r="Z884" s="124"/>
      <c r="AA884" s="121"/>
      <c r="AB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4"/>
      <c r="V885" s="124"/>
      <c r="W885" s="124"/>
      <c r="X885" s="124"/>
      <c r="Y885" s="124"/>
      <c r="Z885" s="124"/>
      <c r="AA885" s="121"/>
      <c r="AB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4"/>
      <c r="V886" s="124"/>
      <c r="W886" s="124"/>
      <c r="X886" s="124"/>
      <c r="Y886" s="124"/>
      <c r="Z886" s="124"/>
      <c r="AA886" s="121"/>
      <c r="AB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4"/>
      <c r="V887" s="124"/>
      <c r="W887" s="124"/>
      <c r="X887" s="124"/>
      <c r="Y887" s="124"/>
      <c r="Z887" s="124"/>
      <c r="AA887" s="121"/>
      <c r="AB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4"/>
      <c r="V888" s="124"/>
      <c r="W888" s="124"/>
      <c r="X888" s="124"/>
      <c r="Y888" s="124"/>
      <c r="Z888" s="124"/>
      <c r="AA888" s="121"/>
      <c r="AB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4"/>
      <c r="V889" s="124"/>
      <c r="W889" s="124"/>
      <c r="X889" s="124"/>
      <c r="Y889" s="124"/>
      <c r="Z889" s="124"/>
      <c r="AA889" s="121"/>
      <c r="AB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4"/>
      <c r="V890" s="124"/>
      <c r="W890" s="124"/>
      <c r="X890" s="124"/>
      <c r="Y890" s="124"/>
      <c r="Z890" s="124"/>
      <c r="AA890" s="121"/>
      <c r="AB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4"/>
      <c r="V891" s="124"/>
      <c r="W891" s="124"/>
      <c r="X891" s="124"/>
      <c r="Y891" s="124"/>
      <c r="Z891" s="124"/>
      <c r="AA891" s="121"/>
      <c r="AB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4"/>
      <c r="V892" s="124"/>
      <c r="W892" s="124"/>
      <c r="X892" s="124"/>
      <c r="Y892" s="124"/>
      <c r="Z892" s="124"/>
      <c r="AA892" s="121"/>
      <c r="AB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4"/>
      <c r="V893" s="124"/>
      <c r="W893" s="124"/>
      <c r="X893" s="124"/>
      <c r="Y893" s="124"/>
      <c r="Z893" s="124"/>
      <c r="AA893" s="121"/>
      <c r="AB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4"/>
      <c r="V894" s="124"/>
      <c r="W894" s="124"/>
      <c r="X894" s="124"/>
      <c r="Y894" s="124"/>
      <c r="Z894" s="124"/>
      <c r="AA894" s="121"/>
      <c r="AB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4"/>
      <c r="V895" s="124"/>
      <c r="W895" s="124"/>
      <c r="X895" s="124"/>
      <c r="Y895" s="124"/>
      <c r="Z895" s="124"/>
      <c r="AA895" s="121"/>
      <c r="AB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4"/>
      <c r="V896" s="124"/>
      <c r="W896" s="124"/>
      <c r="X896" s="124"/>
      <c r="Y896" s="124"/>
      <c r="Z896" s="124"/>
      <c r="AA896" s="121"/>
      <c r="AB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4"/>
      <c r="V897" s="124"/>
      <c r="W897" s="124"/>
      <c r="X897" s="124"/>
      <c r="Y897" s="124"/>
      <c r="Z897" s="124"/>
      <c r="AA897" s="121"/>
      <c r="AB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4"/>
      <c r="V898" s="124"/>
      <c r="W898" s="124"/>
      <c r="X898" s="124"/>
      <c r="Y898" s="124"/>
      <c r="Z898" s="124"/>
      <c r="AA898" s="121"/>
      <c r="AB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4"/>
      <c r="V899" s="124"/>
      <c r="W899" s="124"/>
      <c r="X899" s="124"/>
      <c r="Y899" s="124"/>
      <c r="Z899" s="124"/>
      <c r="AA899" s="121"/>
      <c r="AB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4"/>
      <c r="V900" s="124"/>
      <c r="W900" s="124"/>
      <c r="X900" s="124"/>
      <c r="Y900" s="124"/>
      <c r="Z900" s="124"/>
      <c r="AA900" s="121"/>
      <c r="AB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4"/>
      <c r="V901" s="124"/>
      <c r="W901" s="124"/>
      <c r="X901" s="124"/>
      <c r="Y901" s="124"/>
      <c r="Z901" s="124"/>
      <c r="AA901" s="121"/>
      <c r="AB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4"/>
      <c r="V902" s="124"/>
      <c r="W902" s="124"/>
      <c r="X902" s="124"/>
      <c r="Y902" s="124"/>
      <c r="Z902" s="124"/>
      <c r="AA902" s="121"/>
      <c r="AB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4"/>
      <c r="V903" s="124"/>
      <c r="W903" s="124"/>
      <c r="X903" s="124"/>
      <c r="Y903" s="124"/>
      <c r="Z903" s="124"/>
      <c r="AA903" s="121"/>
      <c r="AB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4"/>
      <c r="V904" s="124"/>
      <c r="W904" s="124"/>
      <c r="X904" s="124"/>
      <c r="Y904" s="124"/>
      <c r="Z904" s="124"/>
      <c r="AA904" s="121"/>
      <c r="AB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4"/>
      <c r="V905" s="124"/>
      <c r="W905" s="124"/>
      <c r="X905" s="124"/>
      <c r="Y905" s="124"/>
      <c r="Z905" s="124"/>
      <c r="AA905" s="121"/>
      <c r="AB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4"/>
      <c r="V906" s="124"/>
      <c r="W906" s="124"/>
      <c r="X906" s="124"/>
      <c r="Y906" s="124"/>
      <c r="Z906" s="124"/>
      <c r="AA906" s="121"/>
      <c r="AB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4"/>
      <c r="V907" s="124"/>
      <c r="W907" s="124"/>
      <c r="X907" s="124"/>
      <c r="Y907" s="124"/>
      <c r="Z907" s="124"/>
      <c r="AA907" s="121"/>
      <c r="AB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4"/>
      <c r="V908" s="124"/>
      <c r="W908" s="124"/>
      <c r="X908" s="124"/>
      <c r="Y908" s="124"/>
      <c r="Z908" s="124"/>
      <c r="AA908" s="121"/>
      <c r="AB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4"/>
      <c r="V909" s="124"/>
      <c r="W909" s="124"/>
      <c r="X909" s="124"/>
      <c r="Y909" s="124"/>
      <c r="Z909" s="124"/>
      <c r="AA909" s="121"/>
      <c r="AB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4"/>
      <c r="V910" s="124"/>
      <c r="W910" s="124"/>
      <c r="X910" s="124"/>
      <c r="Y910" s="124"/>
      <c r="Z910" s="124"/>
      <c r="AA910" s="121"/>
      <c r="AB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4"/>
      <c r="V911" s="124"/>
      <c r="W911" s="124"/>
      <c r="X911" s="124"/>
      <c r="Y911" s="124"/>
      <c r="Z911" s="124"/>
      <c r="AA911" s="121"/>
      <c r="AB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4"/>
      <c r="V912" s="124"/>
      <c r="W912" s="124"/>
      <c r="X912" s="124"/>
      <c r="Y912" s="124"/>
      <c r="Z912" s="124"/>
      <c r="AA912" s="121"/>
      <c r="AB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4"/>
      <c r="V913" s="124"/>
      <c r="W913" s="124"/>
      <c r="X913" s="124"/>
      <c r="Y913" s="124"/>
      <c r="Z913" s="124"/>
      <c r="AA913" s="121"/>
      <c r="AB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4"/>
      <c r="V914" s="124"/>
      <c r="W914" s="124"/>
      <c r="X914" s="124"/>
      <c r="Y914" s="124"/>
      <c r="Z914" s="124"/>
      <c r="AA914" s="121"/>
      <c r="AB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4"/>
      <c r="V915" s="124"/>
      <c r="W915" s="124"/>
      <c r="X915" s="124"/>
      <c r="Y915" s="124"/>
      <c r="Z915" s="124"/>
      <c r="AA915" s="121"/>
      <c r="AB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4"/>
      <c r="V916" s="124"/>
      <c r="W916" s="124"/>
      <c r="X916" s="124"/>
      <c r="Y916" s="124"/>
      <c r="Z916" s="124"/>
      <c r="AA916" s="121"/>
      <c r="AB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4"/>
      <c r="V917" s="124"/>
      <c r="W917" s="124"/>
      <c r="X917" s="124"/>
      <c r="Y917" s="124"/>
      <c r="Z917" s="124"/>
      <c r="AA917" s="121"/>
      <c r="AB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4"/>
      <c r="V918" s="124"/>
      <c r="W918" s="124"/>
      <c r="X918" s="124"/>
      <c r="Y918" s="124"/>
      <c r="Z918" s="124"/>
      <c r="AA918" s="121"/>
      <c r="AB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4"/>
      <c r="V919" s="124"/>
      <c r="W919" s="124"/>
      <c r="X919" s="124"/>
      <c r="Y919" s="124"/>
      <c r="Z919" s="124"/>
      <c r="AA919" s="121"/>
      <c r="AB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4"/>
      <c r="V920" s="124"/>
      <c r="W920" s="124"/>
      <c r="X920" s="124"/>
      <c r="Y920" s="124"/>
      <c r="Z920" s="124"/>
      <c r="AA920" s="121"/>
      <c r="AB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4"/>
      <c r="V921" s="124"/>
      <c r="W921" s="124"/>
      <c r="X921" s="124"/>
      <c r="Y921" s="124"/>
      <c r="Z921" s="124"/>
      <c r="AA921" s="121"/>
      <c r="AB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4"/>
      <c r="V922" s="124"/>
      <c r="W922" s="124"/>
      <c r="X922" s="124"/>
      <c r="Y922" s="124"/>
      <c r="Z922" s="124"/>
      <c r="AA922" s="121"/>
      <c r="AB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4"/>
      <c r="V923" s="124"/>
      <c r="W923" s="124"/>
      <c r="X923" s="124"/>
      <c r="Y923" s="124"/>
      <c r="Z923" s="124"/>
      <c r="AA923" s="121"/>
      <c r="AB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4"/>
      <c r="V924" s="124"/>
      <c r="W924" s="124"/>
      <c r="X924" s="124"/>
      <c r="Y924" s="124"/>
      <c r="Z924" s="124"/>
      <c r="AA924" s="121"/>
      <c r="AB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4"/>
      <c r="V925" s="124"/>
      <c r="W925" s="124"/>
      <c r="X925" s="124"/>
      <c r="Y925" s="124"/>
      <c r="Z925" s="124"/>
      <c r="AA925" s="121"/>
      <c r="AB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4"/>
      <c r="V926" s="124"/>
      <c r="W926" s="124"/>
      <c r="X926" s="124"/>
      <c r="Y926" s="124"/>
      <c r="Z926" s="124"/>
      <c r="AA926" s="121"/>
      <c r="AB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4"/>
      <c r="V927" s="124"/>
      <c r="W927" s="124"/>
      <c r="X927" s="124"/>
      <c r="Y927" s="124"/>
      <c r="Z927" s="124"/>
      <c r="AA927" s="121"/>
      <c r="AB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4"/>
      <c r="V928" s="124"/>
      <c r="W928" s="124"/>
      <c r="X928" s="124"/>
      <c r="Y928" s="124"/>
      <c r="Z928" s="124"/>
      <c r="AA928" s="121"/>
      <c r="AB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4"/>
      <c r="V929" s="124"/>
      <c r="W929" s="124"/>
      <c r="X929" s="124"/>
      <c r="Y929" s="124"/>
      <c r="Z929" s="124"/>
      <c r="AA929" s="121"/>
      <c r="AB929" s="121"/>
    </row>
    <row r="93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4"/>
      <c r="V930" s="124"/>
      <c r="W930" s="124"/>
      <c r="X930" s="124"/>
      <c r="Y930" s="124"/>
      <c r="Z930" s="124"/>
      <c r="AA930" s="121"/>
      <c r="AB930" s="121"/>
    </row>
    <row r="93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4"/>
      <c r="V931" s="124"/>
      <c r="W931" s="124"/>
      <c r="X931" s="124"/>
      <c r="Y931" s="124"/>
      <c r="Z931" s="124"/>
      <c r="AA931" s="121"/>
      <c r="AB931" s="121"/>
    </row>
    <row r="932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4"/>
      <c r="V932" s="124"/>
      <c r="W932" s="124"/>
      <c r="X932" s="124"/>
      <c r="Y932" s="124"/>
      <c r="Z932" s="124"/>
      <c r="AA932" s="121"/>
      <c r="AB932" s="121"/>
    </row>
    <row r="93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4"/>
      <c r="V933" s="124"/>
      <c r="W933" s="124"/>
      <c r="X933" s="124"/>
      <c r="Y933" s="124"/>
      <c r="Z933" s="124"/>
      <c r="AA933" s="121"/>
      <c r="AB933" s="121"/>
    </row>
    <row r="93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4"/>
      <c r="V934" s="124"/>
      <c r="W934" s="124"/>
      <c r="X934" s="124"/>
      <c r="Y934" s="124"/>
      <c r="Z934" s="124"/>
      <c r="AA934" s="121"/>
      <c r="AB934" s="121"/>
    </row>
    <row r="93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4"/>
      <c r="V935" s="124"/>
      <c r="W935" s="124"/>
      <c r="X935" s="124"/>
      <c r="Y935" s="124"/>
      <c r="Z935" s="124"/>
      <c r="AA935" s="121"/>
      <c r="AB935" s="121"/>
    </row>
    <row r="936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4"/>
      <c r="V936" s="124"/>
      <c r="W936" s="124"/>
      <c r="X936" s="124"/>
      <c r="Y936" s="124"/>
      <c r="Z936" s="124"/>
      <c r="AA936" s="121"/>
      <c r="AB936" s="121"/>
    </row>
    <row r="937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4"/>
      <c r="V937" s="124"/>
      <c r="W937" s="124"/>
      <c r="X937" s="124"/>
      <c r="Y937" s="124"/>
      <c r="Z937" s="124"/>
      <c r="AA937" s="121"/>
      <c r="AB937" s="121"/>
    </row>
    <row r="938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4"/>
      <c r="V938" s="124"/>
      <c r="W938" s="124"/>
      <c r="X938" s="124"/>
      <c r="Y938" s="124"/>
      <c r="Z938" s="124"/>
      <c r="AA938" s="121"/>
      <c r="AB938" s="121"/>
    </row>
    <row r="939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4"/>
      <c r="V939" s="124"/>
      <c r="W939" s="124"/>
      <c r="X939" s="124"/>
      <c r="Y939" s="124"/>
      <c r="Z939" s="124"/>
      <c r="AA939" s="121"/>
      <c r="AB939" s="121"/>
    </row>
    <row r="94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4"/>
      <c r="V940" s="124"/>
      <c r="W940" s="124"/>
      <c r="X940" s="124"/>
      <c r="Y940" s="124"/>
      <c r="Z940" s="124"/>
      <c r="AA940" s="121"/>
      <c r="AB940" s="121"/>
    </row>
    <row r="94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4"/>
      <c r="V941" s="124"/>
      <c r="W941" s="124"/>
      <c r="X941" s="124"/>
      <c r="Y941" s="124"/>
      <c r="Z941" s="124"/>
      <c r="AA941" s="121"/>
      <c r="AB941" s="121"/>
    </row>
    <row r="942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4"/>
      <c r="V942" s="124"/>
      <c r="W942" s="124"/>
      <c r="X942" s="124"/>
      <c r="Y942" s="124"/>
      <c r="Z942" s="124"/>
      <c r="AA942" s="121"/>
      <c r="AB942" s="121"/>
    </row>
    <row r="94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4"/>
      <c r="V943" s="124"/>
      <c r="W943" s="124"/>
      <c r="X943" s="124"/>
      <c r="Y943" s="124"/>
      <c r="Z943" s="124"/>
      <c r="AA943" s="121"/>
      <c r="AB943" s="121"/>
    </row>
    <row r="94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4"/>
      <c r="V944" s="124"/>
      <c r="W944" s="124"/>
      <c r="X944" s="124"/>
      <c r="Y944" s="124"/>
      <c r="Z944" s="124"/>
      <c r="AA944" s="121"/>
      <c r="AB944" s="121"/>
    </row>
    <row r="94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4"/>
      <c r="V945" s="124"/>
      <c r="W945" s="124"/>
      <c r="X945" s="124"/>
      <c r="Y945" s="124"/>
      <c r="Z945" s="124"/>
      <c r="AA945" s="121"/>
      <c r="AB945" s="121"/>
    </row>
    <row r="946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4"/>
      <c r="V946" s="124"/>
      <c r="W946" s="124"/>
      <c r="X946" s="124"/>
      <c r="Y946" s="124"/>
      <c r="Z946" s="124"/>
      <c r="AA946" s="121"/>
      <c r="AB946" s="121"/>
    </row>
    <row r="947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4"/>
      <c r="V947" s="124"/>
      <c r="W947" s="124"/>
      <c r="X947" s="124"/>
      <c r="Y947" s="124"/>
      <c r="Z947" s="124"/>
      <c r="AA947" s="121"/>
      <c r="AB947" s="121"/>
    </row>
    <row r="948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4"/>
      <c r="V948" s="124"/>
      <c r="W948" s="124"/>
      <c r="X948" s="124"/>
      <c r="Y948" s="124"/>
      <c r="Z948" s="124"/>
      <c r="AA948" s="121"/>
      <c r="AB948" s="121"/>
    </row>
    <row r="949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4"/>
      <c r="V949" s="124"/>
      <c r="W949" s="124"/>
      <c r="X949" s="124"/>
      <c r="Y949" s="124"/>
      <c r="Z949" s="124"/>
      <c r="AA949" s="121"/>
      <c r="AB949" s="121"/>
    </row>
    <row r="95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4"/>
      <c r="V950" s="124"/>
      <c r="W950" s="124"/>
      <c r="X950" s="124"/>
      <c r="Y950" s="124"/>
      <c r="Z950" s="124"/>
      <c r="AA950" s="121"/>
      <c r="AB950" s="121"/>
    </row>
    <row r="95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4"/>
      <c r="V951" s="124"/>
      <c r="W951" s="124"/>
      <c r="X951" s="124"/>
      <c r="Y951" s="124"/>
      <c r="Z951" s="124"/>
      <c r="AA951" s="121"/>
      <c r="AB951" s="121"/>
    </row>
    <row r="952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4"/>
      <c r="V952" s="124"/>
      <c r="W952" s="124"/>
      <c r="X952" s="124"/>
      <c r="Y952" s="124"/>
      <c r="Z952" s="124"/>
      <c r="AA952" s="121"/>
      <c r="AB952" s="121"/>
    </row>
    <row r="95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4"/>
      <c r="V953" s="124"/>
      <c r="W953" s="124"/>
      <c r="X953" s="124"/>
      <c r="Y953" s="124"/>
      <c r="Z953" s="124"/>
      <c r="AA953" s="121"/>
      <c r="AB953" s="121"/>
    </row>
    <row r="95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4"/>
      <c r="V954" s="124"/>
      <c r="W954" s="124"/>
      <c r="X954" s="124"/>
      <c r="Y954" s="124"/>
      <c r="Z954" s="124"/>
      <c r="AA954" s="121"/>
      <c r="AB954" s="121"/>
    </row>
    <row r="95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4"/>
      <c r="V955" s="124"/>
      <c r="W955" s="124"/>
      <c r="X955" s="124"/>
      <c r="Y955" s="124"/>
      <c r="Z955" s="124"/>
      <c r="AA955" s="121"/>
      <c r="AB955" s="121"/>
    </row>
    <row r="956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4"/>
      <c r="V956" s="124"/>
      <c r="W956" s="124"/>
      <c r="X956" s="124"/>
      <c r="Y956" s="124"/>
      <c r="Z956" s="124"/>
      <c r="AA956" s="121"/>
      <c r="AB956" s="121"/>
    </row>
    <row r="957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4"/>
      <c r="V957" s="124"/>
      <c r="W957" s="124"/>
      <c r="X957" s="124"/>
      <c r="Y957" s="124"/>
      <c r="Z957" s="124"/>
      <c r="AA957" s="121"/>
      <c r="AB957" s="121"/>
    </row>
    <row r="958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4"/>
      <c r="V958" s="124"/>
      <c r="W958" s="124"/>
      <c r="X958" s="124"/>
      <c r="Y958" s="124"/>
      <c r="Z958" s="124"/>
      <c r="AA958" s="121"/>
      <c r="AB958" s="121"/>
    </row>
    <row r="959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4"/>
      <c r="V959" s="124"/>
      <c r="W959" s="124"/>
      <c r="X959" s="124"/>
      <c r="Y959" s="124"/>
      <c r="Z959" s="124"/>
      <c r="AA959" s="121"/>
      <c r="AB959" s="121"/>
    </row>
    <row r="96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4"/>
      <c r="V960" s="124"/>
      <c r="W960" s="124"/>
      <c r="X960" s="124"/>
      <c r="Y960" s="124"/>
      <c r="Z960" s="124"/>
      <c r="AA960" s="121"/>
      <c r="AB960" s="121"/>
    </row>
    <row r="96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4"/>
      <c r="V961" s="124"/>
      <c r="W961" s="124"/>
      <c r="X961" s="124"/>
      <c r="Y961" s="124"/>
      <c r="Z961" s="124"/>
      <c r="AA961" s="121"/>
      <c r="AB961" s="121"/>
    </row>
    <row r="962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4"/>
      <c r="V962" s="124"/>
      <c r="W962" s="124"/>
      <c r="X962" s="124"/>
      <c r="Y962" s="124"/>
      <c r="Z962" s="124"/>
      <c r="AA962" s="121"/>
      <c r="AB962" s="121"/>
    </row>
    <row r="96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4"/>
      <c r="V963" s="124"/>
      <c r="W963" s="124"/>
      <c r="X963" s="124"/>
      <c r="Y963" s="124"/>
      <c r="Z963" s="124"/>
      <c r="AA963" s="121"/>
      <c r="AB963" s="121"/>
    </row>
    <row r="96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4"/>
      <c r="V964" s="124"/>
      <c r="W964" s="124"/>
      <c r="X964" s="124"/>
      <c r="Y964" s="124"/>
      <c r="Z964" s="124"/>
      <c r="AA964" s="121"/>
      <c r="AB964" s="121"/>
    </row>
    <row r="96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4"/>
      <c r="V965" s="124"/>
      <c r="W965" s="124"/>
      <c r="X965" s="124"/>
      <c r="Y965" s="124"/>
      <c r="Z965" s="124"/>
      <c r="AA965" s="121"/>
      <c r="AB965" s="121"/>
    </row>
    <row r="966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4"/>
      <c r="V966" s="124"/>
      <c r="W966" s="124"/>
      <c r="X966" s="124"/>
      <c r="Y966" s="124"/>
      <c r="Z966" s="124"/>
      <c r="AA966" s="121"/>
      <c r="AB966" s="121"/>
    </row>
    <row r="967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4"/>
      <c r="V967" s="124"/>
      <c r="W967" s="124"/>
      <c r="X967" s="124"/>
      <c r="Y967" s="124"/>
      <c r="Z967" s="124"/>
      <c r="AA967" s="121"/>
      <c r="AB967" s="121"/>
    </row>
    <row r="968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4"/>
      <c r="V968" s="124"/>
      <c r="W968" s="124"/>
      <c r="X968" s="124"/>
      <c r="Y968" s="124"/>
      <c r="Z968" s="124"/>
      <c r="AA968" s="121"/>
      <c r="AB968" s="121"/>
    </row>
    <row r="969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4"/>
      <c r="V969" s="124"/>
      <c r="W969" s="124"/>
      <c r="X969" s="124"/>
      <c r="Y969" s="124"/>
      <c r="Z969" s="124"/>
      <c r="AA969" s="121"/>
      <c r="AB969" s="121"/>
    </row>
    <row r="97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4"/>
      <c r="V970" s="124"/>
      <c r="W970" s="124"/>
      <c r="X970" s="124"/>
      <c r="Y970" s="124"/>
      <c r="Z970" s="124"/>
      <c r="AA970" s="121"/>
      <c r="AB970" s="121"/>
    </row>
    <row r="97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4"/>
      <c r="V971" s="124"/>
      <c r="W971" s="124"/>
      <c r="X971" s="124"/>
      <c r="Y971" s="124"/>
      <c r="Z971" s="124"/>
      <c r="AA971" s="121"/>
      <c r="AB971" s="121"/>
    </row>
    <row r="972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4"/>
      <c r="V972" s="124"/>
      <c r="W972" s="124"/>
      <c r="X972" s="124"/>
      <c r="Y972" s="124"/>
      <c r="Z972" s="124"/>
      <c r="AA972" s="121"/>
      <c r="AB972" s="121"/>
    </row>
    <row r="973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4"/>
      <c r="V973" s="124"/>
      <c r="W973" s="124"/>
      <c r="X973" s="124"/>
      <c r="Y973" s="124"/>
      <c r="Z973" s="124"/>
      <c r="AA973" s="121"/>
      <c r="AB973" s="121"/>
    </row>
    <row r="974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4"/>
      <c r="V974" s="124"/>
      <c r="W974" s="124"/>
      <c r="X974" s="124"/>
      <c r="Y974" s="124"/>
      <c r="Z974" s="124"/>
      <c r="AA974" s="121"/>
      <c r="AB974" s="121"/>
    </row>
    <row r="975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4"/>
      <c r="V975" s="124"/>
      <c r="W975" s="124"/>
      <c r="X975" s="124"/>
      <c r="Y975" s="124"/>
      <c r="Z975" s="124"/>
      <c r="AA975" s="121"/>
      <c r="AB975" s="121"/>
    </row>
    <row r="976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4"/>
      <c r="V976" s="124"/>
      <c r="W976" s="124"/>
      <c r="X976" s="124"/>
      <c r="Y976" s="124"/>
      <c r="Z976" s="124"/>
      <c r="AA976" s="121"/>
      <c r="AB976" s="121"/>
    </row>
    <row r="977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4"/>
      <c r="V977" s="124"/>
      <c r="W977" s="124"/>
      <c r="X977" s="124"/>
      <c r="Y977" s="124"/>
      <c r="Z977" s="124"/>
      <c r="AA977" s="121"/>
      <c r="AB977" s="121"/>
    </row>
    <row r="978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4"/>
      <c r="V978" s="124"/>
      <c r="W978" s="124"/>
      <c r="X978" s="124"/>
      <c r="Y978" s="124"/>
      <c r="Z978" s="124"/>
      <c r="AA978" s="121"/>
      <c r="AB978" s="121"/>
    </row>
    <row r="979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4"/>
      <c r="V979" s="124"/>
      <c r="W979" s="124"/>
      <c r="X979" s="124"/>
      <c r="Y979" s="124"/>
      <c r="Z979" s="124"/>
      <c r="AA979" s="121"/>
      <c r="AB979" s="121"/>
    </row>
    <row r="980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4"/>
      <c r="V980" s="124"/>
      <c r="W980" s="124"/>
      <c r="X980" s="124"/>
      <c r="Y980" s="124"/>
      <c r="Z980" s="124"/>
      <c r="AA980" s="121"/>
      <c r="AB980" s="121"/>
    </row>
    <row r="98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4"/>
      <c r="V981" s="124"/>
      <c r="W981" s="124"/>
      <c r="X981" s="124"/>
      <c r="Y981" s="124"/>
      <c r="Z981" s="124"/>
      <c r="AA981" s="121"/>
      <c r="AB981" s="121"/>
    </row>
    <row r="982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4"/>
      <c r="V982" s="124"/>
      <c r="W982" s="124"/>
      <c r="X982" s="124"/>
      <c r="Y982" s="124"/>
      <c r="Z982" s="124"/>
      <c r="AA982" s="121"/>
      <c r="AB982" s="121"/>
    </row>
    <row r="983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4"/>
      <c r="V983" s="124"/>
      <c r="W983" s="124"/>
      <c r="X983" s="124"/>
      <c r="Y983" s="124"/>
      <c r="Z983" s="124"/>
      <c r="AA983" s="121"/>
      <c r="AB983" s="121"/>
    </row>
    <row r="984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4"/>
      <c r="V984" s="124"/>
      <c r="W984" s="124"/>
      <c r="X984" s="124"/>
      <c r="Y984" s="124"/>
      <c r="Z984" s="124"/>
      <c r="AA984" s="121"/>
      <c r="AB984" s="121"/>
    </row>
    <row r="985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4"/>
      <c r="V985" s="124"/>
      <c r="W985" s="124"/>
      <c r="X985" s="124"/>
      <c r="Y985" s="124"/>
      <c r="Z985" s="124"/>
      <c r="AA985" s="121"/>
      <c r="AB985" s="121"/>
    </row>
    <row r="986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4"/>
      <c r="V986" s="124"/>
      <c r="W986" s="124"/>
      <c r="X986" s="124"/>
      <c r="Y986" s="124"/>
      <c r="Z986" s="124"/>
      <c r="AA986" s="121"/>
      <c r="AB986" s="121"/>
    </row>
    <row r="987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4"/>
      <c r="V987" s="124"/>
      <c r="W987" s="124"/>
      <c r="X987" s="124"/>
      <c r="Y987" s="124"/>
      <c r="Z987" s="124"/>
      <c r="AA987" s="121"/>
      <c r="AB987" s="121"/>
    </row>
    <row r="988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4"/>
      <c r="V988" s="124"/>
      <c r="W988" s="124"/>
      <c r="X988" s="124"/>
      <c r="Y988" s="124"/>
      <c r="Z988" s="124"/>
      <c r="AA988" s="121"/>
      <c r="AB988" s="121"/>
    </row>
    <row r="989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4"/>
      <c r="V989" s="124"/>
      <c r="W989" s="124"/>
      <c r="X989" s="124"/>
      <c r="Y989" s="124"/>
      <c r="Z989" s="124"/>
      <c r="AA989" s="121"/>
      <c r="AB989" s="121"/>
    </row>
    <row r="990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4"/>
      <c r="V990" s="124"/>
      <c r="W990" s="124"/>
      <c r="X990" s="124"/>
      <c r="Y990" s="124"/>
      <c r="Z990" s="124"/>
      <c r="AA990" s="121"/>
      <c r="AB990" s="121"/>
    </row>
    <row r="99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4"/>
      <c r="V991" s="124"/>
      <c r="W991" s="124"/>
      <c r="X991" s="124"/>
      <c r="Y991" s="124"/>
      <c r="Z991" s="124"/>
      <c r="AA991" s="121"/>
      <c r="AB991" s="121"/>
    </row>
    <row r="992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4"/>
      <c r="V992" s="124"/>
      <c r="W992" s="124"/>
      <c r="X992" s="124"/>
      <c r="Y992" s="124"/>
      <c r="Z992" s="124"/>
      <c r="AA992" s="121"/>
      <c r="AB992" s="121"/>
    </row>
    <row r="993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4"/>
      <c r="V993" s="124"/>
      <c r="W993" s="124"/>
      <c r="X993" s="124"/>
      <c r="Y993" s="124"/>
      <c r="Z993" s="124"/>
      <c r="AA993" s="121"/>
      <c r="AB993" s="121"/>
    </row>
    <row r="994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4"/>
      <c r="V994" s="124"/>
      <c r="W994" s="124"/>
      <c r="X994" s="124"/>
      <c r="Y994" s="124"/>
      <c r="Z994" s="124"/>
      <c r="AA994" s="121"/>
      <c r="AB994" s="121"/>
    </row>
    <row r="995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4"/>
      <c r="V995" s="124"/>
      <c r="W995" s="124"/>
      <c r="X995" s="124"/>
      <c r="Y995" s="124"/>
      <c r="Z995" s="124"/>
      <c r="AA995" s="121"/>
      <c r="AB995" s="121"/>
    </row>
    <row r="996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4"/>
      <c r="V996" s="124"/>
      <c r="W996" s="124"/>
      <c r="X996" s="124"/>
      <c r="Y996" s="124"/>
      <c r="Z996" s="124"/>
      <c r="AA996" s="121"/>
      <c r="AB996" s="121"/>
    </row>
    <row r="997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4"/>
      <c r="V997" s="124"/>
      <c r="W997" s="124"/>
      <c r="X997" s="124"/>
      <c r="Y997" s="124"/>
      <c r="Z997" s="124"/>
      <c r="AA997" s="121"/>
      <c r="AB997" s="121"/>
    </row>
    <row r="998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4"/>
      <c r="V998" s="124"/>
      <c r="W998" s="124"/>
      <c r="X998" s="124"/>
      <c r="Y998" s="124"/>
      <c r="Z998" s="124"/>
      <c r="AA998" s="121"/>
      <c r="AB998" s="121"/>
    </row>
    <row r="999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4"/>
      <c r="V999" s="124"/>
      <c r="W999" s="124"/>
      <c r="X999" s="124"/>
      <c r="Y999" s="124"/>
      <c r="Z999" s="124"/>
      <c r="AA999" s="121"/>
      <c r="AB999" s="121"/>
    </row>
    <row r="1000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4"/>
      <c r="V1000" s="124"/>
      <c r="W1000" s="124"/>
      <c r="X1000" s="124"/>
      <c r="Y1000" s="124"/>
      <c r="Z1000" s="124"/>
      <c r="AA1000" s="121"/>
      <c r="AB1000" s="121"/>
    </row>
    <row r="100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4"/>
      <c r="V1001" s="124"/>
      <c r="W1001" s="124"/>
      <c r="X1001" s="124"/>
      <c r="Y1001" s="124"/>
      <c r="Z1001" s="124"/>
      <c r="AA1001" s="121"/>
      <c r="AB1001" s="121"/>
    </row>
    <row r="1002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4"/>
      <c r="V1002" s="124"/>
      <c r="W1002" s="124"/>
      <c r="X1002" s="124"/>
      <c r="Y1002" s="124"/>
      <c r="Z1002" s="124"/>
      <c r="AA1002" s="121"/>
      <c r="AB1002" s="121"/>
    </row>
  </sheetData>
  <mergeCells count="1">
    <mergeCell ref="U3:X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5" max="5" width="26.75"/>
  </cols>
  <sheetData>
    <row r="1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121"/>
      <c r="B4" s="196" t="s">
        <v>116</v>
      </c>
      <c r="C4" s="197"/>
      <c r="D4" s="197"/>
      <c r="E4" s="121"/>
      <c r="F4" s="196" t="s">
        <v>117</v>
      </c>
      <c r="G4" s="197"/>
      <c r="H4" s="197"/>
      <c r="I4" s="121"/>
      <c r="J4" s="196" t="s">
        <v>118</v>
      </c>
      <c r="K4" s="197"/>
      <c r="L4" s="197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.0"/>
    <col customWidth="1" min="3" max="3" width="55.63"/>
    <col customWidth="1" min="5" max="5" width="4.63"/>
    <col customWidth="1" min="6" max="6" width="70.88"/>
  </cols>
  <sheetData>
    <row r="1" ht="21.75" customHeight="1">
      <c r="A1" s="198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ht="21.75" customHeight="1">
      <c r="A2" s="198"/>
      <c r="B2" s="198"/>
      <c r="C2" s="199" t="s">
        <v>119</v>
      </c>
      <c r="D2" s="199" t="s">
        <v>120</v>
      </c>
      <c r="E2" s="198"/>
      <c r="F2" s="199" t="s">
        <v>121</v>
      </c>
      <c r="G2" s="199" t="s">
        <v>120</v>
      </c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ht="21.75" customHeight="1">
      <c r="A3" s="198"/>
      <c r="B3" s="198"/>
      <c r="C3" s="200" t="str">
        <f>'COSTEO ANTERIOR'!E5</f>
        <v>FOTOGRAFÍA Y VIDEO</v>
      </c>
      <c r="D3" s="201" t="str">
        <f>'COSTEO ANTERIOR'!L5</f>
        <v/>
      </c>
      <c r="E3" s="198"/>
      <c r="F3" s="200" t="str">
        <f>'RVA205- COSTEO'!E5</f>
        <v>ESPACIO PARA LA DECORACIÓN</v>
      </c>
      <c r="G3" s="201" t="str">
        <f>'RVA205- COSTEO'!L5</f>
        <v/>
      </c>
      <c r="H3" s="202" t="str">
        <f>'RVA205- COSTEO'!L5</f>
        <v/>
      </c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ht="47.25" customHeight="1">
      <c r="A4" s="198"/>
      <c r="B4" s="198"/>
      <c r="C4" s="203" t="str">
        <f>'COSTEO ANTERIOR'!E6</f>
        <v>Registro de video Full - HD formato Horizontal  2:00 minutos </v>
      </c>
      <c r="D4" s="204">
        <f>'COSTEO ANTERIOR'!L6</f>
        <v>78.07807808</v>
      </c>
      <c r="E4" s="198"/>
      <c r="F4" s="203" t="str">
        <f>'RVA205- COSTEO'!E6</f>
        <v>Waira Balcón</v>
      </c>
      <c r="G4" s="204">
        <f>'RVA205- COSTEO'!L6</f>
        <v>90.09009009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ht="28.5" customHeight="1">
      <c r="A5" s="198"/>
      <c r="B5" s="198"/>
      <c r="C5" s="203" t="str">
        <f>'COSTEO ANTERIOR'!E7</f>
        <v>30 a 40 fotografías - Editadas en full calidad</v>
      </c>
      <c r="D5" s="204">
        <f>'COSTEO ANTERIOR'!L7</f>
        <v>45.04504505</v>
      </c>
      <c r="E5" s="198"/>
      <c r="F5" s="200" t="str">
        <f>'RVA205- COSTEO'!E7</f>
        <v>FOTOGRAFÍA Y VIDEO</v>
      </c>
      <c r="G5" s="201" t="str">
        <f>'RVA205- COSTEO'!L7</f>
        <v/>
      </c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ht="21.75" customHeight="1">
      <c r="A6" s="198"/>
      <c r="B6" s="198"/>
      <c r="C6" s="200" t="str">
        <f>'COSTEO ANTERIOR'!E9</f>
        <v>MÚSICA</v>
      </c>
      <c r="D6" s="201" t="str">
        <f>'COSTEO ANTERIOR'!L9</f>
        <v/>
      </c>
      <c r="E6" s="198"/>
      <c r="F6" s="203" t="str">
        <f>'RVA205- COSTEO'!E8</f>
        <v>Registro de video Full - HD formato Horizontal  2:00 minutos </v>
      </c>
      <c r="G6" s="204">
        <f>'RVA205- COSTEO'!L8</f>
        <v>87.83783784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ht="21.75" customHeight="1">
      <c r="A7" s="198"/>
      <c r="B7" s="198"/>
      <c r="C7" s="203" t="str">
        <f>'COSTEO ANTERIOR'!E10</f>
        <v>Artista por 45 minutos</v>
      </c>
      <c r="D7" s="204">
        <f>'COSTEO ANTERIOR'!L10</f>
        <v>210.2102102</v>
      </c>
      <c r="E7" s="198"/>
      <c r="F7" s="203" t="str">
        <f>'RVA205- COSTEO'!E9</f>
        <v>30 - 40 fotografías - Editadas en full calidad</v>
      </c>
      <c r="G7" s="204">
        <f>'RVA205- COSTEO'!L9</f>
        <v>50.67567568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ht="21.75" customHeight="1">
      <c r="A8" s="198"/>
      <c r="B8" s="198"/>
      <c r="C8" s="200" t="str">
        <f>'COSTEO ANTERIOR'!E11</f>
        <v>DECORACIÓN</v>
      </c>
      <c r="D8" s="201" t="str">
        <f>'COSTEO ANTERIOR'!L11</f>
        <v/>
      </c>
      <c r="E8" s="198"/>
      <c r="F8" s="203" t="str">
        <f>'RVA205- COSTEO'!E10</f>
        <v>Piloto Drone</v>
      </c>
      <c r="G8" s="204">
        <f>'RVA205- COSTEO'!L10</f>
        <v>67.56756757</v>
      </c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ht="21.75" customHeight="1">
      <c r="A9" s="198"/>
      <c r="B9" s="198"/>
      <c r="C9" s="203" t="str">
        <f>'COSTEO ANTERIOR'!E12</f>
        <v>Decorador </v>
      </c>
      <c r="D9" s="204">
        <f>'COSTEO ANTERIOR'!L12</f>
        <v>75.07507508</v>
      </c>
      <c r="E9" s="198"/>
      <c r="F9" s="200" t="str">
        <f>'RVA205- COSTEO'!E11</f>
        <v>MÚSICA</v>
      </c>
      <c r="G9" s="201" t="str">
        <f>'RVA205- COSTEO'!L11</f>
        <v/>
      </c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ht="21.75" customHeight="1">
      <c r="A10" s="198"/>
      <c r="B10" s="198"/>
      <c r="C10" s="203" t="str">
        <f>'COSTEO ANTERIOR'!E13</f>
        <v>Estructura combo arco - piso - letrero  </v>
      </c>
      <c r="D10" s="204">
        <f>'COSTEO ANTERIOR'!L13</f>
        <v>54.05405405</v>
      </c>
      <c r="E10" s="198"/>
      <c r="F10" s="203" t="str">
        <f>'RVA205- COSTEO'!E12</f>
        <v>Pianista x 45 minutos</v>
      </c>
      <c r="G10" s="204">
        <f>'RVA205- COSTEO'!L12</f>
        <v>236.4864865</v>
      </c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ht="33.0" customHeight="1">
      <c r="A11" s="198"/>
      <c r="B11" s="198"/>
      <c r="C11" s="203" t="str">
        <f>'COSTEO ANTERIOR'!E14</f>
        <v>Decoración del arco de corazón con flores artificiales</v>
      </c>
      <c r="D11" s="204">
        <f>'COSTEO ANTERIOR'!L14</f>
        <v>208.7087087</v>
      </c>
      <c r="E11" s="198"/>
      <c r="F11" s="203" t="str">
        <f>'RVA205- COSTEO'!E13</f>
        <v>Violinista</v>
      </c>
      <c r="G11" s="204">
        <f>'RVA205- COSTEO'!L13</f>
        <v>168.9189189</v>
      </c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ht="21.75" customHeight="1">
      <c r="A12" s="198"/>
      <c r="B12" s="198"/>
      <c r="C12" s="203" t="str">
        <f>'COSTEO ANTERIOR'!E15</f>
        <v>Velas blancas</v>
      </c>
      <c r="D12" s="204">
        <f>'COSTEO ANTERIOR'!L15</f>
        <v>16.89189189</v>
      </c>
      <c r="E12" s="198"/>
      <c r="F12" s="200" t="str">
        <f>'RVA205- COSTEO'!E14</f>
        <v>DECORACIÓN</v>
      </c>
      <c r="G12" s="201" t="str">
        <f>'RVA205- COSTEO'!L14</f>
        <v/>
      </c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ht="21.75" customHeight="1">
      <c r="A13" s="198"/>
      <c r="B13" s="198"/>
      <c r="C13" s="203" t="str">
        <f>'COSTEO ANTERIOR'!E16</f>
        <v>Tapete Rojo</v>
      </c>
      <c r="D13" s="204">
        <f>'COSTEO ANTERIOR'!L16</f>
        <v>9.009009009</v>
      </c>
      <c r="E13" s="198"/>
      <c r="F13" s="203" t="str">
        <f>'RVA205- COSTEO'!E15</f>
        <v>Estructura combo arco - piso - letrero  </v>
      </c>
      <c r="G13" s="204">
        <f>'RVA205- COSTEO'!L15</f>
        <v>54.05405405</v>
      </c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ht="21.75" customHeight="1">
      <c r="A14" s="198"/>
      <c r="B14" s="198"/>
      <c r="C14" s="203" t="str">
        <f>'COSTEO ANTERIOR'!E17</f>
        <v>Pétalos de rosa artificiales</v>
      </c>
      <c r="D14" s="204">
        <f>'COSTEO ANTERIOR'!L17</f>
        <v>6.006006006</v>
      </c>
      <c r="E14" s="198"/>
      <c r="F14" s="203" t="str">
        <f>'RVA205- COSTEO'!E16</f>
        <v>Letrero con el nombre SHAINA</v>
      </c>
      <c r="G14" s="204">
        <f>'RVA205- COSTEO'!L16</f>
        <v>95.38950715</v>
      </c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ht="21.75" customHeight="1">
      <c r="A15" s="198"/>
      <c r="B15" s="198"/>
      <c r="C15" s="203" t="str">
        <f>'COSTEO ANTERIOR'!E18</f>
        <v>Letrero con el nombre SHAINA</v>
      </c>
      <c r="D15" s="204">
        <f>'COSTEO ANTERIOR'!L18</f>
        <v>81.08108108</v>
      </c>
      <c r="E15" s="198"/>
      <c r="F15" s="203" t="str">
        <f>'RVA205- COSTEO'!E17</f>
        <v>Tapete Rojo</v>
      </c>
      <c r="G15" s="204">
        <f>'RVA205- COSTEO'!L17</f>
        <v>33.03303303</v>
      </c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ht="21.75" customHeight="1">
      <c r="A16" s="198"/>
      <c r="B16" s="198"/>
      <c r="C16" s="203" t="str">
        <f>'COSTEO ANTERIOR'!E19</f>
        <v>Polvora FRIA 2  un solo disparo</v>
      </c>
      <c r="D16" s="204">
        <f>'COSTEO ANTERIOR'!L19</f>
        <v>78.07807808</v>
      </c>
      <c r="E16" s="198"/>
      <c r="F16" s="203" t="str">
        <f>'RVA205- COSTEO'!E18</f>
        <v>Decoración del arco de corazón con flores naturales</v>
      </c>
      <c r="G16" s="204">
        <f>'RVA205- COSTEO'!L18</f>
        <v>208.7087087</v>
      </c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ht="21.75" customHeight="1">
      <c r="A17" s="198"/>
      <c r="B17" s="198"/>
      <c r="C17" s="200" t="str">
        <f>'COSTEO ANTERIOR'!E20</f>
        <v>OBSEQUIO</v>
      </c>
      <c r="D17" s="201" t="str">
        <f>'COSTEO ANTERIOR'!L20</f>
        <v/>
      </c>
      <c r="E17" s="198"/>
      <c r="F17" s="203" t="str">
        <f>'RVA205- COSTEO'!E19</f>
        <v>Decorador </v>
      </c>
      <c r="G17" s="204">
        <f>'RVA205- COSTEO'!L19</f>
        <v>75.07507508</v>
      </c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ht="21.75" customHeight="1">
      <c r="A18" s="198"/>
      <c r="B18" s="198"/>
      <c r="C18" s="203" t="str">
        <f>'COSTEO ANTERIOR'!E21</f>
        <v>Arreglo floral para la novia</v>
      </c>
      <c r="D18" s="204">
        <f>'COSTEO ANTERIOR'!L21</f>
        <v>120.1201201</v>
      </c>
      <c r="E18" s="198"/>
      <c r="F18" s="203" t="str">
        <f>'RVA205- COSTEO'!E20</f>
        <v>Pétalos de rosa artificiales</v>
      </c>
      <c r="G18" s="204">
        <f>'RVA205- COSTEO'!L20</f>
        <v>6.006006006</v>
      </c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ht="21.75" customHeight="1">
      <c r="A19" s="198"/>
      <c r="B19" s="198"/>
      <c r="C19" s="200" t="str">
        <f>'COSTEO ANTERIOR'!E22</f>
        <v>TRANSPORTE</v>
      </c>
      <c r="D19" s="201" t="str">
        <f>'COSTEO ANTERIOR'!L22</f>
        <v/>
      </c>
      <c r="E19" s="198"/>
      <c r="F19" s="203" t="str">
        <f>'RVA205- COSTEO'!E21</f>
        <v>Velas blancas</v>
      </c>
      <c r="G19" s="204">
        <f>'RVA205- COSTEO'!L21</f>
        <v>36.48648649</v>
      </c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ht="21.75" customHeight="1">
      <c r="A20" s="198"/>
      <c r="B20" s="198"/>
      <c r="C20" s="203" t="str">
        <f>'COSTEO ANTERIOR'!E23</f>
        <v>Transporte decoración</v>
      </c>
      <c r="D20" s="204">
        <f>'COSTEO ANTERIOR'!L23</f>
        <v>48.04804805</v>
      </c>
      <c r="E20" s="198"/>
      <c r="F20" s="203" t="str">
        <f>'RVA205- COSTEO'!E22</f>
        <v>Polvora FRIA 2  un solo disparo</v>
      </c>
      <c r="G20" s="204">
        <f>'RVA205- COSTEO'!L22</f>
        <v>78.07807808</v>
      </c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ht="21.75" customHeight="1">
      <c r="A21" s="198"/>
      <c r="B21" s="198"/>
      <c r="C21" s="200" t="str">
        <f>'COSTEO ANTERIOR'!E24</f>
        <v>LOGISTICA</v>
      </c>
      <c r="D21" s="201" t="str">
        <f>'COSTEO ANTERIOR'!L24</f>
        <v/>
      </c>
      <c r="E21" s="198"/>
      <c r="F21" s="200" t="str">
        <f>'RVA205- COSTEO'!E23</f>
        <v>OBSEQUIO</v>
      </c>
      <c r="G21" s="201" t="str">
        <f>'RVA205- COSTEO'!L23</f>
        <v/>
      </c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ht="21.75" customHeight="1">
      <c r="A22" s="198"/>
      <c r="B22" s="198"/>
      <c r="C22" s="203" t="str">
        <f>'COSTEO ANTERIOR'!E25</f>
        <v>Medical Trip Colombia</v>
      </c>
      <c r="D22" s="204">
        <f>'COSTEO ANTERIOR'!L25</f>
        <v>180.1801802</v>
      </c>
      <c r="E22" s="198"/>
      <c r="F22" s="203" t="str">
        <f>'RVA205- COSTEO'!E24</f>
        <v>Arreglo floral para la novia</v>
      </c>
      <c r="G22" s="204">
        <f>'RVA205- COSTEO'!L24</f>
        <v>120.1201201</v>
      </c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ht="21.75" customHeight="1">
      <c r="A23" s="198"/>
      <c r="B23" s="198"/>
      <c r="C23" s="205" t="s">
        <v>122</v>
      </c>
      <c r="D23" s="206">
        <f>SUM(D4:D22)</f>
        <v>1210.585586</v>
      </c>
      <c r="E23" s="198"/>
      <c r="F23" s="200" t="str">
        <f>'RVA205- COSTEO'!E25</f>
        <v>TRANSPORTE</v>
      </c>
      <c r="G23" s="201" t="str">
        <f>'RVA205- COSTEO'!L25</f>
        <v/>
      </c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ht="21.75" customHeight="1">
      <c r="A24" s="198"/>
      <c r="B24" s="198"/>
      <c r="C24" s="198" t="str">
        <f>'COSTEO ANTERIOR'!E27</f>
        <v/>
      </c>
      <c r="D24" s="198"/>
      <c r="E24" s="198"/>
      <c r="F24" s="203" t="str">
        <f>'RVA205- COSTEO'!E26</f>
        <v>Transporte decoración</v>
      </c>
      <c r="G24" s="204">
        <f>'RVA205- COSTEO'!L26</f>
        <v>78.07807808</v>
      </c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ht="21.75" customHeight="1">
      <c r="A25" s="198"/>
      <c r="B25" s="198"/>
      <c r="C25" s="198" t="str">
        <f>'COSTEO ANTERIOR'!E28</f>
        <v/>
      </c>
      <c r="D25" s="198"/>
      <c r="E25" s="198"/>
      <c r="F25" s="200" t="str">
        <f>'RVA205- COSTEO'!E27</f>
        <v>LOGISTICA</v>
      </c>
      <c r="G25" s="201" t="str">
        <f>'RVA205- COSTEO'!L27</f>
        <v/>
      </c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ht="21.75" customHeight="1">
      <c r="A26" s="198"/>
      <c r="B26" s="198"/>
      <c r="C26" s="198" t="str">
        <f>'COSTEO ANTERIOR'!E29</f>
        <v/>
      </c>
      <c r="D26" s="198"/>
      <c r="E26" s="198"/>
      <c r="F26" s="203" t="str">
        <f>'RVA205- COSTEO'!E28</f>
        <v>Medical Trip Colombia</v>
      </c>
      <c r="G26" s="204">
        <f>'RVA205- COSTEO'!L28</f>
        <v>202.7027027</v>
      </c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 ht="21.75" customHeight="1">
      <c r="A27" s="198"/>
      <c r="B27" s="198"/>
      <c r="C27" s="198" t="str">
        <f>'COSTEO ANTERIOR'!E30</f>
        <v/>
      </c>
      <c r="D27" s="198"/>
      <c r="E27" s="198"/>
      <c r="F27" s="203" t="s">
        <v>123</v>
      </c>
      <c r="G27" s="204">
        <f>1616*4/1000</f>
        <v>6.464</v>
      </c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 ht="21.75" customHeight="1">
      <c r="A28" s="198"/>
      <c r="B28" s="198"/>
      <c r="C28" s="198" t="str">
        <f>'COSTEO ANTERIOR'!E31</f>
        <v/>
      </c>
      <c r="D28" s="198"/>
      <c r="E28" s="198"/>
      <c r="F28" s="203" t="s">
        <v>92</v>
      </c>
      <c r="G28" s="207">
        <v>30.0</v>
      </c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ht="21.75" customHeight="1">
      <c r="A29" s="198"/>
      <c r="B29" s="198"/>
      <c r="C29" s="198" t="str">
        <f>'COSTEO ANTERIOR'!E32</f>
        <v/>
      </c>
      <c r="D29" s="198"/>
      <c r="E29" s="198"/>
      <c r="F29" s="205" t="s">
        <v>124</v>
      </c>
      <c r="G29" s="206">
        <f>SUM(G3:G28)</f>
        <v>1725.772426</v>
      </c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ht="21.75" customHeight="1">
      <c r="A30" s="198"/>
      <c r="B30" s="198"/>
      <c r="C30" s="198" t="str">
        <f>'COSTEO ANTERIOR'!E33</f>
        <v/>
      </c>
      <c r="D30" s="198"/>
      <c r="E30" s="198"/>
      <c r="F30" s="198"/>
      <c r="G30" s="198">
        <f>1726-30</f>
        <v>1696</v>
      </c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ht="21.75" customHeight="1">
      <c r="A31" s="198"/>
      <c r="B31" s="198"/>
      <c r="C31" s="198" t="str">
        <f>'COSTEO ANTERIOR'!E34</f>
        <v/>
      </c>
      <c r="D31" s="198"/>
      <c r="E31" s="198"/>
      <c r="F31" s="198"/>
      <c r="G31" s="208">
        <v>1678.0</v>
      </c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ht="21.75" customHeight="1">
      <c r="A32" s="198"/>
      <c r="B32" s="198"/>
      <c r="C32" s="198" t="str">
        <f>'COSTEO ANTERIOR'!E35</f>
        <v/>
      </c>
      <c r="D32" s="198"/>
      <c r="E32" s="198"/>
      <c r="F32" s="198"/>
      <c r="G32" s="198">
        <f>G30-G31</f>
        <v>18</v>
      </c>
      <c r="H32" s="208" t="s">
        <v>125</v>
      </c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ht="21.75" customHeight="1">
      <c r="A33" s="198"/>
      <c r="B33" s="198"/>
      <c r="C33" s="198" t="str">
        <f>'COSTEO ANTERIOR'!E36</f>
        <v/>
      </c>
      <c r="D33" s="198"/>
      <c r="E33" s="198"/>
      <c r="F33" s="198"/>
      <c r="G33" s="208">
        <v>15.0</v>
      </c>
      <c r="H33" s="208" t="s">
        <v>126</v>
      </c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ht="21.75" customHeight="1">
      <c r="A34" s="198"/>
      <c r="B34" s="198"/>
      <c r="C34" s="198" t="str">
        <f>'COSTEO ANTERIOR'!E37</f>
        <v/>
      </c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ht="21.75" customHeight="1">
      <c r="A35" s="198"/>
      <c r="B35" s="198"/>
      <c r="C35" s="198" t="str">
        <f>'COSTEO ANTERIOR'!E38</f>
        <v/>
      </c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ht="21.75" customHeight="1">
      <c r="A36" s="198"/>
      <c r="B36" s="198"/>
      <c r="C36" s="198" t="str">
        <f>'COSTEO ANTERIOR'!E39</f>
        <v/>
      </c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ht="21.75" customHeight="1">
      <c r="A37" s="198"/>
      <c r="B37" s="198"/>
      <c r="C37" s="198" t="str">
        <f>'COSTEO ANTERIOR'!E40</f>
        <v/>
      </c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ht="21.75" customHeight="1">
      <c r="A38" s="198"/>
      <c r="B38" s="198"/>
      <c r="C38" s="198" t="str">
        <f>'COSTEO ANTERIOR'!E41</f>
        <v/>
      </c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ht="21.75" customHeight="1">
      <c r="A39" s="198"/>
      <c r="B39" s="198"/>
      <c r="C39" s="198" t="str">
        <f>'COSTEO ANTERIOR'!E42</f>
        <v/>
      </c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ht="21.75" customHeight="1">
      <c r="A40" s="198"/>
      <c r="B40" s="198"/>
      <c r="C40" s="198" t="str">
        <f>'COSTEO ANTERIOR'!E43</f>
        <v/>
      </c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ht="21.75" customHeight="1">
      <c r="A41" s="198"/>
      <c r="B41" s="198"/>
      <c r="C41" s="198" t="str">
        <f>'COSTEO ANTERIOR'!E44</f>
        <v/>
      </c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ht="21.75" customHeight="1">
      <c r="A42" s="198"/>
      <c r="B42" s="198"/>
      <c r="C42" s="198" t="str">
        <f>'COSTEO ANTERIOR'!E45</f>
        <v/>
      </c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ht="21.75" customHeight="1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ht="21.75" customHeight="1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ht="21.75" customHeight="1">
      <c r="A45" s="198"/>
      <c r="B45" s="198"/>
      <c r="C45" s="198"/>
      <c r="D45" s="198"/>
      <c r="E45" s="198"/>
      <c r="F45" s="198"/>
      <c r="G45" s="198"/>
      <c r="H45" s="198" t="str">
        <f>'RVA205- COSTEO'!L47</f>
        <v/>
      </c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ht="21.75" customHeight="1">
      <c r="A46" s="198"/>
      <c r="B46" s="198"/>
      <c r="C46" s="198"/>
      <c r="D46" s="198"/>
      <c r="E46" s="198"/>
      <c r="F46" s="198"/>
      <c r="G46" s="198"/>
      <c r="H46" s="198" t="str">
        <f>'RVA205- COSTEO'!L48</f>
        <v/>
      </c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ht="21.75" customHeight="1">
      <c r="A47" s="198"/>
      <c r="B47" s="198"/>
      <c r="C47" s="198"/>
      <c r="D47" s="198"/>
      <c r="E47" s="198"/>
      <c r="F47" s="198"/>
      <c r="G47" s="198"/>
      <c r="H47" s="198" t="str">
        <f>'RVA205- COSTEO'!L49</f>
        <v/>
      </c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ht="21.75" customHeight="1">
      <c r="A48" s="198"/>
      <c r="B48" s="198"/>
      <c r="C48" s="198"/>
      <c r="D48" s="198"/>
      <c r="E48" s="198"/>
      <c r="F48" s="198"/>
      <c r="G48" s="198"/>
      <c r="H48" s="198" t="str">
        <f>'RVA205- COSTEO'!L50</f>
        <v/>
      </c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ht="21.75" customHeight="1">
      <c r="A49" s="198"/>
      <c r="B49" s="198"/>
      <c r="C49" s="198"/>
      <c r="D49" s="198"/>
      <c r="E49" s="198"/>
      <c r="F49" s="198"/>
      <c r="G49" s="198"/>
      <c r="H49" s="198" t="str">
        <f>'RVA205- COSTEO'!L51</f>
        <v/>
      </c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ht="21.75" customHeight="1">
      <c r="A50" s="198"/>
      <c r="B50" s="198"/>
      <c r="C50" s="198"/>
      <c r="D50" s="198"/>
      <c r="E50" s="198"/>
      <c r="F50" s="198"/>
      <c r="G50" s="198"/>
      <c r="H50" s="198" t="str">
        <f>'RVA205- COSTEO'!L52</f>
        <v/>
      </c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ht="21.75" customHeight="1">
      <c r="A51" s="198"/>
      <c r="B51" s="198"/>
      <c r="C51" s="198"/>
      <c r="D51" s="198"/>
      <c r="E51" s="198"/>
      <c r="F51" s="198"/>
      <c r="G51" s="198"/>
      <c r="H51" s="198" t="str">
        <f>'RVA205- COSTEO'!L53</f>
        <v/>
      </c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 ht="21.75" customHeight="1">
      <c r="A52" s="198"/>
      <c r="B52" s="198"/>
      <c r="C52" s="198"/>
      <c r="D52" s="198"/>
      <c r="E52" s="198"/>
      <c r="F52" s="198"/>
      <c r="G52" s="198"/>
      <c r="H52" s="198" t="str">
        <f>'RVA205- COSTEO'!L54</f>
        <v/>
      </c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 ht="21.75" customHeight="1">
      <c r="A53" s="198"/>
      <c r="B53" s="198"/>
      <c r="C53" s="198"/>
      <c r="D53" s="198"/>
      <c r="E53" s="198"/>
      <c r="F53" s="198"/>
      <c r="G53" s="198"/>
      <c r="H53" s="198" t="str">
        <f>'RVA205- COSTEO'!L55</f>
        <v/>
      </c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 ht="21.75" customHeight="1">
      <c r="A54" s="198"/>
      <c r="B54" s="198"/>
      <c r="C54" s="198"/>
      <c r="D54" s="198"/>
      <c r="E54" s="198"/>
      <c r="F54" s="198"/>
      <c r="G54" s="198"/>
      <c r="H54" s="198" t="str">
        <f>'RVA205- COSTEO'!L56</f>
        <v/>
      </c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 ht="21.75" customHeight="1">
      <c r="A55" s="198"/>
      <c r="B55" s="198"/>
      <c r="C55" s="198"/>
      <c r="D55" s="198"/>
      <c r="E55" s="198"/>
      <c r="F55" s="198"/>
      <c r="G55" s="198"/>
      <c r="H55" s="198" t="str">
        <f>'RVA205- COSTEO'!L57</f>
        <v/>
      </c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 ht="21.75" customHeight="1">
      <c r="A56" s="198"/>
      <c r="B56" s="198"/>
      <c r="C56" s="198"/>
      <c r="D56" s="198"/>
      <c r="E56" s="198"/>
      <c r="F56" s="198"/>
      <c r="G56" s="198"/>
      <c r="H56" s="198" t="str">
        <f>'RVA205- COSTEO'!L58</f>
        <v/>
      </c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 ht="21.75" customHeight="1">
      <c r="A57" s="198"/>
      <c r="B57" s="198"/>
      <c r="C57" s="198"/>
      <c r="D57" s="198"/>
      <c r="E57" s="198"/>
      <c r="F57" s="198"/>
      <c r="G57" s="198"/>
      <c r="H57" s="198" t="str">
        <f>'RVA205- COSTEO'!L59</f>
        <v/>
      </c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 ht="21.75" customHeight="1">
      <c r="A58" s="198"/>
      <c r="B58" s="198"/>
      <c r="C58" s="198"/>
      <c r="D58" s="198"/>
      <c r="E58" s="198"/>
      <c r="F58" s="198"/>
      <c r="G58" s="198"/>
      <c r="H58" s="198" t="str">
        <f>'RVA205- COSTEO'!L60</f>
        <v/>
      </c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ht="21.75" customHeight="1">
      <c r="A59" s="198"/>
      <c r="B59" s="198"/>
      <c r="C59" s="198"/>
      <c r="D59" s="198"/>
      <c r="E59" s="198"/>
      <c r="F59" s="198"/>
      <c r="G59" s="198"/>
      <c r="H59" s="198" t="str">
        <f>'RVA205- COSTEO'!L61</f>
        <v/>
      </c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 ht="21.75" customHeight="1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 ht="21.75" customHeight="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 ht="21.75" customHeight="1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 ht="21.75" customHeight="1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 ht="21.7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 ht="21.7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 ht="21.75" customHeight="1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 ht="21.75" customHeight="1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 ht="21.75" customHeight="1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 ht="21.7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 ht="21.7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 ht="21.7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 ht="21.7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 ht="21.7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 ht="21.7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 ht="21.7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 ht="21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 ht="21.7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ht="21.7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ht="21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ht="21.7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 ht="21.7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 ht="21.7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 ht="21.7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ht="21.7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 ht="21.7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 ht="21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 ht="21.7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 ht="21.7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 ht="21.7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 ht="21.7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 ht="21.7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 ht="21.7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 ht="21.7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 ht="21.7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 ht="21.7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 ht="21.7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 ht="21.7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 ht="21.7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 ht="21.7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 ht="21.7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 ht="21.7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 ht="21.7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 ht="21.7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 ht="21.7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 ht="21.7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 ht="21.7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 ht="21.7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 ht="21.7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 ht="21.7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 ht="21.7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 ht="21.7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 ht="21.7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 ht="21.7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 ht="21.7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 ht="21.7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 ht="21.7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 ht="21.7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 ht="21.7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 ht="21.7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 ht="21.7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 ht="21.7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 ht="21.7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 ht="21.7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 ht="21.7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 ht="21.7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 ht="21.7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 ht="21.7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 ht="21.7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 ht="21.7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 ht="21.7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 ht="21.7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 ht="21.7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 ht="21.7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 ht="21.7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 ht="21.7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 ht="21.7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 ht="21.7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 ht="21.7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 ht="21.7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 ht="21.7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 ht="21.7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 ht="21.7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 ht="21.7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 ht="21.7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 ht="21.7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 ht="21.7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 ht="21.7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 ht="21.7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 ht="21.7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 ht="21.7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 ht="21.7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 ht="21.7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 ht="21.7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 ht="21.7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 ht="21.7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 ht="21.7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 ht="21.7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 ht="21.7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 ht="21.7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 ht="21.7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 ht="21.7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 ht="21.7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 ht="21.7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 ht="21.7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 ht="21.7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 ht="21.7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 ht="21.7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 ht="21.7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ht="21.7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 ht="21.7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 ht="21.7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 ht="21.7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 ht="21.7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 ht="21.7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 ht="21.7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 ht="21.7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 ht="21.7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 ht="21.7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 ht="21.7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 ht="21.7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 ht="21.7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 ht="21.7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 ht="21.7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 ht="21.7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 ht="21.7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 ht="21.7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 ht="21.7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 ht="21.7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 ht="21.7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 ht="21.7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 ht="21.7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 ht="21.7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 ht="21.7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 ht="21.7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 ht="21.7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 ht="21.7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 ht="21.7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 ht="21.7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 ht="21.7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 ht="21.7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 ht="21.7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 ht="21.7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 ht="21.7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 ht="21.7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 ht="21.7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 ht="21.7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 ht="21.7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 ht="21.7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 ht="21.7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 ht="21.7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 ht="21.7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 ht="21.7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 ht="21.7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 ht="21.7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 ht="21.7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 ht="21.7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 ht="21.7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 ht="21.7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 ht="21.7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 ht="21.7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 ht="21.7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 ht="21.7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 ht="21.7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 ht="21.7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 ht="21.7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 ht="21.7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 ht="21.7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 ht="21.7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 ht="21.7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 ht="21.7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 ht="21.7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 ht="21.7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 ht="21.7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 ht="21.7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 ht="21.7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 ht="21.7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 ht="21.7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 ht="21.7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 ht="21.7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 ht="21.7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 ht="21.7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 ht="21.7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 ht="21.7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 ht="21.7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 ht="21.7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 ht="21.7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 ht="21.7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 ht="21.7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 ht="21.7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 ht="21.7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 ht="21.7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 ht="21.7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 ht="21.7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 ht="21.7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 ht="21.7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 ht="21.7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 ht="21.7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 ht="21.7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 ht="21.7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 ht="21.7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 ht="21.7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 ht="21.7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 ht="21.7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 ht="21.7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 ht="21.7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 ht="21.7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 ht="21.7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 ht="21.7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 ht="21.7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 ht="21.7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 ht="21.7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 ht="21.7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 ht="21.7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 ht="21.7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 ht="21.7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 ht="21.7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 ht="21.7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 ht="21.7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 ht="21.7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 ht="21.7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 ht="21.7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 ht="21.7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 ht="21.7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 ht="21.7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 ht="21.7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 ht="21.7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 ht="21.7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 ht="21.7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 ht="21.7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 ht="21.7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 ht="21.7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 ht="21.7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 ht="21.7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 ht="21.7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 ht="21.7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 ht="21.7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 ht="21.7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 ht="21.7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 ht="21.7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 ht="21.7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 ht="21.7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 ht="21.7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 ht="21.7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 ht="21.7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 ht="21.7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 ht="21.7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 ht="21.7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 ht="21.7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 ht="21.7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 ht="21.7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 ht="21.7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 ht="21.7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 ht="21.7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 ht="21.7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 ht="21.7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 ht="21.7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 ht="21.7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ht="21.7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 ht="21.7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 ht="21.7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 ht="21.7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 ht="21.7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 ht="21.7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 ht="21.7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 ht="21.7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 ht="21.7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 ht="21.7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 ht="21.7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 ht="21.7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 ht="21.7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 ht="21.7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 ht="21.7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 ht="21.7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 ht="21.7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 ht="21.7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 ht="21.7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 ht="21.7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 ht="21.7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 ht="21.7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 ht="21.7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 ht="21.7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 ht="21.7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 ht="21.7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 ht="21.7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 ht="21.7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 ht="21.7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 ht="21.7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 ht="21.7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 ht="21.7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 ht="21.7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 ht="21.7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 ht="21.7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 ht="21.7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 ht="21.7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 ht="21.7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 ht="21.7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 ht="21.7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 ht="21.7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 ht="21.7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 ht="21.7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 ht="21.7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 ht="21.7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 ht="21.7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 ht="21.7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 ht="21.7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 ht="21.7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 ht="21.7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 ht="21.7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 ht="21.7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 ht="21.7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 ht="21.7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 ht="21.7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 ht="21.7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 ht="21.7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 ht="21.7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 ht="21.7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 ht="21.7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 ht="21.7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 ht="21.7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 ht="21.7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 ht="21.7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 ht="21.7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 ht="21.7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 ht="21.7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 ht="21.7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 ht="21.7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 ht="21.7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 ht="21.7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 ht="21.7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 ht="21.7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 ht="21.7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 ht="21.7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 ht="21.7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 ht="21.7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 ht="21.7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 ht="21.7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 ht="21.7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 ht="21.7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 ht="21.7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 ht="21.7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 ht="21.7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 ht="21.7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 ht="21.7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 ht="21.7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 ht="21.7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 ht="21.7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 ht="21.7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 ht="21.7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 ht="21.7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 ht="21.7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 ht="21.7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 ht="21.7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 ht="21.7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 ht="21.7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 ht="21.7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 ht="21.7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 ht="21.7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 ht="21.7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 ht="21.7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 ht="21.7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 ht="21.7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 ht="21.7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 ht="21.7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 ht="21.7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 ht="21.7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 ht="21.7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 ht="21.7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 ht="21.7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 ht="21.7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 ht="21.7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 ht="21.7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 ht="21.7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 ht="21.7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 ht="21.7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 ht="21.7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 ht="21.7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 ht="21.7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 ht="21.7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 ht="21.7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 ht="21.7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 ht="21.7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 ht="21.7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 ht="21.7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 ht="21.7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 ht="21.7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 ht="21.7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 ht="21.7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 ht="21.7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 ht="21.7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 ht="21.7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 ht="21.7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 ht="21.7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 ht="21.7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 ht="21.7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 ht="21.7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 ht="21.7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 ht="21.7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 ht="21.7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 ht="21.7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 ht="21.7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 ht="21.7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 ht="21.7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 ht="21.7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 ht="21.7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 ht="21.7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 ht="21.7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 ht="21.7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 ht="21.7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 ht="21.7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 ht="21.7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 ht="21.7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 ht="21.7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 ht="21.7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 ht="21.7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 ht="21.7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 ht="21.7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 ht="21.7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 ht="21.7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 ht="21.7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 ht="21.7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 ht="21.7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 ht="21.7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 ht="21.7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 ht="21.7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 ht="21.7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 ht="21.7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 ht="21.7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 ht="21.7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 ht="21.7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 ht="21.7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 ht="21.7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 ht="21.7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 ht="21.7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 ht="21.7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 ht="21.7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 ht="21.7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 ht="21.7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 ht="21.7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 ht="21.7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 ht="21.7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 ht="21.7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 ht="21.7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 ht="21.7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 ht="21.7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 ht="21.7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 ht="21.7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 ht="21.7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 ht="21.7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 ht="21.7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 ht="21.7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 ht="21.7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 ht="21.7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 ht="21.7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 ht="21.7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 ht="21.7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 ht="21.7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 ht="21.7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 ht="21.7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 ht="21.7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 ht="21.7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 ht="21.7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 ht="21.7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 ht="21.7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 ht="21.7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 ht="21.7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 ht="21.7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 ht="21.7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 ht="21.7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 ht="21.7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 ht="21.7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 ht="21.7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 ht="21.7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 ht="21.7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 ht="21.7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 ht="21.7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 ht="21.7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 ht="21.7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 ht="21.7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 ht="21.7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 ht="21.7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 ht="21.7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 ht="21.7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 ht="21.7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 ht="21.7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 ht="21.7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 ht="21.7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 ht="21.7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 ht="21.7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 ht="21.7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 ht="21.7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 ht="21.7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 ht="21.7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 ht="21.7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 ht="21.7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 ht="21.7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 ht="21.7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 ht="21.7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 ht="21.7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 ht="21.7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 ht="21.7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 ht="21.7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 ht="21.7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 ht="21.7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 ht="21.7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 ht="21.7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 ht="21.7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 ht="21.7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 ht="21.7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 ht="21.7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 ht="21.7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 ht="21.7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 ht="21.7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 ht="21.7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 ht="21.7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 ht="21.7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 ht="21.7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 ht="21.7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 ht="21.7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 ht="21.7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 ht="21.7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 ht="21.7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 ht="21.7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 ht="21.7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 ht="21.7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 ht="21.7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 ht="21.7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 ht="21.7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 ht="21.7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 ht="21.7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 ht="21.7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 ht="21.7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 ht="21.7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 ht="21.7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 ht="21.7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 ht="21.7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 ht="21.7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 ht="21.7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 ht="21.7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 ht="21.7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 ht="21.7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 ht="21.7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 ht="21.7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 ht="21.7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 ht="21.7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 ht="21.7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 ht="21.7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 ht="21.7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 ht="21.7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 ht="21.7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 ht="21.7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 ht="21.7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 ht="21.7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 ht="21.7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 ht="21.7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 ht="21.7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 ht="21.7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 ht="21.7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 ht="21.7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 ht="21.7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 ht="21.7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 ht="21.7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 ht="21.7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 ht="21.7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 ht="21.7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 ht="21.7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 ht="21.7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 ht="21.7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 ht="21.7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 ht="21.7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 ht="21.7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 ht="21.7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 ht="21.7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 ht="21.7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 ht="21.7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 ht="21.7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 ht="21.7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 ht="21.7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 ht="21.7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 ht="21.7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 ht="21.7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 ht="21.7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 ht="21.7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 ht="21.7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 ht="21.7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 ht="21.7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 ht="21.7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 ht="21.7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 ht="21.7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 ht="21.7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 ht="21.7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 ht="21.7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 ht="21.7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 ht="21.7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 ht="21.7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 ht="21.7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 ht="21.7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 ht="21.7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 ht="21.7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 ht="21.7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 ht="21.7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 ht="21.7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 ht="21.7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 ht="21.7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 ht="21.7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 ht="21.7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 ht="21.7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 ht="21.7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 ht="21.7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 ht="21.7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 ht="21.7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 ht="21.7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 ht="21.7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 ht="21.7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 ht="21.7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 ht="21.7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 ht="21.7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 ht="21.7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 ht="21.7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 ht="21.7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 ht="21.7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 ht="21.7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 ht="21.7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 ht="21.7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 ht="21.7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 ht="21.7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 ht="21.7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 ht="21.7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 ht="21.7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 ht="21.7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 ht="21.7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 ht="21.7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 ht="21.7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 ht="21.7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 ht="21.7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 ht="21.7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 ht="21.7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 ht="21.7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 ht="21.7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 ht="21.7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 ht="21.7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 ht="21.7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 ht="21.7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 ht="21.7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 ht="21.7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 ht="21.7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 ht="21.7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 ht="21.7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 ht="21.7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 ht="21.7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 ht="21.7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 ht="21.7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 ht="21.7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 ht="21.7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 ht="21.7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 ht="21.7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 ht="21.7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 ht="21.7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 ht="21.7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 ht="21.7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 ht="21.7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 ht="21.7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 ht="21.7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 ht="21.7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 ht="21.7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 ht="21.7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 ht="21.7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 ht="21.7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 ht="21.7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 ht="21.7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 ht="21.7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 ht="21.7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 ht="21.7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 ht="21.7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 ht="21.7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 ht="21.7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 ht="21.7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 ht="21.7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 ht="21.7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 ht="21.7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 ht="21.7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 ht="21.7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 ht="21.7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 ht="21.7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 ht="21.7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 ht="21.7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 ht="21.7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 ht="21.7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 ht="21.7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 ht="21.7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 ht="21.7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 ht="21.7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 ht="21.7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 ht="21.7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 ht="21.7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 ht="21.7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 ht="21.7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 ht="21.7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 ht="21.7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 ht="21.7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 ht="21.7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 ht="21.7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 ht="21.7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 ht="21.7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 ht="21.7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 ht="21.7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 ht="21.7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 ht="21.7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 ht="21.7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 ht="21.7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 ht="21.7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 ht="21.7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 ht="21.7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 ht="21.7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 ht="21.7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 ht="21.7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 ht="21.7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 ht="21.7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 ht="21.7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 ht="21.7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 ht="21.7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 ht="21.7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 ht="21.7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 ht="21.7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 ht="21.7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 ht="21.7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 ht="21.7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 ht="21.7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 ht="21.7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 ht="21.7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 ht="21.7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 ht="21.7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 ht="21.7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 ht="21.7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 ht="21.7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 ht="21.7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 ht="21.7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 ht="21.7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 ht="21.7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 ht="21.7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 ht="21.7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 ht="21.7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 ht="21.7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 ht="21.7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 ht="21.7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 ht="21.7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 ht="21.7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 ht="21.7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 ht="21.7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 ht="21.7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 ht="21.7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 ht="21.7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 ht="21.7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 ht="21.7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 ht="21.7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 ht="21.7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 ht="21.7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 ht="21.7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 ht="21.7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 ht="21.7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 ht="21.7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 ht="21.7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 ht="21.7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 ht="21.7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 ht="21.7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 ht="21.7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 ht="21.7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 ht="21.7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 ht="21.7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 ht="21.7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 ht="21.7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 ht="21.7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 ht="21.7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 ht="21.7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 ht="21.7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 ht="21.7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 ht="21.7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 ht="21.7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 ht="21.7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 ht="21.7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 ht="21.7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 ht="21.7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 ht="21.7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 ht="21.7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 ht="21.7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 ht="21.7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 ht="21.7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 ht="21.7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 ht="21.7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 ht="21.7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 ht="21.7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 ht="21.7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 ht="21.7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 ht="21.7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 ht="21.7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 ht="21.7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 ht="21.7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 ht="21.7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 ht="21.7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 ht="21.7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 ht="21.7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 ht="21.7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 ht="21.7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 ht="21.7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 ht="21.7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 ht="21.7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 ht="21.7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 ht="21.7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 ht="21.7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 ht="21.7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 ht="21.7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 ht="21.7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 ht="21.7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 ht="21.7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 ht="21.7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 ht="21.7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 ht="21.7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 ht="21.7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 ht="21.7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 ht="21.7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 ht="21.7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 ht="21.7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 ht="21.7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 ht="21.7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 ht="21.7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 ht="21.7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 ht="21.7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 ht="21.7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 ht="21.7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 ht="21.7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 ht="21.7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 ht="21.7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 ht="21.7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 ht="21.7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 ht="21.7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 ht="21.7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 ht="21.7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 ht="21.7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 ht="21.7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 ht="21.7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 ht="21.7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 ht="21.7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 ht="21.7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 ht="21.7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 ht="21.7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 ht="21.7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 ht="21.7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 ht="21.7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 ht="21.7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 ht="21.7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 ht="21.7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 ht="21.7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 ht="21.7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 ht="21.7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 ht="21.7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 ht="21.7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 ht="21.7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 ht="21.7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 ht="21.7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 ht="21.7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 ht="21.7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 ht="21.7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 ht="21.7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 ht="21.7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 ht="21.7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 ht="21.7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 ht="21.7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 ht="21.7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 ht="21.7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 ht="21.7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 ht="21.7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 ht="21.7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 ht="21.7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 ht="21.7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 ht="21.7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 ht="21.7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 ht="21.7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 ht="21.7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 ht="21.7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 ht="21.7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 ht="21.7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 ht="21.7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 ht="21.7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 ht="21.7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 ht="21.7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 ht="21.7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 ht="21.7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 ht="21.7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 ht="21.7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 ht="21.7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 ht="21.7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 ht="21.7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 ht="21.7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 ht="21.7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 ht="21.7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 ht="21.7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 ht="21.7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 ht="21.7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 ht="21.7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 ht="21.7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 ht="21.7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 ht="21.7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 ht="21.7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 ht="21.7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 ht="21.7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 ht="21.7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 ht="21.7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 ht="21.7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 ht="21.7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 ht="21.7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 ht="21.7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 ht="21.7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 ht="21.7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 ht="21.7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 ht="21.7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  <row r="975" ht="21.7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</row>
    <row r="976" ht="21.7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</row>
    <row r="977" ht="21.7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</row>
    <row r="978" ht="21.7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</row>
    <row r="979" ht="21.7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</row>
    <row r="980" ht="21.7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</row>
    <row r="981" ht="21.7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</row>
    <row r="982" ht="21.7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</row>
    <row r="983" ht="21.7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</row>
    <row r="984" ht="21.7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</row>
    <row r="985" ht="21.7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</row>
    <row r="986" ht="21.7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</row>
    <row r="987" ht="21.7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</row>
    <row r="988" ht="21.7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</row>
    <row r="989" ht="21.7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</row>
    <row r="990" ht="21.7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</row>
    <row r="991" ht="21.7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</row>
    <row r="992" ht="21.7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</row>
    <row r="993" ht="21.7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</row>
    <row r="994" ht="21.7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</row>
    <row r="995" ht="21.7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</row>
    <row r="3">
      <c r="A3" s="209"/>
      <c r="B3" s="209"/>
      <c r="C3" s="209"/>
      <c r="D3" s="209"/>
      <c r="E3" s="209"/>
      <c r="F3" s="209"/>
      <c r="G3" s="209"/>
      <c r="H3" s="210" t="s">
        <v>127</v>
      </c>
      <c r="I3" s="209"/>
      <c r="J3" s="209"/>
      <c r="K3" s="209"/>
      <c r="L3" s="209"/>
      <c r="M3" s="209"/>
      <c r="N3" s="209"/>
      <c r="O3" s="209"/>
      <c r="P3" s="209"/>
    </row>
    <row r="4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>
      <c r="A7" s="209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>
      <c r="A8" s="209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>
      <c r="A9" s="209"/>
      <c r="B9" s="209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</row>
    <row r="10">
      <c r="A10" s="209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>
      <c r="A11" s="209"/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>
      <c r="A12" s="209"/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</row>
    <row r="13">
      <c r="A13" s="209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>
      <c r="A14" s="209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</row>
    <row r="15">
      <c r="A15" s="209"/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</row>
    <row r="16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</row>
    <row r="17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</row>
    <row r="18">
      <c r="A18" s="209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</row>
    <row r="19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</row>
    <row r="20">
      <c r="A20" s="209"/>
      <c r="B20" s="209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</row>
    <row r="21">
      <c r="A21" s="209"/>
      <c r="B21" s="209"/>
      <c r="C21" s="209"/>
      <c r="D21" s="209"/>
      <c r="E21" s="209"/>
      <c r="F21" s="209"/>
      <c r="G21" s="209"/>
      <c r="J21" s="209"/>
      <c r="K21" s="209"/>
      <c r="L21" s="209"/>
      <c r="M21" s="209"/>
      <c r="N21" s="209"/>
      <c r="O21" s="209"/>
      <c r="P21" s="209"/>
    </row>
    <row r="22">
      <c r="A22" s="209"/>
      <c r="B22" s="209"/>
      <c r="C22" s="209"/>
      <c r="D22" s="209"/>
      <c r="F22" s="209"/>
      <c r="G22" s="209"/>
      <c r="J22" s="209"/>
      <c r="K22" s="209"/>
      <c r="L22" s="209"/>
      <c r="M22" s="209"/>
      <c r="N22" s="209"/>
      <c r="O22" s="209"/>
      <c r="P22" s="209"/>
    </row>
    <row r="23">
      <c r="A23" s="209"/>
      <c r="B23" s="209"/>
      <c r="C23" s="209"/>
      <c r="D23" s="209"/>
      <c r="E23" s="209"/>
      <c r="F23" s="209"/>
      <c r="G23" s="209"/>
      <c r="I23" s="209"/>
      <c r="J23" s="209"/>
      <c r="K23" s="209"/>
      <c r="L23" s="209"/>
      <c r="M23" s="209"/>
      <c r="N23" s="209"/>
      <c r="O23" s="209"/>
      <c r="P23" s="209"/>
    </row>
    <row r="24">
      <c r="A24" s="209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</row>
    <row r="25">
      <c r="A25" s="209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</row>
    <row r="26">
      <c r="A26" s="209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</row>
    <row r="27">
      <c r="A27" s="209"/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</row>
    <row r="28">
      <c r="A28" s="209"/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</row>
    <row r="29">
      <c r="A29" s="209"/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</row>
    <row r="30">
      <c r="A30" s="209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</row>
    <row r="31">
      <c r="A31" s="209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</row>
    <row r="32">
      <c r="A32" s="209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</row>
    <row r="33">
      <c r="A33" s="209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</row>
    <row r="34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</row>
    <row r="35">
      <c r="A35" s="209"/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</row>
    <row r="36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</row>
    <row r="37">
      <c r="A37" s="209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</row>
    <row r="38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</row>
    <row r="39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</row>
    <row r="40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</row>
    <row r="41">
      <c r="A41" s="209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</row>
    <row r="42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</row>
    <row r="43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</row>
    <row r="44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</row>
    <row r="45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</row>
    <row r="46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</row>
    <row r="47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</row>
    <row r="48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</row>
    <row r="49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</row>
    <row r="50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</row>
    <row r="51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</row>
    <row r="52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</row>
    <row r="53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</row>
    <row r="54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</row>
    <row r="55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</row>
    <row r="56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</row>
    <row r="57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</row>
    <row r="58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</row>
    <row r="59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</row>
    <row r="60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</row>
    <row r="61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</row>
    <row r="62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</row>
    <row r="63">
      <c r="A63" s="209"/>
      <c r="B63" s="209"/>
      <c r="C63" s="209"/>
      <c r="D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</row>
    <row r="64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</row>
    <row r="65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</row>
    <row r="66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</row>
    <row r="67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</row>
    <row r="68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</row>
    <row r="69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</row>
    <row r="70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</row>
    <row r="71">
      <c r="A71" s="209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</row>
    <row r="72">
      <c r="A72" s="209"/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</row>
    <row r="73">
      <c r="A73" s="209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</row>
    <row r="74">
      <c r="A74" s="209"/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</row>
    <row r="75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</row>
    <row r="76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</row>
    <row r="77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</row>
    <row r="78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</row>
    <row r="79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</row>
    <row r="80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</row>
    <row r="81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</row>
    <row r="82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</row>
    <row r="83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</row>
    <row r="84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</row>
    <row r="85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</row>
    <row r="86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</row>
    <row r="87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</row>
    <row r="88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</row>
    <row r="89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</row>
    <row r="90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</row>
    <row r="91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</row>
    <row r="92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</row>
    <row r="93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</row>
    <row r="94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</row>
    <row r="95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</row>
    <row r="96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</row>
    <row r="97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</row>
    <row r="98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</row>
    <row r="99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</row>
    <row r="100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</row>
    <row r="101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</row>
    <row r="102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</row>
    <row r="103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</row>
    <row r="104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</row>
    <row r="105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</row>
    <row r="106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</row>
    <row r="107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</row>
    <row r="108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</row>
    <row r="109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</row>
    <row r="110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</row>
    <row r="111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</row>
    <row r="112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</row>
    <row r="113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</row>
    <row r="114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</row>
    <row r="115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</row>
    <row r="116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</row>
    <row r="117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</row>
    <row r="118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</row>
    <row r="119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</row>
    <row r="120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</row>
    <row r="12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</row>
    <row r="122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</row>
    <row r="123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</row>
    <row r="124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</row>
    <row r="125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</row>
    <row r="126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</row>
    <row r="127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</row>
    <row r="128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</row>
    <row r="129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</row>
    <row r="130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</row>
    <row r="13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</row>
    <row r="132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</row>
    <row r="133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</row>
    <row r="134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</row>
    <row r="135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</row>
    <row r="136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</row>
    <row r="137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</row>
    <row r="138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</row>
    <row r="139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</row>
    <row r="140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</row>
    <row r="14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</row>
    <row r="142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</row>
    <row r="143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</row>
    <row r="144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</row>
    <row r="145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</row>
    <row r="146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</row>
    <row r="147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</row>
    <row r="148">
      <c r="A148" s="209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</row>
    <row r="149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</row>
    <row r="150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</row>
    <row r="15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</row>
    <row r="152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</row>
    <row r="153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</row>
    <row r="154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</row>
    <row r="155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</row>
    <row r="156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</row>
    <row r="157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</row>
    <row r="158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</row>
    <row r="159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</row>
    <row r="160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</row>
    <row r="16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</row>
    <row r="162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</row>
    <row r="163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</row>
    <row r="164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</row>
    <row r="165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</row>
    <row r="166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</row>
    <row r="167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</row>
    <row r="168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</row>
    <row r="169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</row>
    <row r="170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</row>
    <row r="17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</row>
    <row r="172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</row>
    <row r="173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</row>
    <row r="174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</row>
    <row r="175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</row>
    <row r="176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</row>
    <row r="177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</row>
    <row r="178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</row>
    <row r="179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</row>
    <row r="180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</row>
    <row r="18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</row>
    <row r="18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</row>
    <row r="183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</row>
    <row r="184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</row>
    <row r="185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</row>
    <row r="186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</row>
    <row r="187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</row>
    <row r="188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</row>
    <row r="189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</row>
    <row r="190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</row>
    <row r="19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</row>
    <row r="19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</row>
    <row r="193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</row>
    <row r="194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</row>
    <row r="195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</row>
    <row r="196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</row>
    <row r="197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</row>
    <row r="198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</row>
    <row r="199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</row>
    <row r="200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</row>
    <row r="20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</row>
    <row r="20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</row>
    <row r="203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</row>
    <row r="204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</row>
    <row r="205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</row>
    <row r="206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</row>
    <row r="207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</row>
    <row r="208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</row>
    <row r="209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</row>
    <row r="210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</row>
    <row r="21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</row>
    <row r="21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</row>
    <row r="213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</row>
    <row r="214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</row>
    <row r="215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</row>
    <row r="216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</row>
    <row r="217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</row>
    <row r="218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</row>
    <row r="219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</row>
    <row r="220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</row>
    <row r="22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</row>
    <row r="22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</row>
    <row r="223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</row>
    <row r="224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</row>
    <row r="225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</row>
    <row r="226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</row>
    <row r="227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</row>
    <row r="228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</row>
    <row r="229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</row>
    <row r="230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</row>
    <row r="23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</row>
    <row r="23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</row>
    <row r="233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</row>
    <row r="234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</row>
    <row r="235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</row>
    <row r="236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</row>
    <row r="237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</row>
    <row r="238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</row>
    <row r="239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</row>
    <row r="240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</row>
    <row r="24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</row>
    <row r="24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</row>
    <row r="243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</row>
    <row r="244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</row>
    <row r="245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</row>
    <row r="246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</row>
    <row r="247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</row>
    <row r="248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</row>
    <row r="249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</row>
    <row r="250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</row>
    <row r="25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</row>
    <row r="25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</row>
    <row r="253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</row>
    <row r="254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</row>
    <row r="255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</row>
    <row r="256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</row>
    <row r="257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</row>
    <row r="258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</row>
    <row r="259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</row>
    <row r="260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</row>
    <row r="26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</row>
    <row r="26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</row>
    <row r="263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</row>
    <row r="264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</row>
    <row r="265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</row>
    <row r="266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</row>
    <row r="267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</row>
    <row r="268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</row>
    <row r="269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</row>
    <row r="270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</row>
    <row r="27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</row>
    <row r="272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</row>
    <row r="273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</row>
    <row r="274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</row>
    <row r="275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</row>
    <row r="276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</row>
    <row r="277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</row>
    <row r="278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</row>
    <row r="279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</row>
    <row r="280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</row>
    <row r="28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</row>
    <row r="282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</row>
    <row r="283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</row>
    <row r="284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</row>
    <row r="285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</row>
    <row r="286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</row>
    <row r="287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</row>
    <row r="288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</row>
    <row r="289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</row>
    <row r="290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</row>
    <row r="29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</row>
    <row r="292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</row>
    <row r="293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</row>
    <row r="294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</row>
    <row r="295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</row>
    <row r="296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</row>
    <row r="297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</row>
    <row r="298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</row>
    <row r="299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</row>
    <row r="300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</row>
    <row r="30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</row>
    <row r="302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</row>
    <row r="303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</row>
    <row r="304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</row>
    <row r="305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</row>
    <row r="306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</row>
    <row r="307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</row>
    <row r="308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</row>
    <row r="309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</row>
    <row r="310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</row>
    <row r="31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</row>
    <row r="312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</row>
    <row r="313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</row>
    <row r="314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</row>
    <row r="315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</row>
    <row r="316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</row>
    <row r="317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</row>
    <row r="318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</row>
    <row r="319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</row>
    <row r="320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</row>
    <row r="32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</row>
    <row r="322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</row>
    <row r="323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</row>
    <row r="324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</row>
    <row r="325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</row>
    <row r="326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</row>
    <row r="327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</row>
    <row r="328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</row>
    <row r="329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</row>
    <row r="330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</row>
    <row r="33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</row>
    <row r="332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</row>
    <row r="333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</row>
    <row r="334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</row>
    <row r="335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</row>
    <row r="336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</row>
    <row r="337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</row>
    <row r="338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</row>
    <row r="339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</row>
    <row r="340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</row>
    <row r="34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</row>
    <row r="342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</row>
    <row r="343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</row>
    <row r="344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</row>
    <row r="345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</row>
    <row r="346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</row>
    <row r="347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</row>
    <row r="348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</row>
    <row r="349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</row>
    <row r="350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</row>
    <row r="35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</row>
    <row r="352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</row>
    <row r="353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</row>
    <row r="354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</row>
    <row r="355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</row>
    <row r="356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</row>
    <row r="357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</row>
    <row r="358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</row>
    <row r="359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</row>
    <row r="360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</row>
    <row r="36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</row>
    <row r="362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</row>
    <row r="363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</row>
    <row r="364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</row>
    <row r="365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</row>
    <row r="366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</row>
    <row r="367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</row>
    <row r="368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</row>
    <row r="369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</row>
    <row r="370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</row>
    <row r="37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</row>
    <row r="372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</row>
    <row r="373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</row>
    <row r="374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</row>
    <row r="375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</row>
    <row r="376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</row>
    <row r="377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</row>
    <row r="378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</row>
    <row r="379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</row>
    <row r="380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</row>
    <row r="38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</row>
    <row r="382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</row>
    <row r="383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</row>
    <row r="384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</row>
    <row r="385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</row>
    <row r="386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</row>
    <row r="387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</row>
    <row r="388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</row>
    <row r="389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</row>
    <row r="390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</row>
    <row r="39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</row>
    <row r="392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</row>
    <row r="393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</row>
    <row r="394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</row>
    <row r="395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</row>
    <row r="396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</row>
    <row r="397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</row>
    <row r="398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</row>
    <row r="399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</row>
    <row r="400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</row>
    <row r="40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</row>
    <row r="402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</row>
    <row r="403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</row>
    <row r="404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</row>
    <row r="405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</row>
    <row r="406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</row>
    <row r="407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</row>
    <row r="408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</row>
    <row r="409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</row>
    <row r="410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</row>
    <row r="41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</row>
    <row r="412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</row>
    <row r="413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</row>
    <row r="414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</row>
    <row r="415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</row>
    <row r="416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</row>
    <row r="417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</row>
    <row r="418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</row>
    <row r="419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</row>
    <row r="420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</row>
    <row r="42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</row>
    <row r="422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</row>
    <row r="423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</row>
    <row r="424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</row>
    <row r="425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</row>
    <row r="426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</row>
    <row r="427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</row>
    <row r="428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</row>
    <row r="429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</row>
    <row r="430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</row>
    <row r="43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</row>
    <row r="432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</row>
    <row r="433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</row>
    <row r="434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</row>
    <row r="435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</row>
    <row r="436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</row>
    <row r="437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</row>
    <row r="438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</row>
    <row r="439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</row>
    <row r="440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</row>
    <row r="44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</row>
    <row r="442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</row>
    <row r="443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</row>
    <row r="444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</row>
    <row r="445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</row>
    <row r="446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</row>
    <row r="447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</row>
    <row r="448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</row>
    <row r="449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</row>
    <row r="450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</row>
    <row r="45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</row>
    <row r="452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</row>
    <row r="453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</row>
    <row r="454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</row>
    <row r="455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</row>
    <row r="456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</row>
    <row r="457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</row>
    <row r="458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</row>
    <row r="459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</row>
    <row r="460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</row>
    <row r="46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</row>
    <row r="462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</row>
    <row r="463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</row>
    <row r="464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</row>
    <row r="465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</row>
    <row r="466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</row>
    <row r="467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</row>
    <row r="468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</row>
    <row r="469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</row>
    <row r="470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</row>
    <row r="47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</row>
    <row r="472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</row>
    <row r="473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</row>
    <row r="474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</row>
    <row r="475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</row>
    <row r="476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</row>
    <row r="477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</row>
    <row r="478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</row>
    <row r="479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</row>
    <row r="480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</row>
    <row r="48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</row>
    <row r="482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</row>
    <row r="483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</row>
    <row r="484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</row>
    <row r="485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</row>
    <row r="486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</row>
    <row r="487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</row>
    <row r="488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</row>
    <row r="489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</row>
    <row r="490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</row>
    <row r="49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</row>
    <row r="492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</row>
    <row r="493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</row>
    <row r="494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</row>
    <row r="495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</row>
    <row r="496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</row>
    <row r="497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</row>
    <row r="498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</row>
    <row r="499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</row>
    <row r="500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</row>
    <row r="50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</row>
    <row r="502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</row>
    <row r="503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</row>
    <row r="504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</row>
    <row r="505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</row>
    <row r="506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</row>
    <row r="507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</row>
    <row r="508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</row>
    <row r="509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</row>
    <row r="510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</row>
    <row r="51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</row>
    <row r="512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</row>
    <row r="513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</row>
    <row r="514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</row>
    <row r="515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</row>
    <row r="516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</row>
    <row r="517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</row>
    <row r="518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</row>
    <row r="519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</row>
    <row r="520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</row>
    <row r="52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</row>
    <row r="522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</row>
    <row r="523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</row>
    <row r="524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</row>
    <row r="525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</row>
    <row r="526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</row>
    <row r="527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</row>
    <row r="528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</row>
    <row r="529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</row>
    <row r="530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</row>
    <row r="53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</row>
    <row r="532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</row>
    <row r="533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</row>
    <row r="534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</row>
    <row r="535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</row>
    <row r="536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</row>
    <row r="537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</row>
    <row r="538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</row>
    <row r="539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</row>
    <row r="540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</row>
    <row r="54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</row>
    <row r="542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</row>
    <row r="543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</row>
    <row r="544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</row>
    <row r="545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</row>
    <row r="546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</row>
    <row r="547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</row>
    <row r="548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</row>
    <row r="549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</row>
    <row r="550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</row>
    <row r="55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</row>
    <row r="552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</row>
    <row r="553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</row>
    <row r="554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</row>
    <row r="555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</row>
    <row r="556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</row>
    <row r="557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</row>
    <row r="558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</row>
    <row r="559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</row>
    <row r="560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</row>
    <row r="56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</row>
    <row r="562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</row>
    <row r="563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</row>
    <row r="564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</row>
    <row r="565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</row>
    <row r="566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</row>
    <row r="567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</row>
    <row r="568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</row>
    <row r="569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</row>
    <row r="570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</row>
    <row r="57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</row>
    <row r="572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</row>
    <row r="573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</row>
    <row r="574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</row>
    <row r="575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</row>
    <row r="576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</row>
    <row r="577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</row>
    <row r="578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</row>
    <row r="579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</row>
    <row r="580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</row>
    <row r="58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</row>
    <row r="582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</row>
    <row r="583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</row>
    <row r="584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</row>
    <row r="585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</row>
    <row r="586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</row>
    <row r="587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</row>
    <row r="588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</row>
    <row r="589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</row>
    <row r="590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</row>
    <row r="59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</row>
    <row r="592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</row>
    <row r="593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</row>
    <row r="594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</row>
    <row r="595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</row>
    <row r="596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</row>
    <row r="597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</row>
    <row r="598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</row>
    <row r="599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</row>
    <row r="600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</row>
    <row r="60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</row>
    <row r="602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</row>
    <row r="603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</row>
    <row r="604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</row>
    <row r="605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</row>
    <row r="606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</row>
    <row r="607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</row>
    <row r="608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</row>
    <row r="609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</row>
    <row r="610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</row>
    <row r="61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</row>
    <row r="612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</row>
    <row r="613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</row>
    <row r="614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</row>
    <row r="615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</row>
    <row r="616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</row>
    <row r="617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</row>
    <row r="618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</row>
    <row r="619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</row>
    <row r="620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</row>
    <row r="62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</row>
    <row r="622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</row>
    <row r="623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</row>
    <row r="624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</row>
    <row r="625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</row>
    <row r="626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</row>
    <row r="627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</row>
    <row r="628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</row>
    <row r="629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</row>
    <row r="630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</row>
    <row r="63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</row>
    <row r="632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</row>
    <row r="633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</row>
    <row r="634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</row>
    <row r="635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</row>
    <row r="636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</row>
    <row r="637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</row>
    <row r="638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</row>
    <row r="639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</row>
    <row r="640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</row>
    <row r="64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</row>
    <row r="642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</row>
    <row r="643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</row>
    <row r="644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</row>
    <row r="645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</row>
    <row r="646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</row>
    <row r="647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</row>
    <row r="648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</row>
    <row r="649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</row>
    <row r="650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</row>
    <row r="65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</row>
    <row r="652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</row>
    <row r="653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</row>
    <row r="654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</row>
    <row r="655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</row>
    <row r="656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</row>
    <row r="657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</row>
    <row r="658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</row>
    <row r="659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</row>
    <row r="660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</row>
    <row r="66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</row>
    <row r="662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</row>
    <row r="663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</row>
    <row r="664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</row>
    <row r="665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</row>
    <row r="666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</row>
    <row r="667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</row>
    <row r="668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</row>
    <row r="669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</row>
    <row r="670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</row>
    <row r="67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</row>
    <row r="672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</row>
    <row r="673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</row>
    <row r="674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</row>
    <row r="675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</row>
    <row r="676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</row>
    <row r="677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</row>
    <row r="678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</row>
    <row r="679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</row>
    <row r="680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</row>
    <row r="68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</row>
    <row r="682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</row>
    <row r="683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</row>
    <row r="684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</row>
    <row r="685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</row>
    <row r="686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</row>
    <row r="687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</row>
    <row r="688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</row>
    <row r="689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</row>
    <row r="690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</row>
    <row r="69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</row>
    <row r="692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</row>
    <row r="693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</row>
    <row r="694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</row>
    <row r="695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</row>
    <row r="696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</row>
    <row r="697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</row>
    <row r="698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</row>
    <row r="699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</row>
    <row r="700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</row>
    <row r="70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</row>
    <row r="702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</row>
    <row r="703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</row>
    <row r="704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</row>
    <row r="705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</row>
    <row r="706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</row>
    <row r="707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</row>
    <row r="708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</row>
    <row r="709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</row>
    <row r="710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</row>
    <row r="71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</row>
    <row r="712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</row>
    <row r="713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</row>
    <row r="714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</row>
    <row r="715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</row>
    <row r="716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</row>
    <row r="717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</row>
    <row r="718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</row>
    <row r="719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</row>
    <row r="720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</row>
    <row r="72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</row>
    <row r="722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</row>
    <row r="723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</row>
    <row r="724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</row>
    <row r="725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</row>
    <row r="726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</row>
    <row r="727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</row>
    <row r="728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</row>
    <row r="729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</row>
    <row r="730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</row>
    <row r="73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</row>
    <row r="732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</row>
    <row r="733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</row>
    <row r="734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</row>
    <row r="735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</row>
    <row r="736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</row>
    <row r="737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</row>
    <row r="738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</row>
    <row r="739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</row>
    <row r="740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</row>
    <row r="74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</row>
    <row r="742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</row>
    <row r="743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</row>
    <row r="744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</row>
    <row r="745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</row>
    <row r="746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</row>
    <row r="747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</row>
    <row r="748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</row>
    <row r="749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</row>
    <row r="750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</row>
    <row r="75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</row>
    <row r="752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</row>
    <row r="753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</row>
    <row r="754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</row>
    <row r="755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</row>
    <row r="756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</row>
    <row r="757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</row>
    <row r="758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</row>
    <row r="759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</row>
    <row r="760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</row>
    <row r="76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</row>
    <row r="762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</row>
    <row r="763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</row>
    <row r="764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</row>
    <row r="765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</row>
    <row r="766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</row>
    <row r="767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</row>
    <row r="768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</row>
    <row r="769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</row>
    <row r="770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</row>
    <row r="77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</row>
    <row r="772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</row>
    <row r="773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</row>
    <row r="774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</row>
    <row r="775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</row>
    <row r="776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</row>
    <row r="777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</row>
    <row r="778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</row>
    <row r="779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</row>
    <row r="780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</row>
    <row r="78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</row>
    <row r="782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</row>
    <row r="783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</row>
    <row r="784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</row>
    <row r="785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</row>
    <row r="786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</row>
    <row r="787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</row>
    <row r="788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</row>
    <row r="789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</row>
    <row r="790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</row>
    <row r="79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</row>
    <row r="792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</row>
    <row r="793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</row>
    <row r="794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</row>
    <row r="795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</row>
    <row r="796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</row>
    <row r="797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</row>
    <row r="798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</row>
    <row r="799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</row>
    <row r="800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</row>
    <row r="80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</row>
    <row r="802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</row>
    <row r="803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</row>
    <row r="804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</row>
    <row r="805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</row>
    <row r="806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</row>
    <row r="807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</row>
    <row r="808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</row>
    <row r="809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</row>
    <row r="810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</row>
    <row r="81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</row>
    <row r="812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</row>
    <row r="813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</row>
    <row r="814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</row>
    <row r="815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</row>
    <row r="816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</row>
    <row r="817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</row>
    <row r="818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</row>
    <row r="819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</row>
    <row r="820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</row>
    <row r="82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</row>
    <row r="822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</row>
    <row r="823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</row>
    <row r="824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</row>
    <row r="825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</row>
    <row r="826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</row>
    <row r="827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</row>
    <row r="828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</row>
    <row r="829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</row>
    <row r="830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</row>
    <row r="83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</row>
    <row r="832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</row>
    <row r="833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</row>
    <row r="834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</row>
    <row r="835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</row>
    <row r="836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</row>
    <row r="837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</row>
    <row r="838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</row>
    <row r="839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</row>
    <row r="840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</row>
    <row r="84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</row>
    <row r="842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</row>
    <row r="843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</row>
    <row r="844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</row>
    <row r="845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</row>
    <row r="846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</row>
    <row r="847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</row>
    <row r="848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</row>
    <row r="849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</row>
    <row r="850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</row>
    <row r="85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</row>
    <row r="852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</row>
    <row r="853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</row>
    <row r="854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</row>
    <row r="855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</row>
    <row r="856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</row>
    <row r="857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</row>
    <row r="858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</row>
    <row r="859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</row>
    <row r="860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</row>
    <row r="86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</row>
    <row r="862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</row>
    <row r="863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</row>
    <row r="864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</row>
    <row r="865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</row>
    <row r="866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</row>
    <row r="867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</row>
    <row r="868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</row>
    <row r="869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</row>
    <row r="870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</row>
    <row r="87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</row>
    <row r="872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</row>
    <row r="873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</row>
    <row r="874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</row>
    <row r="875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</row>
    <row r="876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</row>
    <row r="877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</row>
    <row r="878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</row>
    <row r="879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</row>
    <row r="880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</row>
    <row r="88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</row>
    <row r="882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</row>
    <row r="883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</row>
    <row r="884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</row>
    <row r="885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</row>
    <row r="886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</row>
    <row r="887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</row>
    <row r="888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</row>
    <row r="889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</row>
    <row r="890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</row>
    <row r="89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</row>
    <row r="892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</row>
    <row r="893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</row>
    <row r="894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</row>
    <row r="895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</row>
    <row r="896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</row>
    <row r="897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</row>
    <row r="898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</row>
    <row r="899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</row>
    <row r="900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</row>
    <row r="90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</row>
    <row r="902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</row>
    <row r="903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</row>
    <row r="904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</row>
    <row r="905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</row>
    <row r="906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</row>
    <row r="907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</row>
    <row r="908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</row>
    <row r="909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</row>
    <row r="910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</row>
    <row r="91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</row>
    <row r="912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</row>
    <row r="913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</row>
    <row r="914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</row>
    <row r="915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</row>
    <row r="916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</row>
    <row r="917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</row>
    <row r="918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</row>
    <row r="919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</row>
    <row r="920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</row>
    <row r="92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</row>
    <row r="922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</row>
    <row r="923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</row>
    <row r="924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</row>
    <row r="925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</row>
    <row r="926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</row>
    <row r="927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</row>
    <row r="928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</row>
    <row r="929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</row>
    <row r="930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</row>
    <row r="93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</row>
    <row r="932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</row>
    <row r="933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</row>
    <row r="934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</row>
    <row r="935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</row>
    <row r="936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</row>
    <row r="937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</row>
    <row r="938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</row>
    <row r="939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</row>
    <row r="940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</row>
    <row r="94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</row>
    <row r="942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</row>
    <row r="943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</row>
    <row r="944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</row>
    <row r="945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</row>
    <row r="946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</row>
    <row r="947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</row>
    <row r="948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</row>
    <row r="949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</row>
    <row r="950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</row>
    <row r="95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</row>
    <row r="952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</row>
    <row r="953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</row>
    <row r="954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</row>
    <row r="955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</row>
    <row r="956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</row>
    <row r="957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</row>
    <row r="958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</row>
    <row r="959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</row>
    <row r="960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</row>
    <row r="96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</row>
    <row r="962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</row>
    <row r="963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</row>
    <row r="964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</row>
    <row r="965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</row>
    <row r="966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</row>
    <row r="967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</row>
    <row r="968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</row>
    <row r="969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</row>
    <row r="970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</row>
    <row r="97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</row>
    <row r="972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</row>
    <row r="973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</row>
    <row r="974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</row>
    <row r="975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</row>
    <row r="976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</row>
    <row r="977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</row>
    <row r="978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</row>
    <row r="979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</row>
    <row r="980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</row>
    <row r="98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</row>
    <row r="982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</row>
    <row r="983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</row>
    <row r="984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</row>
    <row r="985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</row>
    <row r="986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</row>
    <row r="987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</row>
    <row r="988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</row>
    <row r="989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</row>
    <row r="990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</row>
    <row r="99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</row>
    <row r="992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</row>
  </sheetData>
  <hyperlinks>
    <hyperlink r:id="rId1" ref="H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