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COSTEO" sheetId="3" r:id="rId6"/>
    <sheet state="visible" name="PROXIMO VIAJE" sheetId="4" r:id="rId7"/>
    <sheet state="visible" name="CONFIRMACIÓN 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R6wEfpbR/Z25OkjaE+18hMlXMMvOh1Difdw8z6o3Q0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1">
      <text>
        <t xml:space="preserve">======
ID#AAABzAfPFOg
Medical Trip Colombia SAS    (2026-01-23 13:26:49)
Teniamos saldo a favor $263.686</t>
      </text>
    </comment>
  </commentList>
  <extLst>
    <ext uri="GoogleSheetsCustomDataVersion2">
      <go:sheetsCustomData xmlns:go="http://customooxmlschemas.google.com/" r:id="rId1" roundtripDataSignature="AMtx7mh2qhXx7ZzPAMObwO794gAkXdtz4Q=="/>
    </ext>
  </extLst>
</comments>
</file>

<file path=xl/sharedStrings.xml><?xml version="1.0" encoding="utf-8"?>
<sst xmlns="http://schemas.openxmlformats.org/spreadsheetml/2006/main" count="589" uniqueCount="250">
  <si>
    <t>Nombre</t>
  </si>
  <si>
    <t>Alysha</t>
  </si>
  <si>
    <t>Marie</t>
  </si>
  <si>
    <t>Darjino</t>
  </si>
  <si>
    <t>Apellido</t>
  </si>
  <si>
    <t>Freitas</t>
  </si>
  <si>
    <t>Julio</t>
  </si>
  <si>
    <t>Franca</t>
  </si>
  <si>
    <t>Hector</t>
  </si>
  <si>
    <t>Género:  .</t>
  </si>
  <si>
    <t>Femenino</t>
  </si>
  <si>
    <t xml:space="preserve">Sint </t>
  </si>
  <si>
    <t>Pasaporte</t>
  </si>
  <si>
    <t>NX25RRF71</t>
  </si>
  <si>
    <t>Jago</t>
  </si>
  <si>
    <t>Fecha de nacimiento</t>
  </si>
  <si>
    <t>masculino</t>
  </si>
  <si>
    <t>Edad</t>
  </si>
  <si>
    <t>32 años</t>
  </si>
  <si>
    <t>NN59JKPB3</t>
  </si>
  <si>
    <t>Estado civil</t>
  </si>
  <si>
    <t>Casado</t>
  </si>
  <si>
    <t>Dirección</t>
  </si>
  <si>
    <t>Curazao</t>
  </si>
  <si>
    <t xml:space="preserve">Nacionalidad  y  domicilio:  </t>
  </si>
  <si>
    <t>CASADO</t>
  </si>
  <si>
    <t>Email:</t>
  </si>
  <si>
    <t>alyshafreitas@gmail.com</t>
  </si>
  <si>
    <t>Teléfono</t>
  </si>
  <si>
    <t xml:space="preserve">Profesión </t>
  </si>
  <si>
    <t>Empresarios</t>
  </si>
  <si>
    <t>darjinostjago@hotmail.com</t>
  </si>
  <si>
    <t>RH</t>
  </si>
  <si>
    <t>AB positivo</t>
  </si>
  <si>
    <t>Seguro</t>
  </si>
  <si>
    <t>SVB</t>
  </si>
  <si>
    <t>Peso</t>
  </si>
  <si>
    <t>84,7kg sobre peso 27,9 k/m2.</t>
  </si>
  <si>
    <t>O positivo</t>
  </si>
  <si>
    <t>Altura</t>
  </si>
  <si>
    <t>1,74 m. IMC: 27,9 k/m2.</t>
  </si>
  <si>
    <t>Idioma</t>
  </si>
  <si>
    <t>Español, Holandés, Inglés.</t>
  </si>
  <si>
    <t>85KG</t>
  </si>
  <si>
    <t>190CM</t>
  </si>
  <si>
    <t>SALUD</t>
  </si>
  <si>
    <t>ASMA</t>
  </si>
  <si>
    <t>Holandes, Papiamento, Ingles</t>
  </si>
  <si>
    <t>Salud</t>
  </si>
  <si>
    <t>ITINERARIO:</t>
  </si>
  <si>
    <t>17 - 21 ENERO</t>
  </si>
  <si>
    <t>Sector</t>
  </si>
  <si>
    <t>Proveedor</t>
  </si>
  <si>
    <t>Confirmación</t>
  </si>
  <si>
    <t>Pasajero</t>
  </si>
  <si>
    <t>Hora</t>
  </si>
  <si>
    <t>Actividad</t>
  </si>
  <si>
    <t>ACP horas</t>
  </si>
  <si>
    <t>Traslado cerca</t>
  </si>
  <si>
    <t>Traslado lejos</t>
  </si>
  <si>
    <t>Wingo</t>
  </si>
  <si>
    <t xml:space="preserve">Directo pax </t>
  </si>
  <si>
    <t>ALYSHA - DARJINO</t>
  </si>
  <si>
    <t>07:00 pm</t>
  </si>
  <si>
    <t>Vuelo Curazao  - Medellín</t>
  </si>
  <si>
    <t>No</t>
  </si>
  <si>
    <t xml:space="preserve">Traslado a aeropuerto - hotel </t>
  </si>
  <si>
    <t>Carrera 37 # 8A - 60, El Poblado, 050021 Medellín, Colombia</t>
  </si>
  <si>
    <t>Celestino Boutique Hotel &amp; Spa</t>
  </si>
  <si>
    <t>Alojamiento</t>
  </si>
  <si>
    <t>Domingo 18 enero - dia libre</t>
  </si>
  <si>
    <t>05:00 am</t>
  </si>
  <si>
    <t>Tomar agua continua poco a poco - No orinar - No desayunar</t>
  </si>
  <si>
    <t>Yenny</t>
  </si>
  <si>
    <t>05:30 am</t>
  </si>
  <si>
    <t>Traslado Hotel - Centro médico</t>
  </si>
  <si>
    <t>Ciudad de rio</t>
  </si>
  <si>
    <t>CIMA</t>
  </si>
  <si>
    <t>Confirmado</t>
  </si>
  <si>
    <t>05:45 am</t>
  </si>
  <si>
    <t>Ecografía de abdomen total</t>
  </si>
  <si>
    <t>ALYSHA</t>
  </si>
  <si>
    <t>Ecografía de mama</t>
  </si>
  <si>
    <t>Toma de muestras de sangre laboratorio clínico</t>
  </si>
  <si>
    <t>Citología cervical</t>
  </si>
  <si>
    <t>Radiografía de tórax</t>
  </si>
  <si>
    <t>Espirometría</t>
  </si>
  <si>
    <t>Electrocardiograma</t>
  </si>
  <si>
    <t>09:00 am</t>
  </si>
  <si>
    <t>Traslado Centro médico -  centro médico</t>
  </si>
  <si>
    <t>Tesoro</t>
  </si>
  <si>
    <t>IMÁGENES Y ESPECIALISTAS</t>
  </si>
  <si>
    <t>Radiogradía panorámica dental</t>
  </si>
  <si>
    <t>ALTA ESTETICA DENTAL</t>
  </si>
  <si>
    <t>11:00 am</t>
  </si>
  <si>
    <t>Consulta con especialista en ODONTOLOGIA</t>
  </si>
  <si>
    <t>Traslado centro médico - Hotel</t>
  </si>
  <si>
    <t>MARTES - 20 ENERO</t>
  </si>
  <si>
    <t>Tiempo para desayunar</t>
  </si>
  <si>
    <t>YENNY</t>
  </si>
  <si>
    <t>07:45 am</t>
  </si>
  <si>
    <t>Traslado hotel - centro médico</t>
  </si>
  <si>
    <t>Carrera 43 No 29 - 35</t>
  </si>
  <si>
    <t>Poblado</t>
  </si>
  <si>
    <t xml:space="preserve">CEALER </t>
  </si>
  <si>
    <t>08:30 am</t>
  </si>
  <si>
    <t xml:space="preserve"> Prick test de alergias alimentos</t>
  </si>
  <si>
    <t xml:space="preserve"> Prick test de alergias de ambiente</t>
  </si>
  <si>
    <t>Consulta con especialista en Alergeología</t>
  </si>
  <si>
    <t>Traslado Centro médico -  Centro médico</t>
  </si>
  <si>
    <t>Dirección: Dg. 75B #2A-80. torre 2. Consultorio 712</t>
  </si>
  <si>
    <t>Clinica Las américas</t>
  </si>
  <si>
    <t>Dr Hector Ortega</t>
  </si>
  <si>
    <t>Consulta con especialista en Neumología</t>
  </si>
  <si>
    <t>Tarde libre</t>
  </si>
  <si>
    <t>MIERCOLES - 21 ENERO</t>
  </si>
  <si>
    <t>Desayuno en el hotel</t>
  </si>
  <si>
    <t>07:00 am</t>
  </si>
  <si>
    <t>Calle 2 Sur # 46-55 Unidad médica las vegas, Medellín</t>
  </si>
  <si>
    <t>Las Vegas</t>
  </si>
  <si>
    <t>Manuel Davila Rodriguez</t>
  </si>
  <si>
    <t>7:30 am</t>
  </si>
  <si>
    <t>Consulta con Medicina Interna</t>
  </si>
  <si>
    <t>8:00 am</t>
  </si>
  <si>
    <t xml:space="preserve">Traslado Centro médico -  Hotel </t>
  </si>
  <si>
    <t>11:30 am</t>
  </si>
  <si>
    <t>Traslado hotel - aeropuerto</t>
  </si>
  <si>
    <t>WINGO</t>
  </si>
  <si>
    <t>02:34 PM</t>
  </si>
  <si>
    <t>Vuelo internacional Curazao - Medellín</t>
  </si>
  <si>
    <t>ARCHIVO</t>
  </si>
  <si>
    <t>PAGOS</t>
  </si>
  <si>
    <t>PRECIO VENTA</t>
  </si>
  <si>
    <t>Contabilidad</t>
  </si>
  <si>
    <t>Operativo</t>
  </si>
  <si>
    <t>Concepto</t>
  </si>
  <si>
    <t>Cantidad</t>
  </si>
  <si>
    <t>Retención en la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</si>
  <si>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</si>
  <si>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</si>
  <si>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</si>
  <si>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</si>
  <si>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</si>
  <si>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</si>
  <si>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</si>
  <si>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</si>
  <si>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 xml:space="preserve">PAQUETE DE CHEQUEO MÉDICO </t>
  </si>
  <si>
    <t>1,00 Unidades</t>
  </si>
  <si>
    <t>$ 520,00</t>
  </si>
  <si>
    <t>$ 485,00</t>
  </si>
  <si>
    <t>App</t>
  </si>
  <si>
    <t>Pre compra</t>
  </si>
  <si>
    <t>Emitido</t>
  </si>
  <si>
    <t>Póliza de asistencia médica para 8 días</t>
  </si>
  <si>
    <t>COLASISTENCIA</t>
  </si>
  <si>
    <t>PRECOMPRA</t>
  </si>
  <si>
    <t>Archivado</t>
  </si>
  <si>
    <t>DSM292</t>
  </si>
  <si>
    <t>Entregado</t>
  </si>
  <si>
    <t>Sim card física</t>
  </si>
  <si>
    <t>FARMACIA</t>
  </si>
  <si>
    <t>Cancelado</t>
  </si>
  <si>
    <t>CLARO</t>
  </si>
  <si>
    <t>$ 3,00</t>
  </si>
  <si>
    <t>Recarga 10 gigas de datos X 7 días</t>
  </si>
  <si>
    <t>$ 6,00</t>
  </si>
  <si>
    <t>LABORATORIOS CLÍNICOS</t>
  </si>
  <si>
    <t>Facturado</t>
  </si>
  <si>
    <t>Antígeno de próstata</t>
  </si>
  <si>
    <t>JURIDICA BANCOLOMBIA</t>
  </si>
  <si>
    <t>TRANSFERENCIA BANCARIA</t>
  </si>
  <si>
    <t>Coprológico</t>
  </si>
  <si>
    <t>ECHAVARRIA</t>
  </si>
  <si>
    <t>Vitamina D25</t>
  </si>
  <si>
    <t>Vitamina B12</t>
  </si>
  <si>
    <t>$ 29,00</t>
  </si>
  <si>
    <t>Cortisol sérico</t>
  </si>
  <si>
    <t>$ 18,00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</si>
  <si>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</si>
  <si>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</si>
  <si>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</si>
  <si>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</si>
  <si>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</si>
  <si>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</si>
  <si>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</si>
  <si>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</si>
  <si>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</si>
  <si>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</si>
  <si>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</si>
  <si>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Sangre</t>
  </si>
  <si>
    <t>Hemograma completo</t>
  </si>
  <si>
    <t>Hemoglobina glicosilada</t>
  </si>
  <si>
    <t>Ferritina</t>
  </si>
  <si>
    <t>Glucosa sérica</t>
  </si>
  <si>
    <t>$ 8,00</t>
  </si>
  <si>
    <t>Perfil Tiroideo</t>
  </si>
  <si>
    <t>T4 libre</t>
  </si>
  <si>
    <t>TSH</t>
  </si>
  <si>
    <t>Hormona Paratoidea</t>
  </si>
  <si>
    <t>$ 28,00</t>
  </si>
  <si>
    <t>Enfermedades de transmisión sexual</t>
  </si>
  <si>
    <t>VDRL serología</t>
  </si>
  <si>
    <t xml:space="preserve">VIH 1 Y 2, Anticuerpos </t>
  </si>
  <si>
    <t>Minerales</t>
  </si>
  <si>
    <t xml:space="preserve">Ionograma: Cloro - Sodio - Potasio - Calcio </t>
  </si>
  <si>
    <t>$ 20,00</t>
  </si>
  <si>
    <t>Corazón</t>
  </si>
  <si>
    <t>HCYSP-Homocisteína sérica</t>
  </si>
  <si>
    <t>$ 35,00</t>
  </si>
  <si>
    <t>Alergias</t>
  </si>
  <si>
    <t>Prick test alimentos</t>
  </si>
  <si>
    <t>$ 107,00</t>
  </si>
  <si>
    <t>CEALER</t>
  </si>
  <si>
    <t>TRANSFENCIA BANCARIA</t>
  </si>
  <si>
    <t>Prick test ambiente</t>
  </si>
  <si>
    <t>IMÁGENES DIAGNÓSTICAS</t>
  </si>
  <si>
    <t>$ 33,00</t>
  </si>
  <si>
    <t>Sin cita</t>
  </si>
  <si>
    <t>Radiografía panorámica dental y valoración odontologíca</t>
  </si>
  <si>
    <t>$ 30,00</t>
  </si>
  <si>
    <t>ESPECIALISTAS</t>
  </si>
  <si>
    <t>No dan factura</t>
  </si>
  <si>
    <t>Consulta con INTERNISTA</t>
  </si>
  <si>
    <t>MANUEL DAVILA</t>
  </si>
  <si>
    <t>Consulta con especialista en NEUMOLOGIA</t>
  </si>
  <si>
    <t>$ 93,00</t>
  </si>
  <si>
    <t>DR. HECTOR ORTEGA</t>
  </si>
  <si>
    <t>Consulta con ALERGEÓLOGO</t>
  </si>
  <si>
    <t>$ 86,00</t>
  </si>
  <si>
    <t>DSM305</t>
  </si>
  <si>
    <t>Consulta con Médico Funcional control</t>
  </si>
  <si>
    <t>$ 60,00</t>
  </si>
  <si>
    <t>DR MARCOS YEPES</t>
  </si>
  <si>
    <t>Servicios de acompañamiento virtual y presencial  + 04 Traslados hotel - clínica por trayecto Cortos - cerca incluidos en el paquete de chequeo médico</t>
  </si>
  <si>
    <t>Acompañamiento presencial en español para citas y exámenes para 8 horas diurnas</t>
  </si>
  <si>
    <t>0,25 Unidades</t>
  </si>
  <si>
    <t>$ 14,75</t>
  </si>
  <si>
    <t>YENNY ROBERTO</t>
  </si>
  <si>
    <t>CAMBIO DE DÓLARES EFECTIVO</t>
  </si>
  <si>
    <t>EFECTIVO</t>
  </si>
  <si>
    <t>Traslados hotel-clínica en CARRO-privado conductor habla español-Hotel en el Poblado</t>
  </si>
  <si>
    <t>$ 10,00</t>
  </si>
  <si>
    <t>Total</t>
  </si>
  <si>
    <t>1.670,75</t>
  </si>
  <si>
    <t xml:space="preserve"> Prick test - alergeologo</t>
  </si>
  <si>
    <t>Neumologo</t>
  </si>
  <si>
    <t xml:space="preserve">MEDICINA INTERNA </t>
  </si>
  <si>
    <t>internista</t>
  </si>
  <si>
    <t>ME</t>
  </si>
  <si>
    <t>C03E99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</si>
</sst>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yy"/>
    <numFmt numFmtId="165" formatCode="dd-mm-yyyy"/>
    <numFmt numFmtId="166" formatCode="dddd d mmmm"/>
    <numFmt numFmtId="167" formatCode="dd mmmm"/>
    <numFmt numFmtId="168" formatCode="[$cop]#,##0"/>
    <numFmt numFmtId="169" formatCode="[$$]#,##0.00"/>
    <numFmt numFmtId="170" formatCode="d/MM/yyyy"/>
    <numFmt numFmtId="171" formatCode="&quot;$&quot;#,##0"/>
    <numFmt numFmtId="172" formatCode="d-m-yyyy"/>
    <numFmt numFmtId="173" formatCode="dd-mm-yy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8.0"/>
      <color theme="1"/>
      <name val="Lexend"/>
    </font>
    <font>
      <b/>
      <sz val="10.0"/>
      <color theme="1"/>
      <name val="Lexend"/>
    </font>
    <font>
      <sz val="10.0"/>
      <color theme="1"/>
      <name val="Lexend"/>
    </font>
    <font>
      <b/>
      <color theme="1"/>
      <name val="Lexend"/>
    </font>
    <font>
      <b/>
      <sz val="9.0"/>
      <color rgb="FFFFFFFF"/>
      <name val="Lexend"/>
    </font>
    <font>
      <b/>
      <color rgb="FFFFFFFF"/>
      <name val="Lexend"/>
    </font>
    <font/>
    <font>
      <b/>
      <sz val="8.0"/>
      <color theme="1"/>
      <name val="Lexend"/>
    </font>
    <font>
      <sz val="9.0"/>
      <color rgb="FF212529"/>
      <name val="Lexend"/>
    </font>
    <font>
      <sz val="11.0"/>
      <color rgb="FF212529"/>
      <name val="Lexend"/>
    </font>
    <font>
      <sz val="8.0"/>
      <color rgb="FF212529"/>
      <name val="Lexend"/>
    </font>
    <font>
      <b/>
      <sz val="11.0"/>
      <color rgb="FF212529"/>
      <name val="Lexend"/>
    </font>
    <font>
      <b/>
      <sz val="9.0"/>
      <color rgb="FF212529"/>
      <name val="Lexend"/>
    </font>
    <font>
      <b/>
      <sz val="11.0"/>
      <color theme="1"/>
      <name val="Calibri"/>
    </font>
    <font>
      <b/>
      <sz val="11.0"/>
      <color rgb="FFFFFF00"/>
      <name val="Calibri"/>
    </font>
    <font>
      <b/>
      <sz val="12.0"/>
      <color theme="1"/>
      <name val="Arial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1" numFmtId="165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4" fontId="8" numFmtId="0" xfId="0" applyAlignment="1" applyFill="1" applyFont="1">
      <alignment horizontal="left" vertical="center"/>
    </xf>
    <xf borderId="1" fillId="4" fontId="8" numFmtId="0" xfId="0" applyAlignment="1" applyBorder="1" applyFont="1">
      <alignment horizontal="left" vertical="center"/>
    </xf>
    <xf borderId="1" fillId="4" fontId="6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vertical="center"/>
    </xf>
    <xf borderId="2" fillId="5" fontId="9" numFmtId="0" xfId="0" applyAlignment="1" applyBorder="1" applyFill="1" applyFont="1">
      <alignment horizontal="center" readingOrder="0" shrinkToFit="0" vertical="center" wrapText="1"/>
    </xf>
    <xf borderId="3" fillId="5" fontId="9" numFmtId="0" xfId="0" applyAlignment="1" applyBorder="1" applyFont="1">
      <alignment horizontal="center" readingOrder="0" shrinkToFit="0" vertical="center" wrapText="1"/>
    </xf>
    <xf borderId="4" fillId="5" fontId="9" numFmtId="0" xfId="0" applyAlignment="1" applyBorder="1" applyFont="1">
      <alignment horizontal="center" vertical="center"/>
    </xf>
    <xf borderId="3" fillId="5" fontId="9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0" fillId="5" fontId="7" numFmtId="0" xfId="0" applyAlignment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1" fillId="5" fontId="9" numFmtId="166" xfId="0" applyAlignment="1" applyBorder="1" applyFont="1" applyNumberFormat="1">
      <alignment horizontal="center" readingOrder="0" vertical="center"/>
    </xf>
    <xf borderId="1" fillId="5" fontId="6" numFmtId="0" xfId="0" applyAlignment="1" applyBorder="1" applyFont="1">
      <alignment vertical="center"/>
    </xf>
    <xf borderId="3" fillId="5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6" numFmtId="167" xfId="0" applyAlignment="1" applyBorder="1" applyFont="1" applyNumberFormat="1">
      <alignment vertical="center"/>
    </xf>
    <xf borderId="2" fillId="0" fontId="6" numFmtId="167" xfId="0" applyAlignment="1" applyBorder="1" applyFont="1" applyNumberFormat="1">
      <alignment vertical="center"/>
    </xf>
    <xf borderId="1" fillId="0" fontId="6" numFmtId="0" xfId="0" applyAlignment="1" applyBorder="1" applyFont="1">
      <alignment vertical="center"/>
    </xf>
    <xf borderId="1" fillId="3" fontId="7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5" fontId="7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horizontal="center" readingOrder="0" vertical="center"/>
    </xf>
    <xf borderId="2" fillId="5" fontId="7" numFmtId="0" xfId="0" applyAlignment="1" applyBorder="1" applyFont="1">
      <alignment horizontal="center" vertical="center"/>
    </xf>
    <xf borderId="3" fillId="5" fontId="7" numFmtId="0" xfId="0" applyAlignment="1" applyBorder="1" applyFont="1">
      <alignment horizontal="center" readingOrder="0" vertical="center"/>
    </xf>
    <xf borderId="4" fillId="5" fontId="7" numFmtId="0" xfId="0" applyAlignment="1" applyBorder="1" applyFont="1">
      <alignment horizontal="center" shrinkToFit="0" vertical="center" wrapText="1"/>
    </xf>
    <xf borderId="3" fillId="5" fontId="9" numFmtId="166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7" fontId="7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8" fontId="7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readingOrder="0" vertical="center"/>
    </xf>
    <xf borderId="3" fillId="5" fontId="9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8" fontId="7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0" fillId="0" fontId="6" numFmtId="167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1" fillId="4" fontId="15" numFmtId="0" xfId="0" applyAlignment="1" applyBorder="1" applyFont="1">
      <alignment horizontal="center" readingOrder="0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vertical="center"/>
    </xf>
    <xf borderId="1" fillId="4" fontId="16" numFmtId="0" xfId="0" applyAlignment="1" applyBorder="1" applyFont="1">
      <alignment horizontal="center" readingOrder="0" shrinkToFit="0" vertical="center" wrapText="1"/>
    </xf>
    <xf borderId="1" fillId="4" fontId="16" numFmtId="168" xfId="0" applyAlignment="1" applyBorder="1" applyFont="1" applyNumberFormat="1">
      <alignment horizontal="center" shrinkToFit="0" vertical="center" wrapText="1"/>
    </xf>
    <xf borderId="1" fillId="4" fontId="6" numFmtId="168" xfId="0" applyAlignment="1" applyBorder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5" fillId="4" fontId="16" numFmtId="169" xfId="0" applyAlignment="1" applyBorder="1" applyFont="1" applyNumberFormat="1">
      <alignment horizontal="center" shrinkToFit="0" vertical="center" wrapText="1"/>
    </xf>
    <xf borderId="5" fillId="0" fontId="17" numFmtId="0" xfId="0" applyBorder="1" applyFont="1"/>
    <xf borderId="5" fillId="4" fontId="6" numFmtId="0" xfId="0" applyAlignment="1" applyBorder="1" applyFont="1">
      <alignment horizontal="center" readingOrder="0" vertical="center"/>
    </xf>
    <xf borderId="5" fillId="4" fontId="6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horizontal="center" shrinkToFit="0" vertical="center" wrapText="1"/>
    </xf>
    <xf borderId="1" fillId="9" fontId="18" numFmtId="168" xfId="0" applyAlignment="1" applyBorder="1" applyFill="1" applyFont="1" applyNumberFormat="1">
      <alignment horizontal="center" shrinkToFit="0" vertical="center" wrapText="1"/>
    </xf>
    <xf borderId="1" fillId="9" fontId="10" numFmtId="168" xfId="0" applyAlignment="1" applyBorder="1" applyFont="1" applyNumberFormat="1">
      <alignment horizontal="center" shrinkToFit="0" vertical="center" wrapText="1"/>
    </xf>
    <xf borderId="4" fillId="10" fontId="15" numFmtId="168" xfId="0" applyAlignment="1" applyBorder="1" applyFill="1" applyFont="1" applyNumberFormat="1">
      <alignment horizontal="center" shrinkToFit="0" vertical="center" wrapText="1"/>
    </xf>
    <xf borderId="4" fillId="10" fontId="15" numFmtId="170" xfId="0" applyAlignment="1" applyBorder="1" applyFont="1" applyNumberFormat="1">
      <alignment horizontal="center" shrinkToFit="0" vertical="center" wrapText="1"/>
    </xf>
    <xf borderId="0" fillId="11" fontId="6" numFmtId="0" xfId="0" applyAlignment="1" applyFill="1" applyFont="1">
      <alignment horizontal="center" vertical="center"/>
    </xf>
    <xf borderId="1" fillId="12" fontId="14" numFmtId="0" xfId="0" applyAlignment="1" applyBorder="1" applyFill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13" fontId="13" numFmtId="0" xfId="0" applyAlignment="1" applyBorder="1" applyFill="1" applyFont="1">
      <alignment horizontal="center" vertical="center"/>
    </xf>
    <xf borderId="0" fillId="6" fontId="13" numFmtId="0" xfId="0" applyAlignment="1" applyFont="1">
      <alignment horizontal="center" readingOrder="0" vertical="center"/>
    </xf>
    <xf borderId="1" fillId="8" fontId="6" numFmtId="0" xfId="0" applyAlignment="1" applyBorder="1" applyFont="1">
      <alignment horizontal="center" readingOrder="0" shrinkToFit="0" vertical="center" wrapText="1"/>
    </xf>
    <xf borderId="1" fillId="8" fontId="19" numFmtId="0" xfId="0" applyAlignment="1" applyBorder="1" applyFont="1">
      <alignment horizontal="center" readingOrder="0" shrinkToFit="0" vertical="center" wrapText="1"/>
    </xf>
    <xf borderId="1" fillId="14" fontId="4" numFmtId="0" xfId="0" applyAlignment="1" applyBorder="1" applyFill="1" applyFont="1">
      <alignment horizontal="center" vertical="center"/>
    </xf>
    <xf borderId="1" fillId="14" fontId="6" numFmtId="0" xfId="0" applyAlignment="1" applyBorder="1" applyFont="1">
      <alignment horizontal="center" vertical="center"/>
    </xf>
    <xf borderId="1" fillId="14" fontId="13" numFmtId="0" xfId="0" applyAlignment="1" applyBorder="1" applyFont="1">
      <alignment horizontal="center" vertical="center"/>
    </xf>
    <xf borderId="1" fillId="9" fontId="6" numFmtId="171" xfId="0" applyAlignment="1" applyBorder="1" applyFont="1" applyNumberFormat="1">
      <alignment horizontal="center" vertical="center"/>
    </xf>
    <xf borderId="1" fillId="13" fontId="6" numFmtId="168" xfId="0" applyAlignment="1" applyBorder="1" applyFont="1" applyNumberFormat="1">
      <alignment horizontal="center" readingOrder="0" vertical="center"/>
    </xf>
    <xf borderId="1" fillId="13" fontId="6" numFmtId="169" xfId="0" applyAlignment="1" applyBorder="1" applyFont="1" applyNumberFormat="1">
      <alignment horizontal="center" vertical="center"/>
    </xf>
    <xf borderId="1" fillId="13" fontId="6" numFmtId="168" xfId="0" applyAlignment="1" applyBorder="1" applyFont="1" applyNumberFormat="1">
      <alignment horizontal="center" vertical="center"/>
    </xf>
    <xf borderId="1" fillId="13" fontId="6" numFmtId="0" xfId="0" applyAlignment="1" applyBorder="1" applyFont="1">
      <alignment horizontal="center" vertical="center"/>
    </xf>
    <xf borderId="1" fillId="14" fontId="19" numFmtId="0" xfId="0" applyAlignment="1" applyBorder="1" applyFont="1">
      <alignment horizontal="center" readingOrder="0" shrinkToFit="0" vertical="center" wrapText="1"/>
    </xf>
    <xf borderId="0" fillId="13" fontId="13" numFmtId="0" xfId="0" applyAlignment="1" applyFont="1">
      <alignment horizontal="center" vertical="center"/>
    </xf>
    <xf borderId="0" fillId="13" fontId="13" numFmtId="0" xfId="0" applyAlignment="1" applyFont="1">
      <alignment horizontal="center" readingOrder="0" vertical="center"/>
    </xf>
    <xf borderId="1" fillId="9" fontId="6" numFmtId="171" xfId="0" applyAlignment="1" applyBorder="1" applyFont="1" applyNumberFormat="1">
      <alignment horizontal="center" readingOrder="0" vertical="center"/>
    </xf>
    <xf borderId="1" fillId="12" fontId="14" numFmtId="0" xfId="0" applyAlignment="1" applyBorder="1" applyFont="1">
      <alignment horizontal="center" shrinkToFit="0" vertical="center" wrapText="1"/>
    </xf>
    <xf borderId="1" fillId="13" fontId="4" numFmtId="0" xfId="0" applyAlignment="1" applyBorder="1" applyFont="1">
      <alignment horizontal="center" vertical="center"/>
    </xf>
    <xf borderId="1" fillId="14" fontId="21" numFmtId="0" xfId="0" applyAlignment="1" applyBorder="1" applyFont="1">
      <alignment horizontal="center" readingOrder="0" shrinkToFit="0" vertical="center" wrapText="1"/>
    </xf>
    <xf borderId="1" fillId="0" fontId="13" numFmtId="168" xfId="0" applyAlignment="1" applyBorder="1" applyFont="1" applyNumberFormat="1">
      <alignment horizontal="center" vertical="center"/>
    </xf>
    <xf borderId="1" fillId="0" fontId="13" numFmtId="172" xfId="0" applyAlignment="1" applyBorder="1" applyFont="1" applyNumberFormat="1">
      <alignment horizontal="center" readingOrder="0" vertical="center"/>
    </xf>
    <xf borderId="1" fillId="0" fontId="13" numFmtId="171" xfId="0" applyAlignment="1" applyBorder="1" applyFont="1" applyNumberFormat="1">
      <alignment horizontal="center" readingOrder="0" vertical="center"/>
    </xf>
    <xf borderId="1" fillId="8" fontId="6" numFmtId="0" xfId="0" applyAlignment="1" applyBorder="1" applyFont="1">
      <alignment horizontal="center" shrinkToFit="0" vertical="center" wrapText="1"/>
    </xf>
    <xf borderId="1" fillId="13" fontId="13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shrinkToFit="0" vertical="center" wrapText="1"/>
    </xf>
    <xf borderId="1" fillId="15" fontId="14" numFmtId="0" xfId="0" applyAlignment="1" applyBorder="1" applyFill="1" applyFont="1">
      <alignment horizontal="center" shrinkToFit="0" vertical="center" wrapText="1"/>
    </xf>
    <xf borderId="1" fillId="15" fontId="14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vertical="center"/>
    </xf>
    <xf borderId="1" fillId="0" fontId="13" numFmtId="173" xfId="0" applyAlignment="1" applyBorder="1" applyFont="1" applyNumberFormat="1">
      <alignment horizontal="center" readingOrder="0" vertical="center"/>
    </xf>
    <xf borderId="1" fillId="0" fontId="13" numFmtId="171" xfId="0" applyAlignment="1" applyBorder="1" applyFont="1" applyNumberFormat="1">
      <alignment horizontal="center" vertical="center"/>
    </xf>
    <xf borderId="0" fillId="16" fontId="13" numFmtId="0" xfId="0" applyAlignment="1" applyFill="1" applyFont="1">
      <alignment horizontal="center" readingOrder="0" vertical="center"/>
    </xf>
    <xf borderId="1" fillId="16" fontId="4" numFmtId="0" xfId="0" applyAlignment="1" applyBorder="1" applyFont="1">
      <alignment horizontal="center" vertical="center"/>
    </xf>
    <xf borderId="1" fillId="16" fontId="6" numFmtId="0" xfId="0" applyAlignment="1" applyBorder="1" applyFont="1">
      <alignment horizontal="center" vertical="center"/>
    </xf>
    <xf borderId="1" fillId="16" fontId="13" numFmtId="0" xfId="0" applyAlignment="1" applyBorder="1" applyFont="1">
      <alignment horizontal="center" vertical="center"/>
    </xf>
    <xf borderId="1" fillId="8" fontId="6" numFmtId="0" xfId="0" applyAlignment="1" applyBorder="1" applyFont="1">
      <alignment horizontal="center" shrinkToFit="0" vertical="center" wrapText="1"/>
    </xf>
    <xf borderId="1" fillId="14" fontId="6" numFmtId="0" xfId="0" applyAlignment="1" applyBorder="1" applyFont="1">
      <alignment horizontal="center" shrinkToFit="0" vertical="center" wrapText="1"/>
    </xf>
    <xf borderId="6" fillId="9" fontId="6" numFmtId="171" xfId="0" applyAlignment="1" applyBorder="1" applyFont="1" applyNumberFormat="1">
      <alignment horizontal="center" readingOrder="0" vertical="center"/>
    </xf>
    <xf borderId="4" fillId="0" fontId="17" numFmtId="0" xfId="0" applyBorder="1" applyFont="1"/>
    <xf borderId="1" fillId="0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vertical="center"/>
    </xf>
    <xf borderId="1" fillId="17" fontId="7" numFmtId="0" xfId="0" applyAlignment="1" applyBorder="1" applyFill="1" applyFont="1">
      <alignment horizontal="center" readingOrder="0" vertical="center"/>
    </xf>
    <xf borderId="0" fillId="0" fontId="24" numFmtId="0" xfId="0" applyAlignment="1" applyFont="1">
      <alignment readingOrder="0" vertical="center"/>
    </xf>
    <xf borderId="0" fillId="17" fontId="24" numFmtId="0" xfId="0" applyAlignment="1" applyFont="1">
      <alignment vertical="center"/>
    </xf>
    <xf borderId="0" fillId="17" fontId="24" numFmtId="0" xfId="0" applyAlignment="1" applyFont="1">
      <alignment readingOrder="0" vertical="center"/>
    </xf>
    <xf borderId="0" fillId="0" fontId="25" numFmtId="0" xfId="0" applyAlignment="1" applyFont="1">
      <alignment vertical="center"/>
    </xf>
    <xf borderId="0" fillId="0" fontId="26" numFmtId="0" xfId="0" applyFont="1"/>
    <xf borderId="0" fillId="0" fontId="27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40</xdr:row>
      <xdr:rowOff>133350</xdr:rowOff>
    </xdr:from>
    <xdr:ext cx="4124325" cy="30194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39</xdr:row>
      <xdr:rowOff>19050</xdr:rowOff>
    </xdr:from>
    <xdr:ext cx="4648200" cy="25050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0</xdr:row>
      <xdr:rowOff>0</xdr:rowOff>
    </xdr:from>
    <xdr:ext cx="5210175" cy="38004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210175" cy="375285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3</xdr:row>
      <xdr:rowOff>95250</xdr:rowOff>
    </xdr:from>
    <xdr:ext cx="4476750" cy="52578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6</xdr:row>
      <xdr:rowOff>123825</xdr:rowOff>
    </xdr:from>
    <xdr:ext cx="5076825" cy="455295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34</xdr:row>
      <xdr:rowOff>200025</xdr:rowOff>
    </xdr:from>
    <xdr:ext cx="4276725" cy="266700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0</xdr:rowOff>
    </xdr:from>
    <xdr:ext cx="4105275" cy="63341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3" t="s">
        <v>0</v>
      </c>
      <c r="B17" s="4" t="s">
        <v>1</v>
      </c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2</v>
      </c>
      <c r="C18" s="2"/>
      <c r="D18" s="1" t="s">
        <v>0</v>
      </c>
      <c r="E18" s="4" t="s">
        <v>3</v>
      </c>
      <c r="F18" s="2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4</v>
      </c>
      <c r="B19" s="4" t="s">
        <v>5</v>
      </c>
      <c r="C19" s="2"/>
      <c r="D19" s="1" t="s">
        <v>0</v>
      </c>
      <c r="E19" s="4" t="s">
        <v>6</v>
      </c>
      <c r="F19" s="2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4</v>
      </c>
      <c r="B20" s="4" t="s">
        <v>7</v>
      </c>
      <c r="C20" s="2"/>
      <c r="D20" s="1" t="s">
        <v>0</v>
      </c>
      <c r="E20" s="4" t="s">
        <v>8</v>
      </c>
      <c r="F20" s="2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9</v>
      </c>
      <c r="B21" s="4" t="s">
        <v>10</v>
      </c>
      <c r="C21" s="2"/>
      <c r="D21" s="1" t="s">
        <v>4</v>
      </c>
      <c r="E21" s="4" t="s">
        <v>11</v>
      </c>
      <c r="F21" s="2"/>
      <c r="G21" s="3"/>
      <c r="H21" s="3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12</v>
      </c>
      <c r="B22" s="4" t="s">
        <v>13</v>
      </c>
      <c r="C22" s="2"/>
      <c r="D22" s="1" t="s">
        <v>4</v>
      </c>
      <c r="E22" s="4" t="s">
        <v>14</v>
      </c>
      <c r="F22" s="2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15</v>
      </c>
      <c r="B23" s="5">
        <v>34199.0</v>
      </c>
      <c r="C23" s="2"/>
      <c r="D23" s="1" t="s">
        <v>9</v>
      </c>
      <c r="E23" s="4" t="s">
        <v>16</v>
      </c>
      <c r="F23" s="2"/>
      <c r="G23" s="3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17</v>
      </c>
      <c r="B24" s="4" t="s">
        <v>18</v>
      </c>
      <c r="C24" s="2"/>
      <c r="D24" s="1" t="s">
        <v>12</v>
      </c>
      <c r="E24" s="4" t="s">
        <v>19</v>
      </c>
      <c r="F24" s="2"/>
      <c r="G24" s="3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20</v>
      </c>
      <c r="B25" s="4" t="s">
        <v>21</v>
      </c>
      <c r="C25" s="2"/>
      <c r="D25" s="1" t="s">
        <v>15</v>
      </c>
      <c r="E25" s="8">
        <v>33282.0</v>
      </c>
      <c r="F25" s="2"/>
      <c r="G25" s="3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22</v>
      </c>
      <c r="B26" s="4" t="s">
        <v>23</v>
      </c>
      <c r="C26" s="2"/>
      <c r="D26" s="1" t="s">
        <v>17</v>
      </c>
      <c r="E26" s="1">
        <f>2026-1991</f>
        <v>35</v>
      </c>
      <c r="F26" s="2"/>
      <c r="G26" s="3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24</v>
      </c>
      <c r="B27" s="4" t="s">
        <v>23</v>
      </c>
      <c r="C27" s="2"/>
      <c r="D27" s="1" t="s">
        <v>20</v>
      </c>
      <c r="E27" s="4" t="s">
        <v>25</v>
      </c>
      <c r="F27" s="2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26</v>
      </c>
      <c r="B28" s="4" t="s">
        <v>27</v>
      </c>
      <c r="C28" s="2"/>
      <c r="D28" s="1" t="s">
        <v>22</v>
      </c>
      <c r="E28" s="4" t="s">
        <v>23</v>
      </c>
      <c r="F28" s="2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28</v>
      </c>
      <c r="B29" s="1">
        <f>59995270355</f>
        <v>59995270355</v>
      </c>
      <c r="C29" s="2"/>
      <c r="D29" s="1" t="s">
        <v>24</v>
      </c>
      <c r="E29" s="4" t="s">
        <v>23</v>
      </c>
      <c r="F29" s="2"/>
      <c r="G29" s="3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29</v>
      </c>
      <c r="B30" s="4" t="s">
        <v>30</v>
      </c>
      <c r="C30" s="2"/>
      <c r="D30" s="1" t="s">
        <v>26</v>
      </c>
      <c r="E30" s="4" t="s">
        <v>31</v>
      </c>
      <c r="F30" s="2"/>
      <c r="G30" s="3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32</v>
      </c>
      <c r="B31" s="4" t="s">
        <v>33</v>
      </c>
      <c r="C31" s="2"/>
      <c r="D31" s="1" t="s">
        <v>28</v>
      </c>
      <c r="E31" s="1">
        <f>59995270355</f>
        <v>59995270355</v>
      </c>
      <c r="F31" s="2"/>
      <c r="G31" s="3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34</v>
      </c>
      <c r="B32" s="4" t="s">
        <v>35</v>
      </c>
      <c r="C32" s="2"/>
      <c r="D32" s="1" t="s">
        <v>29</v>
      </c>
      <c r="E32" s="4" t="s">
        <v>30</v>
      </c>
      <c r="F32" s="2"/>
      <c r="G32" s="3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36</v>
      </c>
      <c r="B33" s="4" t="s">
        <v>37</v>
      </c>
      <c r="C33" s="2"/>
      <c r="D33" s="1" t="s">
        <v>32</v>
      </c>
      <c r="E33" s="4" t="s">
        <v>38</v>
      </c>
      <c r="F33" s="2"/>
      <c r="G33" s="3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39</v>
      </c>
      <c r="B34" s="4" t="s">
        <v>40</v>
      </c>
      <c r="C34" s="2"/>
      <c r="D34" s="1" t="s">
        <v>34</v>
      </c>
      <c r="E34" s="4" t="s">
        <v>35</v>
      </c>
      <c r="F34" s="2"/>
      <c r="G34" s="3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41</v>
      </c>
      <c r="B35" s="4" t="s">
        <v>42</v>
      </c>
      <c r="C35" s="2"/>
      <c r="D35" s="1" t="s">
        <v>36</v>
      </c>
      <c r="E35" s="4" t="s">
        <v>43</v>
      </c>
      <c r="F35" s="2"/>
      <c r="G35" s="3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9"/>
      <c r="B36" s="9"/>
      <c r="C36" s="2"/>
      <c r="D36" s="1" t="s">
        <v>39</v>
      </c>
      <c r="E36" s="4" t="s">
        <v>44</v>
      </c>
      <c r="F36" s="2"/>
      <c r="G36" s="7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4" t="s">
        <v>45</v>
      </c>
      <c r="B37" s="10" t="s">
        <v>46</v>
      </c>
      <c r="C37" s="2"/>
      <c r="D37" s="1" t="s">
        <v>41</v>
      </c>
      <c r="E37" s="4" t="s">
        <v>47</v>
      </c>
      <c r="F37" s="2"/>
      <c r="G37" s="3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4"/>
      <c r="C38" s="2"/>
      <c r="D38" s="1" t="s">
        <v>48</v>
      </c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8.88"/>
    <col customWidth="1" min="2" max="2" width="12.0"/>
    <col customWidth="1" min="3" max="3" width="23.25"/>
    <col customWidth="1" min="4" max="4" width="17.0"/>
    <col customWidth="1" min="5" max="5" width="14.25"/>
    <col customWidth="1" min="6" max="6" width="14.38"/>
    <col customWidth="1" min="7" max="7" width="62.75"/>
    <col customWidth="1" min="8" max="8" width="8.88"/>
    <col customWidth="1" min="9" max="9" width="10.38"/>
    <col customWidth="1" min="10" max="10" width="12.25"/>
    <col customWidth="1" min="11" max="12" width="11.0"/>
  </cols>
  <sheetData>
    <row r="1" ht="21.0" customHeight="1">
      <c r="A1" s="11"/>
      <c r="B1" s="12"/>
      <c r="C1" s="13"/>
      <c r="D1" s="13"/>
      <c r="E1" s="13"/>
      <c r="F1" s="13"/>
      <c r="G1" s="13"/>
      <c r="H1" s="14"/>
      <c r="I1" s="14"/>
      <c r="J1" s="15"/>
      <c r="K1" s="16"/>
      <c r="L1" s="16"/>
    </row>
    <row r="2" ht="21.0" customHeight="1">
      <c r="A2" s="17"/>
      <c r="B2" s="12"/>
      <c r="C2" s="13"/>
      <c r="D2" s="13"/>
      <c r="E2" s="13"/>
      <c r="F2" s="13"/>
      <c r="G2" s="18"/>
      <c r="H2" s="14"/>
      <c r="I2" s="14"/>
      <c r="J2" s="15"/>
      <c r="K2" s="16"/>
      <c r="L2" s="16"/>
    </row>
    <row r="3" ht="21.0" customHeight="1">
      <c r="A3" s="17"/>
      <c r="B3" s="12"/>
      <c r="C3" s="19"/>
      <c r="D3" s="20" t="s">
        <v>49</v>
      </c>
      <c r="E3" s="21"/>
      <c r="F3" s="21"/>
      <c r="G3" s="22" t="s">
        <v>50</v>
      </c>
      <c r="H3" s="23"/>
      <c r="I3" s="23"/>
      <c r="J3" s="23"/>
      <c r="K3" s="16"/>
      <c r="L3" s="16"/>
    </row>
    <row r="4" ht="21.0" customHeight="1">
      <c r="A4" s="24" t="s">
        <v>22</v>
      </c>
      <c r="B4" s="24" t="s">
        <v>51</v>
      </c>
      <c r="C4" s="24" t="s">
        <v>52</v>
      </c>
      <c r="D4" s="25" t="s">
        <v>53</v>
      </c>
      <c r="E4" s="25" t="s">
        <v>54</v>
      </c>
      <c r="F4" s="26" t="s">
        <v>55</v>
      </c>
      <c r="G4" s="27" t="s">
        <v>56</v>
      </c>
      <c r="H4" s="28" t="s">
        <v>57</v>
      </c>
      <c r="I4" s="28" t="s">
        <v>58</v>
      </c>
      <c r="J4" s="28" t="s">
        <v>59</v>
      </c>
      <c r="K4" s="16"/>
      <c r="L4" s="16"/>
    </row>
    <row r="5" ht="21.0" customHeight="1">
      <c r="A5" s="17"/>
      <c r="B5" s="12"/>
      <c r="C5" s="29"/>
      <c r="D5" s="30"/>
      <c r="E5" s="30">
        <v>1.0</v>
      </c>
      <c r="F5" s="31"/>
      <c r="G5" s="32">
        <v>46039.0</v>
      </c>
      <c r="H5" s="33"/>
      <c r="I5" s="34"/>
      <c r="J5" s="34"/>
      <c r="K5" s="16"/>
      <c r="L5" s="16"/>
    </row>
    <row r="6" ht="21.0" customHeight="1">
      <c r="A6" s="17"/>
      <c r="B6" s="12"/>
      <c r="C6" s="35" t="s">
        <v>60</v>
      </c>
      <c r="D6" s="36" t="s">
        <v>61</v>
      </c>
      <c r="E6" s="37" t="s">
        <v>62</v>
      </c>
      <c r="F6" s="38" t="s">
        <v>63</v>
      </c>
      <c r="G6" s="39" t="s">
        <v>64</v>
      </c>
      <c r="H6" s="40"/>
      <c r="I6" s="41"/>
      <c r="J6" s="41"/>
      <c r="K6" s="16"/>
      <c r="L6" s="16"/>
    </row>
    <row r="7" ht="21.0" customHeight="1">
      <c r="A7" s="17"/>
      <c r="B7" s="12"/>
      <c r="C7" s="35" t="s">
        <v>65</v>
      </c>
      <c r="D7" s="36" t="s">
        <v>61</v>
      </c>
      <c r="E7" s="37" t="s">
        <v>62</v>
      </c>
      <c r="F7" s="42"/>
      <c r="G7" s="43" t="s">
        <v>66</v>
      </c>
      <c r="H7" s="40"/>
      <c r="I7" s="41"/>
      <c r="J7" s="41"/>
      <c r="K7" s="16"/>
      <c r="L7" s="16"/>
    </row>
    <row r="8" ht="46.5" customHeight="1">
      <c r="A8" s="17"/>
      <c r="B8" s="44" t="s">
        <v>67</v>
      </c>
      <c r="C8" s="45" t="s">
        <v>68</v>
      </c>
      <c r="D8" s="36" t="s">
        <v>61</v>
      </c>
      <c r="E8" s="37" t="s">
        <v>62</v>
      </c>
      <c r="F8" s="46"/>
      <c r="G8" s="43" t="s">
        <v>69</v>
      </c>
      <c r="H8" s="47"/>
      <c r="I8" s="47"/>
      <c r="J8" s="47"/>
      <c r="K8" s="16"/>
      <c r="L8" s="16"/>
    </row>
    <row r="9" ht="21.0" customHeight="1">
      <c r="A9" s="17"/>
      <c r="B9" s="12"/>
      <c r="C9" s="30"/>
      <c r="D9" s="30"/>
      <c r="E9" s="48">
        <v>2.0</v>
      </c>
      <c r="F9" s="31"/>
      <c r="G9" s="49" t="s">
        <v>70</v>
      </c>
      <c r="H9" s="33"/>
      <c r="I9" s="34"/>
      <c r="J9" s="34"/>
      <c r="K9" s="16"/>
      <c r="L9" s="16"/>
    </row>
    <row r="10" ht="21.0" customHeight="1">
      <c r="A10" s="17"/>
      <c r="B10" s="12"/>
      <c r="C10" s="30"/>
      <c r="D10" s="50"/>
      <c r="E10" s="51">
        <v>3.0</v>
      </c>
      <c r="F10" s="52"/>
      <c r="G10" s="53">
        <v>46041.0</v>
      </c>
      <c r="H10" s="34"/>
      <c r="I10" s="34"/>
      <c r="J10" s="34"/>
      <c r="K10" s="16"/>
      <c r="L10" s="16"/>
    </row>
    <row r="11" ht="21.0" customHeight="1">
      <c r="A11" s="17"/>
      <c r="B11" s="12"/>
      <c r="C11" s="54"/>
      <c r="D11" s="54"/>
      <c r="E11" s="37" t="s">
        <v>62</v>
      </c>
      <c r="F11" s="55" t="s">
        <v>71</v>
      </c>
      <c r="G11" s="39" t="s">
        <v>72</v>
      </c>
      <c r="H11" s="56"/>
      <c r="I11" s="57"/>
      <c r="J11" s="57"/>
      <c r="K11" s="16"/>
      <c r="L11" s="16"/>
    </row>
    <row r="12" ht="21.0" customHeight="1">
      <c r="A12" s="17"/>
      <c r="B12" s="44"/>
      <c r="C12" s="35" t="s">
        <v>73</v>
      </c>
      <c r="D12" s="58"/>
      <c r="E12" s="37" t="s">
        <v>62</v>
      </c>
      <c r="F12" s="55" t="s">
        <v>74</v>
      </c>
      <c r="G12" s="59" t="s">
        <v>75</v>
      </c>
      <c r="H12" s="60">
        <v>0.5</v>
      </c>
      <c r="I12" s="60">
        <v>1.0</v>
      </c>
      <c r="J12" s="57"/>
      <c r="K12" s="16"/>
      <c r="L12" s="16"/>
    </row>
    <row r="13" ht="21.0" customHeight="1">
      <c r="A13" s="61"/>
      <c r="B13" s="44" t="s">
        <v>76</v>
      </c>
      <c r="C13" s="45" t="s">
        <v>77</v>
      </c>
      <c r="D13" s="36" t="s">
        <v>78</v>
      </c>
      <c r="E13" s="37" t="s">
        <v>62</v>
      </c>
      <c r="F13" s="55" t="s">
        <v>79</v>
      </c>
      <c r="G13" s="62" t="s">
        <v>80</v>
      </c>
      <c r="H13" s="60"/>
      <c r="I13" s="60"/>
      <c r="J13" s="57"/>
      <c r="K13" s="16"/>
      <c r="L13" s="16"/>
    </row>
    <row r="14" ht="21.0" customHeight="1">
      <c r="A14" s="61"/>
      <c r="B14" s="44" t="s">
        <v>76</v>
      </c>
      <c r="C14" s="45" t="s">
        <v>77</v>
      </c>
      <c r="D14" s="36" t="s">
        <v>78</v>
      </c>
      <c r="E14" s="37" t="s">
        <v>81</v>
      </c>
      <c r="F14" s="60"/>
      <c r="G14" s="63" t="s">
        <v>82</v>
      </c>
      <c r="H14" s="60"/>
      <c r="I14" s="60"/>
      <c r="J14" s="57"/>
      <c r="K14" s="16"/>
      <c r="L14" s="16"/>
    </row>
    <row r="15" ht="21.0" customHeight="1">
      <c r="A15" s="61"/>
      <c r="B15" s="44" t="s">
        <v>76</v>
      </c>
      <c r="C15" s="45" t="s">
        <v>77</v>
      </c>
      <c r="D15" s="36" t="s">
        <v>78</v>
      </c>
      <c r="E15" s="37" t="s">
        <v>62</v>
      </c>
      <c r="F15" s="60"/>
      <c r="G15" s="62" t="s">
        <v>83</v>
      </c>
      <c r="H15" s="60"/>
      <c r="I15" s="60"/>
      <c r="J15" s="57"/>
      <c r="K15" s="16"/>
      <c r="L15" s="16"/>
    </row>
    <row r="16" ht="21.0" customHeight="1">
      <c r="A16" s="61"/>
      <c r="B16" s="44" t="s">
        <v>76</v>
      </c>
      <c r="C16" s="45" t="s">
        <v>77</v>
      </c>
      <c r="D16" s="36" t="s">
        <v>78</v>
      </c>
      <c r="E16" s="37" t="s">
        <v>81</v>
      </c>
      <c r="F16" s="60"/>
      <c r="G16" s="63" t="s">
        <v>84</v>
      </c>
      <c r="H16" s="60"/>
      <c r="I16" s="60"/>
      <c r="J16" s="57"/>
      <c r="K16" s="16"/>
      <c r="L16" s="16"/>
    </row>
    <row r="17" ht="21.0" customHeight="1">
      <c r="A17" s="61"/>
      <c r="B17" s="44" t="s">
        <v>76</v>
      </c>
      <c r="C17" s="45" t="s">
        <v>77</v>
      </c>
      <c r="D17" s="36" t="s">
        <v>78</v>
      </c>
      <c r="E17" s="37" t="s">
        <v>62</v>
      </c>
      <c r="F17" s="60"/>
      <c r="G17" s="62" t="s">
        <v>85</v>
      </c>
      <c r="H17" s="60"/>
      <c r="I17" s="60"/>
      <c r="J17" s="57"/>
      <c r="K17" s="16"/>
      <c r="L17" s="16"/>
    </row>
    <row r="18" ht="21.0" customHeight="1">
      <c r="A18" s="61"/>
      <c r="B18" s="44" t="s">
        <v>76</v>
      </c>
      <c r="C18" s="45" t="s">
        <v>77</v>
      </c>
      <c r="D18" s="36" t="s">
        <v>78</v>
      </c>
      <c r="E18" s="37" t="s">
        <v>81</v>
      </c>
      <c r="F18" s="60"/>
      <c r="G18" s="63" t="s">
        <v>86</v>
      </c>
      <c r="H18" s="60"/>
      <c r="I18" s="60"/>
      <c r="J18" s="57"/>
      <c r="K18" s="16"/>
      <c r="L18" s="16"/>
    </row>
    <row r="19" ht="21.0" customHeight="1">
      <c r="A19" s="61"/>
      <c r="B19" s="44" t="s">
        <v>76</v>
      </c>
      <c r="C19" s="45" t="s">
        <v>77</v>
      </c>
      <c r="D19" s="36" t="s">
        <v>78</v>
      </c>
      <c r="E19" s="37" t="s">
        <v>62</v>
      </c>
      <c r="F19" s="60"/>
      <c r="G19" s="62" t="s">
        <v>87</v>
      </c>
      <c r="H19" s="60"/>
      <c r="I19" s="60"/>
      <c r="J19" s="57"/>
      <c r="K19" s="16"/>
      <c r="L19" s="16"/>
    </row>
    <row r="20" ht="21.0" customHeight="1">
      <c r="A20" s="17"/>
      <c r="B20" s="12"/>
      <c r="C20" s="54"/>
      <c r="D20" s="54"/>
      <c r="E20" s="55"/>
      <c r="F20" s="55" t="s">
        <v>88</v>
      </c>
      <c r="G20" s="64" t="s">
        <v>89</v>
      </c>
      <c r="H20" s="57"/>
      <c r="I20" s="60">
        <v>1.0</v>
      </c>
      <c r="J20" s="57"/>
      <c r="K20" s="16"/>
      <c r="L20" s="16"/>
    </row>
    <row r="21" ht="41.25" customHeight="1">
      <c r="A21" s="17"/>
      <c r="B21" s="44" t="s">
        <v>90</v>
      </c>
      <c r="C21" s="45" t="s">
        <v>91</v>
      </c>
      <c r="D21" s="36" t="s">
        <v>78</v>
      </c>
      <c r="E21" s="37" t="s">
        <v>62</v>
      </c>
      <c r="F21" s="54"/>
      <c r="G21" s="63" t="s">
        <v>92</v>
      </c>
      <c r="H21" s="54"/>
      <c r="I21" s="54"/>
      <c r="J21" s="54"/>
      <c r="K21" s="16"/>
      <c r="L21" s="16"/>
    </row>
    <row r="22" ht="21.0" customHeight="1">
      <c r="A22" s="17"/>
      <c r="B22" s="44" t="s">
        <v>90</v>
      </c>
      <c r="C22" s="45" t="s">
        <v>93</v>
      </c>
      <c r="D22" s="36" t="s">
        <v>78</v>
      </c>
      <c r="E22" s="37" t="s">
        <v>62</v>
      </c>
      <c r="F22" s="55" t="s">
        <v>94</v>
      </c>
      <c r="G22" s="63" t="s">
        <v>95</v>
      </c>
      <c r="H22" s="54"/>
      <c r="I22" s="54"/>
      <c r="J22" s="54"/>
      <c r="K22" s="16"/>
      <c r="L22" s="16"/>
    </row>
    <row r="23" ht="21.0" customHeight="1">
      <c r="A23" s="17"/>
      <c r="B23" s="12"/>
      <c r="C23" s="54"/>
      <c r="D23" s="54"/>
      <c r="E23" s="54"/>
      <c r="F23" s="54"/>
      <c r="G23" s="64" t="s">
        <v>96</v>
      </c>
      <c r="H23" s="55"/>
      <c r="I23" s="60">
        <v>1.0</v>
      </c>
      <c r="J23" s="54"/>
      <c r="K23" s="16"/>
      <c r="L23" s="16"/>
    </row>
    <row r="24" ht="21.0" customHeight="1">
      <c r="A24" s="17"/>
      <c r="B24" s="12"/>
      <c r="C24" s="30"/>
      <c r="D24" s="30"/>
      <c r="E24" s="48">
        <v>4.0</v>
      </c>
      <c r="F24" s="31"/>
      <c r="G24" s="65" t="s">
        <v>97</v>
      </c>
      <c r="H24" s="34"/>
      <c r="I24" s="34"/>
      <c r="J24" s="34"/>
      <c r="K24" s="16"/>
      <c r="L24" s="16"/>
    </row>
    <row r="25" ht="21.0" customHeight="1">
      <c r="A25" s="17"/>
      <c r="B25" s="12"/>
      <c r="C25" s="42"/>
      <c r="D25" s="42"/>
      <c r="E25" s="42"/>
      <c r="F25" s="42"/>
      <c r="G25" s="39" t="s">
        <v>98</v>
      </c>
      <c r="H25" s="42"/>
      <c r="I25" s="42"/>
      <c r="J25" s="42"/>
      <c r="K25" s="16"/>
      <c r="L25" s="16"/>
    </row>
    <row r="26" ht="21.0" customHeight="1">
      <c r="A26" s="17"/>
      <c r="B26" s="58"/>
      <c r="C26" s="45" t="s">
        <v>99</v>
      </c>
      <c r="D26" s="36" t="s">
        <v>78</v>
      </c>
      <c r="E26" s="37"/>
      <c r="F26" s="55" t="s">
        <v>100</v>
      </c>
      <c r="G26" s="64" t="s">
        <v>101</v>
      </c>
      <c r="H26" s="55">
        <v>0.5</v>
      </c>
      <c r="I26" s="60">
        <v>1.0</v>
      </c>
      <c r="J26" s="66"/>
      <c r="K26" s="16"/>
      <c r="L26" s="16"/>
    </row>
    <row r="27" ht="21.0" customHeight="1">
      <c r="A27" s="67" t="s">
        <v>102</v>
      </c>
      <c r="B27" s="44" t="s">
        <v>103</v>
      </c>
      <c r="C27" s="45" t="s">
        <v>104</v>
      </c>
      <c r="D27" s="36" t="s">
        <v>78</v>
      </c>
      <c r="E27" s="37" t="s">
        <v>81</v>
      </c>
      <c r="F27" s="68" t="s">
        <v>105</v>
      </c>
      <c r="G27" s="69" t="s">
        <v>106</v>
      </c>
      <c r="H27" s="57"/>
      <c r="I27" s="70"/>
      <c r="J27" s="57"/>
      <c r="K27" s="16"/>
      <c r="L27" s="16"/>
    </row>
    <row r="28" ht="21.0" customHeight="1">
      <c r="A28" s="67" t="s">
        <v>102</v>
      </c>
      <c r="B28" s="44" t="s">
        <v>103</v>
      </c>
      <c r="C28" s="45" t="s">
        <v>104</v>
      </c>
      <c r="D28" s="36" t="s">
        <v>78</v>
      </c>
      <c r="E28" s="37" t="s">
        <v>81</v>
      </c>
      <c r="F28" s="55"/>
      <c r="G28" s="69" t="s">
        <v>107</v>
      </c>
      <c r="H28" s="57"/>
      <c r="I28" s="70"/>
      <c r="J28" s="57"/>
      <c r="K28" s="16"/>
      <c r="L28" s="16"/>
    </row>
    <row r="29" ht="21.0" customHeight="1">
      <c r="A29" s="67" t="s">
        <v>102</v>
      </c>
      <c r="B29" s="44" t="s">
        <v>103</v>
      </c>
      <c r="C29" s="45" t="s">
        <v>104</v>
      </c>
      <c r="D29" s="36" t="s">
        <v>78</v>
      </c>
      <c r="E29" s="37" t="s">
        <v>81</v>
      </c>
      <c r="F29" s="68" t="s">
        <v>88</v>
      </c>
      <c r="G29" s="69" t="s">
        <v>108</v>
      </c>
      <c r="H29" s="57"/>
      <c r="I29" s="70"/>
      <c r="J29" s="57"/>
      <c r="K29" s="16"/>
      <c r="L29" s="16"/>
    </row>
    <row r="30" ht="21.0" customHeight="1">
      <c r="A30" s="17"/>
      <c r="B30" s="12"/>
      <c r="C30" s="45" t="s">
        <v>99</v>
      </c>
      <c r="D30" s="36" t="s">
        <v>78</v>
      </c>
      <c r="E30" s="54"/>
      <c r="F30" s="55"/>
      <c r="G30" s="64" t="s">
        <v>109</v>
      </c>
      <c r="H30" s="57"/>
      <c r="I30" s="60">
        <v>1.0</v>
      </c>
      <c r="J30" s="57"/>
      <c r="K30" s="16"/>
      <c r="L30" s="16"/>
    </row>
    <row r="31" ht="34.5" customHeight="1">
      <c r="A31" s="71" t="s">
        <v>110</v>
      </c>
      <c r="B31" s="44" t="s">
        <v>111</v>
      </c>
      <c r="C31" s="55" t="s">
        <v>112</v>
      </c>
      <c r="D31" s="36" t="s">
        <v>78</v>
      </c>
      <c r="E31" s="37" t="s">
        <v>81</v>
      </c>
      <c r="F31" s="68" t="s">
        <v>94</v>
      </c>
      <c r="G31" s="69" t="s">
        <v>113</v>
      </c>
      <c r="H31" s="55"/>
      <c r="I31" s="55"/>
      <c r="J31" s="55"/>
      <c r="K31" s="16"/>
      <c r="L31" s="16"/>
    </row>
    <row r="32" ht="21.0" customHeight="1">
      <c r="A32" s="17"/>
      <c r="B32" s="44"/>
      <c r="C32" s="45" t="s">
        <v>99</v>
      </c>
      <c r="D32" s="36" t="s">
        <v>78</v>
      </c>
      <c r="E32" s="55"/>
      <c r="F32" s="55"/>
      <c r="G32" s="64" t="s">
        <v>96</v>
      </c>
      <c r="H32" s="55"/>
      <c r="I32" s="60">
        <v>1.0</v>
      </c>
      <c r="J32" s="55"/>
      <c r="K32" s="16"/>
      <c r="L32" s="16"/>
    </row>
    <row r="33" ht="21.0" customHeight="1">
      <c r="A33" s="17"/>
      <c r="B33" s="12"/>
      <c r="C33" s="55"/>
      <c r="D33" s="55"/>
      <c r="E33" s="55"/>
      <c r="F33" s="55"/>
      <c r="G33" s="55" t="s">
        <v>114</v>
      </c>
      <c r="H33" s="55"/>
      <c r="I33" s="55"/>
      <c r="J33" s="55"/>
      <c r="K33" s="16"/>
      <c r="L33" s="16"/>
    </row>
    <row r="34" ht="21.0" customHeight="1">
      <c r="A34" s="17"/>
      <c r="B34" s="12"/>
      <c r="C34" s="30"/>
      <c r="D34" s="30"/>
      <c r="E34" s="48">
        <v>3.0</v>
      </c>
      <c r="F34" s="31"/>
      <c r="G34" s="49" t="s">
        <v>115</v>
      </c>
      <c r="H34" s="33"/>
      <c r="I34" s="34"/>
      <c r="J34" s="34"/>
      <c r="K34" s="16"/>
      <c r="L34" s="16"/>
    </row>
    <row r="35" ht="21.0" customHeight="1">
      <c r="A35" s="17"/>
      <c r="B35" s="12"/>
      <c r="C35" s="54"/>
      <c r="D35" s="54"/>
      <c r="E35" s="54"/>
      <c r="F35" s="54"/>
      <c r="G35" s="56" t="s">
        <v>116</v>
      </c>
      <c r="H35" s="54"/>
      <c r="I35" s="54"/>
      <c r="J35" s="54"/>
      <c r="K35" s="16"/>
      <c r="L35" s="16"/>
    </row>
    <row r="36" ht="21.0" customHeight="1">
      <c r="A36" s="17"/>
      <c r="B36" s="12"/>
      <c r="C36" s="35" t="s">
        <v>99</v>
      </c>
      <c r="D36" s="36" t="s">
        <v>78</v>
      </c>
      <c r="E36" s="54"/>
      <c r="F36" s="72" t="s">
        <v>117</v>
      </c>
      <c r="G36" s="59" t="s">
        <v>75</v>
      </c>
      <c r="H36" s="55">
        <v>0.25</v>
      </c>
      <c r="I36" s="60">
        <v>1.0</v>
      </c>
      <c r="J36" s="54"/>
      <c r="K36" s="16"/>
      <c r="L36" s="16"/>
    </row>
    <row r="37" ht="31.5" customHeight="1">
      <c r="A37" s="73" t="s">
        <v>118</v>
      </c>
      <c r="B37" s="44" t="s">
        <v>119</v>
      </c>
      <c r="C37" s="35" t="s">
        <v>120</v>
      </c>
      <c r="D37" s="36" t="s">
        <v>78</v>
      </c>
      <c r="E37" s="74" t="s">
        <v>1</v>
      </c>
      <c r="F37" s="39" t="s">
        <v>121</v>
      </c>
      <c r="G37" s="69" t="s">
        <v>122</v>
      </c>
      <c r="H37" s="54"/>
      <c r="I37" s="54"/>
      <c r="J37" s="54"/>
      <c r="K37" s="16"/>
      <c r="L37" s="16"/>
    </row>
    <row r="38" ht="35.25" customHeight="1">
      <c r="A38" s="73" t="s">
        <v>118</v>
      </c>
      <c r="B38" s="44" t="s">
        <v>119</v>
      </c>
      <c r="C38" s="35" t="s">
        <v>120</v>
      </c>
      <c r="D38" s="36" t="s">
        <v>78</v>
      </c>
      <c r="E38" s="35" t="s">
        <v>3</v>
      </c>
      <c r="F38" s="39" t="s">
        <v>123</v>
      </c>
      <c r="G38" s="69" t="s">
        <v>122</v>
      </c>
      <c r="H38" s="54"/>
      <c r="I38" s="54"/>
      <c r="J38" s="54"/>
      <c r="K38" s="16"/>
      <c r="L38" s="16"/>
    </row>
    <row r="39" ht="21.0" customHeight="1">
      <c r="A39" s="17"/>
      <c r="B39" s="12"/>
      <c r="C39" s="35" t="s">
        <v>99</v>
      </c>
      <c r="D39" s="36" t="s">
        <v>78</v>
      </c>
      <c r="E39" s="54"/>
      <c r="F39" s="39"/>
      <c r="G39" s="59" t="s">
        <v>124</v>
      </c>
      <c r="H39" s="66"/>
      <c r="I39" s="60">
        <v>1.0</v>
      </c>
      <c r="J39" s="54"/>
      <c r="K39" s="16"/>
      <c r="L39" s="16"/>
    </row>
    <row r="40" ht="21.0" customHeight="1">
      <c r="A40" s="17"/>
      <c r="B40" s="12"/>
      <c r="C40" s="35" t="s">
        <v>65</v>
      </c>
      <c r="D40" s="36" t="s">
        <v>61</v>
      </c>
      <c r="E40" s="54"/>
      <c r="F40" s="39" t="s">
        <v>125</v>
      </c>
      <c r="G40" s="56" t="s">
        <v>126</v>
      </c>
      <c r="H40" s="54"/>
      <c r="I40" s="60"/>
      <c r="J40" s="54"/>
      <c r="K40" s="16"/>
      <c r="L40" s="16"/>
    </row>
    <row r="41" ht="21.0" customHeight="1">
      <c r="A41" s="17"/>
      <c r="B41" s="12"/>
      <c r="C41" s="35" t="s">
        <v>127</v>
      </c>
      <c r="D41" s="36" t="s">
        <v>61</v>
      </c>
      <c r="E41" s="35"/>
      <c r="F41" s="75" t="s">
        <v>128</v>
      </c>
      <c r="G41" s="56" t="s">
        <v>129</v>
      </c>
      <c r="H41" s="54"/>
      <c r="I41" s="54"/>
      <c r="J41" s="54"/>
      <c r="K41" s="16"/>
      <c r="L41" s="16"/>
    </row>
    <row r="42" ht="21.0" customHeight="1">
      <c r="A42" s="17"/>
      <c r="B42" s="12"/>
      <c r="C42" s="13"/>
      <c r="D42" s="13"/>
      <c r="E42" s="76"/>
      <c r="F42" s="13"/>
      <c r="G42" s="16"/>
      <c r="H42" s="77">
        <f t="shared" ref="H42:J42" si="1">SUM(H5:H41)</f>
        <v>1.25</v>
      </c>
      <c r="I42" s="77">
        <f t="shared" si="1"/>
        <v>8</v>
      </c>
      <c r="J42" s="77">
        <f t="shared" si="1"/>
        <v>0</v>
      </c>
      <c r="K42" s="16"/>
      <c r="L42" s="16"/>
    </row>
    <row r="43" ht="21.0" customHeight="1">
      <c r="A43" s="17"/>
      <c r="B43" s="12"/>
      <c r="C43" s="13"/>
      <c r="D43" s="13"/>
      <c r="E43" s="76"/>
      <c r="F43" s="13"/>
      <c r="G43" s="16"/>
      <c r="H43" s="78"/>
      <c r="I43" s="16"/>
      <c r="J43" s="16"/>
      <c r="K43" s="16"/>
      <c r="L43" s="16"/>
    </row>
    <row r="44" ht="21.0" customHeight="1">
      <c r="A44" s="17"/>
      <c r="B44" s="12"/>
      <c r="C44" s="13"/>
      <c r="D44" s="13"/>
      <c r="E44" s="76"/>
      <c r="F44" s="13"/>
      <c r="G44" s="16"/>
      <c r="H44" s="78"/>
      <c r="I44" s="16"/>
      <c r="J44" s="16"/>
      <c r="K44" s="16"/>
      <c r="L44" s="16"/>
    </row>
    <row r="45" ht="21.0" customHeight="1">
      <c r="A45" s="17"/>
      <c r="B45" s="12"/>
      <c r="C45" s="13"/>
      <c r="D45" s="13"/>
      <c r="E45" s="76"/>
      <c r="F45" s="13"/>
      <c r="G45" s="16"/>
      <c r="H45" s="78"/>
      <c r="I45" s="16"/>
      <c r="J45" s="16"/>
      <c r="K45" s="16"/>
      <c r="L45" s="16"/>
    </row>
    <row r="46" ht="21.0" customHeight="1">
      <c r="A46" s="17"/>
      <c r="B46" s="12"/>
      <c r="C46" s="13"/>
      <c r="D46" s="13"/>
      <c r="E46" s="76"/>
      <c r="F46" s="13"/>
      <c r="G46" s="16"/>
      <c r="H46" s="78"/>
      <c r="I46" s="16"/>
      <c r="J46" s="16"/>
      <c r="K46" s="16"/>
      <c r="L46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38"/>
    <col customWidth="1" min="2" max="2" width="10.13"/>
    <col customWidth="1" min="3" max="3" width="9.0"/>
    <col customWidth="1" min="4" max="4" width="15.38"/>
    <col customWidth="1" min="5" max="5" width="10.88"/>
    <col customWidth="1" min="6" max="6" width="45.25"/>
    <col customWidth="1" min="7" max="7" width="19.0"/>
    <col customWidth="1" min="8" max="8" width="11.25"/>
    <col customWidth="1" min="9" max="9" width="17.0"/>
    <col customWidth="1" min="10" max="10" width="15.13"/>
    <col customWidth="1" min="11" max="11" width="1.38"/>
    <col customWidth="1" min="12" max="12" width="9.75"/>
    <col customWidth="1" min="13" max="13" width="12.63"/>
    <col customWidth="1" min="14" max="14" width="11.5"/>
    <col customWidth="1" min="15" max="15" width="11.75"/>
    <col customWidth="1" min="16" max="16" width="1.5"/>
    <col customWidth="1" min="17" max="17" width="29.25"/>
    <col customWidth="1" min="18" max="18" width="4.38"/>
    <col customWidth="1" min="19" max="19" width="12.13"/>
    <col customWidth="1" min="20" max="20" width="14.0"/>
    <col customWidth="1" min="21" max="21" width="33.13"/>
    <col customWidth="1" min="22" max="22" width="27.63"/>
    <col customWidth="1" min="23" max="23" width="16.38"/>
    <col customWidth="1" min="24" max="24" width="2.13"/>
    <col customWidth="1" min="25" max="25" width="15.0"/>
  </cols>
  <sheetData>
    <row r="1" ht="17.25" customHeight="1">
      <c r="A1" s="79"/>
      <c r="B1" s="79"/>
      <c r="C1" s="79"/>
      <c r="D1" s="79"/>
      <c r="E1" s="79"/>
      <c r="F1" s="79"/>
      <c r="G1" s="17"/>
      <c r="H1" s="17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 ht="17.25" customHeight="1">
      <c r="A2" s="79"/>
      <c r="B2" s="79"/>
      <c r="C2" s="79"/>
      <c r="D2" s="79"/>
      <c r="E2" s="79"/>
      <c r="F2" s="79"/>
      <c r="G2" s="17"/>
      <c r="H2" s="17"/>
      <c r="I2" s="79"/>
      <c r="J2" s="79"/>
      <c r="K2" s="79"/>
      <c r="L2" s="79"/>
      <c r="M2" s="79"/>
      <c r="N2" s="79"/>
      <c r="O2" s="79"/>
      <c r="P2" s="79"/>
      <c r="Q2" s="79"/>
      <c r="R2" s="79"/>
      <c r="S2" s="80">
        <v>3125850.0</v>
      </c>
      <c r="T2" s="79">
        <f>S2*2%</f>
        <v>62517</v>
      </c>
      <c r="U2" s="79">
        <f>S2-T2</f>
        <v>3063333</v>
      </c>
      <c r="V2" s="79">
        <f>U2-2000000</f>
        <v>1063333</v>
      </c>
      <c r="W2" s="79"/>
      <c r="X2" s="79"/>
      <c r="Y2" s="79"/>
    </row>
    <row r="3" ht="40.5" customHeight="1">
      <c r="A3" s="79"/>
      <c r="B3" s="81" t="s">
        <v>130</v>
      </c>
      <c r="C3" s="81" t="s">
        <v>130</v>
      </c>
      <c r="D3" s="82" t="s">
        <v>131</v>
      </c>
      <c r="E3" s="21"/>
      <c r="F3" s="21"/>
      <c r="G3" s="83"/>
      <c r="H3" s="83"/>
      <c r="I3" s="84" t="s">
        <v>132</v>
      </c>
      <c r="J3" s="84" t="s">
        <v>132</v>
      </c>
      <c r="K3" s="79"/>
      <c r="L3" s="85" t="s">
        <v>131</v>
      </c>
      <c r="M3" s="85" t="s">
        <v>131</v>
      </c>
      <c r="N3" s="86"/>
      <c r="O3" s="86"/>
      <c r="P3" s="87"/>
      <c r="Q3" s="88" t="s">
        <v>131</v>
      </c>
      <c r="R3" s="89"/>
      <c r="S3" s="89"/>
      <c r="T3" s="89"/>
      <c r="U3" s="90"/>
      <c r="V3" s="91"/>
      <c r="W3" s="91"/>
      <c r="X3" s="13"/>
      <c r="Y3" s="79"/>
    </row>
    <row r="4" ht="29.25" customHeight="1">
      <c r="A4" s="79"/>
      <c r="B4" s="92" t="s">
        <v>81</v>
      </c>
      <c r="C4" s="92" t="s">
        <v>3</v>
      </c>
      <c r="D4" s="93" t="s">
        <v>133</v>
      </c>
      <c r="E4" s="93" t="s">
        <v>134</v>
      </c>
      <c r="F4" s="94" t="s">
        <v>135</v>
      </c>
      <c r="G4" s="95" t="s">
        <v>52</v>
      </c>
      <c r="H4" s="95" t="s">
        <v>136</v>
      </c>
      <c r="I4" s="92" t="s">
        <v>81</v>
      </c>
      <c r="J4" s="92" t="s">
        <v>3</v>
      </c>
      <c r="K4" s="79"/>
      <c r="L4" s="92" t="s">
        <v>81</v>
      </c>
      <c r="M4" s="92" t="s">
        <v>3</v>
      </c>
      <c r="N4" s="96" t="s">
        <v>137</v>
      </c>
      <c r="O4" s="97" t="s">
        <v>138</v>
      </c>
      <c r="P4" s="87"/>
      <c r="Q4" s="98" t="s">
        <v>139</v>
      </c>
      <c r="R4" s="99" t="s">
        <v>140</v>
      </c>
      <c r="S4" s="99" t="s">
        <v>141</v>
      </c>
      <c r="T4" s="99" t="s">
        <v>142</v>
      </c>
      <c r="U4" s="99" t="s">
        <v>143</v>
      </c>
      <c r="V4" s="99" t="s">
        <v>144</v>
      </c>
      <c r="W4" s="99" t="s">
        <v>145</v>
      </c>
      <c r="X4" s="13"/>
      <c r="Y4" s="79"/>
    </row>
    <row r="5" ht="32.25" customHeight="1">
      <c r="A5" s="79"/>
      <c r="B5" s="100"/>
      <c r="C5" s="100"/>
      <c r="D5" s="100"/>
      <c r="E5" s="100"/>
      <c r="F5" s="101" t="s">
        <v>146</v>
      </c>
      <c r="G5" s="102" t="s">
        <v>77</v>
      </c>
      <c r="H5" s="102" t="s">
        <v>147</v>
      </c>
      <c r="I5" s="103" t="s">
        <v>148</v>
      </c>
      <c r="J5" s="103" t="s">
        <v>149</v>
      </c>
      <c r="K5" s="79"/>
      <c r="L5" s="104"/>
      <c r="M5" s="104"/>
      <c r="N5" s="104"/>
      <c r="O5" s="104"/>
      <c r="P5" s="61"/>
      <c r="Q5" s="104"/>
      <c r="R5" s="104"/>
      <c r="S5" s="104"/>
      <c r="T5" s="104"/>
      <c r="U5" s="104"/>
      <c r="V5" s="104"/>
      <c r="W5" s="104"/>
      <c r="X5" s="13"/>
      <c r="Y5" s="79"/>
    </row>
    <row r="6" ht="17.25" customHeight="1">
      <c r="A6" s="79"/>
      <c r="B6" s="105" t="s">
        <v>150</v>
      </c>
      <c r="C6" s="105" t="s">
        <v>150</v>
      </c>
      <c r="D6" s="105" t="s">
        <v>151</v>
      </c>
      <c r="E6" s="105" t="s">
        <v>152</v>
      </c>
      <c r="F6" s="106" t="s">
        <v>153</v>
      </c>
      <c r="G6" s="107" t="s">
        <v>154</v>
      </c>
      <c r="H6" s="108"/>
      <c r="I6" s="109"/>
      <c r="J6" s="110"/>
      <c r="K6" s="79"/>
      <c r="L6" s="111">
        <f t="shared" ref="L6:M6" si="1">2750*8</f>
        <v>22000</v>
      </c>
      <c r="M6" s="111">
        <f t="shared" si="1"/>
        <v>22000</v>
      </c>
      <c r="N6" s="111">
        <v>0.0</v>
      </c>
      <c r="O6" s="111">
        <f>L6+M6</f>
        <v>44000</v>
      </c>
      <c r="P6" s="87"/>
      <c r="Q6" s="112" t="s">
        <v>155</v>
      </c>
      <c r="R6" s="113"/>
      <c r="S6" s="114"/>
      <c r="T6" s="113"/>
      <c r="U6" s="115"/>
      <c r="V6" s="115"/>
      <c r="W6" s="115"/>
      <c r="X6" s="79"/>
      <c r="Y6" s="79"/>
    </row>
    <row r="7" ht="17.25" customHeight="1">
      <c r="A7" s="79"/>
      <c r="B7" s="105" t="s">
        <v>156</v>
      </c>
      <c r="C7" s="105" t="s">
        <v>156</v>
      </c>
      <c r="D7" s="105" t="s">
        <v>157</v>
      </c>
      <c r="E7" s="105" t="s">
        <v>158</v>
      </c>
      <c r="F7" s="103" t="s">
        <v>159</v>
      </c>
      <c r="G7" s="116" t="s">
        <v>160</v>
      </c>
      <c r="H7" s="108"/>
      <c r="I7" s="109"/>
      <c r="J7" s="110"/>
      <c r="K7" s="79"/>
      <c r="L7" s="111"/>
      <c r="M7" s="111"/>
      <c r="N7" s="111"/>
      <c r="O7" s="111"/>
      <c r="P7" s="87"/>
      <c r="Q7" s="114"/>
      <c r="R7" s="113"/>
      <c r="S7" s="114"/>
      <c r="T7" s="113"/>
      <c r="U7" s="115"/>
      <c r="V7" s="115"/>
      <c r="W7" s="115"/>
      <c r="X7" s="79"/>
      <c r="Y7" s="79"/>
    </row>
    <row r="8" ht="17.25" customHeight="1">
      <c r="A8" s="79"/>
      <c r="B8" s="117"/>
      <c r="C8" s="117"/>
      <c r="D8" s="118" t="s">
        <v>161</v>
      </c>
      <c r="E8" s="118" t="s">
        <v>161</v>
      </c>
      <c r="F8" s="61"/>
      <c r="G8" s="102" t="s">
        <v>162</v>
      </c>
      <c r="H8" s="102" t="s">
        <v>147</v>
      </c>
      <c r="I8" s="103" t="s">
        <v>163</v>
      </c>
      <c r="J8" s="104"/>
      <c r="K8" s="79"/>
      <c r="L8" s="104"/>
      <c r="M8" s="104"/>
      <c r="N8" s="104"/>
      <c r="O8" s="104"/>
      <c r="P8" s="79"/>
      <c r="Q8" s="114"/>
      <c r="R8" s="113"/>
      <c r="S8" s="114"/>
      <c r="T8" s="113"/>
      <c r="U8" s="115"/>
      <c r="V8" s="115"/>
      <c r="W8" s="115"/>
      <c r="X8" s="79"/>
      <c r="Y8" s="79"/>
    </row>
    <row r="9" ht="17.25" customHeight="1">
      <c r="A9" s="79"/>
      <c r="B9" s="117"/>
      <c r="C9" s="117"/>
      <c r="D9" s="118" t="s">
        <v>161</v>
      </c>
      <c r="E9" s="118" t="s">
        <v>161</v>
      </c>
      <c r="F9" s="103" t="s">
        <v>164</v>
      </c>
      <c r="G9" s="102" t="s">
        <v>162</v>
      </c>
      <c r="H9" s="102" t="s">
        <v>147</v>
      </c>
      <c r="I9" s="103" t="s">
        <v>165</v>
      </c>
      <c r="J9" s="104"/>
      <c r="K9" s="79"/>
      <c r="L9" s="119">
        <v>12000.0</v>
      </c>
      <c r="M9" s="104"/>
      <c r="N9" s="111">
        <v>0.0</v>
      </c>
      <c r="O9" s="111">
        <f>L9+M9</f>
        <v>12000</v>
      </c>
      <c r="P9" s="79"/>
      <c r="Q9" s="104"/>
      <c r="R9" s="104"/>
      <c r="S9" s="104"/>
      <c r="T9" s="104"/>
      <c r="U9" s="104"/>
      <c r="V9" s="104"/>
      <c r="W9" s="104"/>
      <c r="X9" s="79"/>
      <c r="Y9" s="79"/>
    </row>
    <row r="10" ht="17.25" customHeight="1">
      <c r="A10" s="79"/>
      <c r="B10" s="117"/>
      <c r="C10" s="117"/>
      <c r="D10" s="117"/>
      <c r="E10" s="117"/>
      <c r="F10" s="120" t="s">
        <v>166</v>
      </c>
      <c r="G10" s="104"/>
      <c r="H10" s="121"/>
      <c r="I10" s="104"/>
      <c r="J10" s="104"/>
      <c r="K10" s="79"/>
      <c r="L10" s="104"/>
      <c r="M10" s="104"/>
      <c r="N10" s="104"/>
      <c r="O10" s="104"/>
      <c r="P10" s="79"/>
      <c r="Q10" s="104"/>
      <c r="R10" s="104"/>
      <c r="S10" s="104"/>
      <c r="T10" s="104"/>
      <c r="U10" s="104"/>
      <c r="V10" s="104"/>
      <c r="W10" s="104"/>
      <c r="X10" s="79"/>
      <c r="Y10" s="79"/>
    </row>
    <row r="11" ht="17.25" customHeight="1">
      <c r="A11" s="79"/>
      <c r="B11" s="117"/>
      <c r="C11" s="105" t="s">
        <v>156</v>
      </c>
      <c r="D11" s="105" t="s">
        <v>167</v>
      </c>
      <c r="E11" s="105" t="s">
        <v>78</v>
      </c>
      <c r="F11" s="106" t="s">
        <v>168</v>
      </c>
      <c r="G11" s="122" t="s">
        <v>77</v>
      </c>
      <c r="H11" s="108"/>
      <c r="I11" s="104"/>
      <c r="J11" s="109"/>
      <c r="K11" s="79"/>
      <c r="L11" s="104"/>
      <c r="M11" s="119">
        <v>500100.0</v>
      </c>
      <c r="N11" s="111">
        <f>M11*2%</f>
        <v>10002</v>
      </c>
      <c r="O11" s="111">
        <f>M11-N11</f>
        <v>490098</v>
      </c>
      <c r="P11" s="79"/>
      <c r="Q11" s="123" t="s">
        <v>77</v>
      </c>
      <c r="R11" s="123"/>
      <c r="S11" s="124">
        <v>46045.0</v>
      </c>
      <c r="T11" s="125">
        <v>1063333.0</v>
      </c>
      <c r="U11" s="123" t="s">
        <v>169</v>
      </c>
      <c r="V11" s="123" t="s">
        <v>170</v>
      </c>
      <c r="W11" s="123"/>
      <c r="X11" s="79"/>
      <c r="Y11" s="79"/>
    </row>
    <row r="12" ht="17.25" customHeight="1">
      <c r="A12" s="79"/>
      <c r="B12" s="105" t="s">
        <v>156</v>
      </c>
      <c r="C12" s="117"/>
      <c r="D12" s="105" t="s">
        <v>167</v>
      </c>
      <c r="E12" s="105" t="s">
        <v>78</v>
      </c>
      <c r="F12" s="106" t="s">
        <v>84</v>
      </c>
      <c r="G12" s="122" t="s">
        <v>77</v>
      </c>
      <c r="H12" s="108"/>
      <c r="I12" s="109"/>
      <c r="J12" s="104"/>
      <c r="K12" s="79"/>
      <c r="L12" s="119">
        <v>826450.0</v>
      </c>
      <c r="M12" s="104"/>
      <c r="N12" s="111">
        <f>L12*2%</f>
        <v>16529</v>
      </c>
      <c r="O12" s="111">
        <f>L12-N12</f>
        <v>809921</v>
      </c>
      <c r="P12" s="79"/>
      <c r="Q12" s="104"/>
      <c r="R12" s="104"/>
      <c r="S12" s="104"/>
      <c r="T12" s="104"/>
      <c r="U12" s="104"/>
      <c r="V12" s="104"/>
      <c r="W12" s="104"/>
      <c r="X12" s="79"/>
      <c r="Y12" s="79"/>
    </row>
    <row r="13" ht="17.25" customHeight="1">
      <c r="A13" s="79"/>
      <c r="B13" s="105" t="s">
        <v>156</v>
      </c>
      <c r="C13" s="105" t="s">
        <v>156</v>
      </c>
      <c r="D13" s="105" t="s">
        <v>167</v>
      </c>
      <c r="E13" s="105" t="s">
        <v>78</v>
      </c>
      <c r="F13" s="126" t="s">
        <v>171</v>
      </c>
      <c r="G13" s="122" t="s">
        <v>172</v>
      </c>
      <c r="H13" s="108"/>
      <c r="I13" s="109"/>
      <c r="J13" s="110"/>
      <c r="K13" s="79"/>
      <c r="L13" s="104"/>
      <c r="M13" s="104"/>
      <c r="N13" s="104"/>
      <c r="O13" s="104"/>
      <c r="P13" s="79"/>
      <c r="Q13" s="104"/>
      <c r="R13" s="104"/>
      <c r="S13" s="104"/>
      <c r="T13" s="104"/>
      <c r="U13" s="127"/>
      <c r="V13" s="104"/>
      <c r="W13" s="104"/>
      <c r="X13" s="79"/>
      <c r="Y13" s="79"/>
    </row>
    <row r="14" ht="17.25" customHeight="1">
      <c r="A14" s="79"/>
      <c r="B14" s="105" t="s">
        <v>156</v>
      </c>
      <c r="C14" s="105" t="s">
        <v>156</v>
      </c>
      <c r="D14" s="105" t="s">
        <v>167</v>
      </c>
      <c r="E14" s="105" t="s">
        <v>78</v>
      </c>
      <c r="F14" s="126" t="s">
        <v>173</v>
      </c>
      <c r="G14" s="122" t="s">
        <v>77</v>
      </c>
      <c r="H14" s="108"/>
      <c r="I14" s="109"/>
      <c r="J14" s="110"/>
      <c r="K14" s="79"/>
      <c r="L14" s="104"/>
      <c r="M14" s="104"/>
      <c r="N14" s="104"/>
      <c r="O14" s="104"/>
      <c r="P14" s="79"/>
      <c r="Q14" s="104"/>
      <c r="R14" s="104"/>
      <c r="S14" s="104"/>
      <c r="T14" s="104"/>
      <c r="U14" s="104"/>
      <c r="V14" s="104"/>
      <c r="W14" s="104"/>
      <c r="X14" s="79"/>
      <c r="Y14" s="79"/>
    </row>
    <row r="15" ht="17.25" customHeight="1">
      <c r="A15" s="79"/>
      <c r="B15" s="105" t="s">
        <v>156</v>
      </c>
      <c r="C15" s="117"/>
      <c r="D15" s="105" t="s">
        <v>167</v>
      </c>
      <c r="E15" s="105" t="s">
        <v>78</v>
      </c>
      <c r="F15" s="103" t="s">
        <v>174</v>
      </c>
      <c r="G15" s="128" t="s">
        <v>77</v>
      </c>
      <c r="H15" s="102" t="s">
        <v>147</v>
      </c>
      <c r="I15" s="103" t="s">
        <v>175</v>
      </c>
      <c r="J15" s="104"/>
      <c r="K15" s="79"/>
      <c r="L15" s="104"/>
      <c r="M15" s="104"/>
      <c r="N15" s="104"/>
      <c r="O15" s="104"/>
      <c r="P15" s="79"/>
      <c r="Q15" s="104"/>
      <c r="R15" s="104"/>
      <c r="S15" s="104"/>
      <c r="T15" s="104"/>
      <c r="U15" s="104"/>
      <c r="V15" s="104"/>
      <c r="W15" s="104"/>
      <c r="X15" s="79"/>
      <c r="Y15" s="79"/>
    </row>
    <row r="16" ht="17.25" customHeight="1">
      <c r="A16" s="79"/>
      <c r="B16" s="105" t="s">
        <v>156</v>
      </c>
      <c r="C16" s="117"/>
      <c r="D16" s="105" t="s">
        <v>167</v>
      </c>
      <c r="E16" s="105" t="s">
        <v>78</v>
      </c>
      <c r="F16" s="103" t="s">
        <v>176</v>
      </c>
      <c r="G16" s="128" t="s">
        <v>77</v>
      </c>
      <c r="H16" s="102" t="s">
        <v>147</v>
      </c>
      <c r="I16" s="103" t="s">
        <v>177</v>
      </c>
      <c r="J16" s="104"/>
      <c r="K16" s="79"/>
      <c r="L16" s="104"/>
      <c r="M16" s="104"/>
      <c r="N16" s="104"/>
      <c r="O16" s="104"/>
      <c r="P16" s="79"/>
      <c r="Q16" s="104"/>
      <c r="R16" s="104"/>
      <c r="S16" s="104"/>
      <c r="T16" s="104"/>
      <c r="U16" s="104"/>
      <c r="V16" s="104"/>
      <c r="W16" s="104"/>
      <c r="X16" s="79"/>
      <c r="Y16" s="79"/>
    </row>
    <row r="17" ht="17.25" customHeight="1">
      <c r="A17" s="79"/>
      <c r="B17" s="117"/>
      <c r="C17" s="117"/>
      <c r="D17" s="117"/>
      <c r="E17" s="117"/>
      <c r="F17" s="129" t="s">
        <v>178</v>
      </c>
      <c r="G17" s="104"/>
      <c r="H17" s="121"/>
      <c r="I17" s="104"/>
      <c r="J17" s="104"/>
      <c r="K17" s="79"/>
      <c r="L17" s="104"/>
      <c r="M17" s="104"/>
      <c r="N17" s="104"/>
      <c r="O17" s="104"/>
      <c r="P17" s="79"/>
      <c r="Q17" s="104"/>
      <c r="R17" s="104"/>
      <c r="S17" s="104"/>
      <c r="T17" s="104"/>
      <c r="U17" s="104"/>
      <c r="V17" s="104"/>
      <c r="W17" s="104"/>
      <c r="X17" s="79"/>
      <c r="Y17" s="79"/>
    </row>
    <row r="18" ht="17.25" customHeight="1">
      <c r="A18" s="79"/>
      <c r="B18" s="105" t="s">
        <v>156</v>
      </c>
      <c r="C18" s="105" t="s">
        <v>156</v>
      </c>
      <c r="D18" s="105" t="s">
        <v>167</v>
      </c>
      <c r="E18" s="105" t="s">
        <v>78</v>
      </c>
      <c r="F18" s="126" t="s">
        <v>179</v>
      </c>
      <c r="G18" s="122" t="s">
        <v>77</v>
      </c>
      <c r="H18" s="108"/>
      <c r="I18" s="109"/>
      <c r="J18" s="110"/>
      <c r="K18" s="79"/>
      <c r="L18" s="104"/>
      <c r="M18" s="104"/>
      <c r="N18" s="104"/>
      <c r="O18" s="104"/>
      <c r="P18" s="79"/>
      <c r="Q18" s="104"/>
      <c r="R18" s="104"/>
      <c r="S18" s="104"/>
      <c r="T18" s="104"/>
      <c r="U18" s="104"/>
      <c r="V18" s="104"/>
      <c r="W18" s="104"/>
      <c r="X18" s="79"/>
      <c r="Y18" s="79"/>
    </row>
    <row r="19" ht="17.25" customHeight="1">
      <c r="A19" s="79"/>
      <c r="B19" s="105" t="s">
        <v>156</v>
      </c>
      <c r="C19" s="105" t="s">
        <v>156</v>
      </c>
      <c r="D19" s="105" t="s">
        <v>167</v>
      </c>
      <c r="E19" s="105" t="s">
        <v>78</v>
      </c>
      <c r="F19" s="126" t="s">
        <v>180</v>
      </c>
      <c r="G19" s="122" t="s">
        <v>77</v>
      </c>
      <c r="H19" s="108"/>
      <c r="I19" s="109"/>
      <c r="J19" s="110"/>
      <c r="K19" s="79"/>
      <c r="L19" s="104"/>
      <c r="M19" s="104"/>
      <c r="N19" s="104"/>
      <c r="O19" s="104"/>
      <c r="P19" s="79"/>
      <c r="Q19" s="104"/>
      <c r="R19" s="104"/>
      <c r="S19" s="104"/>
      <c r="T19" s="104"/>
      <c r="U19" s="104"/>
      <c r="V19" s="104"/>
      <c r="W19" s="104"/>
      <c r="X19" s="79"/>
      <c r="Y19" s="79"/>
    </row>
    <row r="20" ht="17.25" customHeight="1">
      <c r="A20" s="79"/>
      <c r="B20" s="105" t="s">
        <v>156</v>
      </c>
      <c r="C20" s="105" t="s">
        <v>156</v>
      </c>
      <c r="D20" s="105" t="s">
        <v>167</v>
      </c>
      <c r="E20" s="105" t="s">
        <v>78</v>
      </c>
      <c r="F20" s="126" t="s">
        <v>181</v>
      </c>
      <c r="G20" s="122" t="s">
        <v>77</v>
      </c>
      <c r="H20" s="108"/>
      <c r="I20" s="109"/>
      <c r="J20" s="110"/>
      <c r="K20" s="79"/>
      <c r="L20" s="104"/>
      <c r="M20" s="104"/>
      <c r="N20" s="104"/>
      <c r="O20" s="104"/>
      <c r="P20" s="79"/>
      <c r="Q20" s="104"/>
      <c r="R20" s="104"/>
      <c r="S20" s="104"/>
      <c r="T20" s="104"/>
      <c r="U20" s="104"/>
      <c r="V20" s="104"/>
      <c r="W20" s="104"/>
      <c r="X20" s="79"/>
      <c r="Y20" s="79"/>
    </row>
    <row r="21" ht="17.25" customHeight="1">
      <c r="A21" s="79"/>
      <c r="B21" s="105" t="s">
        <v>156</v>
      </c>
      <c r="C21" s="105" t="s">
        <v>156</v>
      </c>
      <c r="D21" s="105" t="s">
        <v>167</v>
      </c>
      <c r="E21" s="105" t="s">
        <v>78</v>
      </c>
      <c r="F21" s="126" t="s">
        <v>182</v>
      </c>
      <c r="G21" s="122" t="s">
        <v>77</v>
      </c>
      <c r="H21" s="108"/>
      <c r="I21" s="109"/>
      <c r="J21" s="110"/>
      <c r="K21" s="79"/>
      <c r="L21" s="104"/>
      <c r="M21" s="104"/>
      <c r="N21" s="104"/>
      <c r="O21" s="104"/>
      <c r="P21" s="79"/>
      <c r="Q21" s="104"/>
      <c r="R21" s="104"/>
      <c r="S21" s="104"/>
      <c r="T21" s="104"/>
      <c r="U21" s="104"/>
      <c r="V21" s="104"/>
      <c r="W21" s="104"/>
      <c r="X21" s="79"/>
      <c r="Y21" s="79"/>
    </row>
    <row r="22" ht="17.25" customHeight="1">
      <c r="A22" s="79"/>
      <c r="B22" s="117"/>
      <c r="C22" s="117"/>
      <c r="D22" s="117"/>
      <c r="E22" s="117"/>
      <c r="F22" s="129" t="s">
        <v>183</v>
      </c>
      <c r="G22" s="104"/>
      <c r="H22" s="121"/>
      <c r="I22" s="104"/>
      <c r="J22" s="104"/>
      <c r="K22" s="79"/>
      <c r="L22" s="104"/>
      <c r="M22" s="104"/>
      <c r="N22" s="104"/>
      <c r="O22" s="104"/>
      <c r="P22" s="79"/>
      <c r="Q22" s="104"/>
      <c r="R22" s="104"/>
      <c r="S22" s="104"/>
      <c r="T22" s="104"/>
      <c r="U22" s="104"/>
      <c r="V22" s="104"/>
      <c r="W22" s="104"/>
      <c r="X22" s="79"/>
      <c r="Y22" s="79"/>
    </row>
    <row r="23" ht="17.25" customHeight="1">
      <c r="A23" s="79"/>
      <c r="B23" s="105" t="s">
        <v>156</v>
      </c>
      <c r="C23" s="105" t="s">
        <v>156</v>
      </c>
      <c r="D23" s="105" t="s">
        <v>167</v>
      </c>
      <c r="E23" s="105" t="s">
        <v>78</v>
      </c>
      <c r="F23" s="126" t="s">
        <v>184</v>
      </c>
      <c r="G23" s="122" t="s">
        <v>77</v>
      </c>
      <c r="H23" s="108"/>
      <c r="I23" s="109"/>
      <c r="J23" s="110"/>
      <c r="K23" s="79"/>
      <c r="L23" s="104"/>
      <c r="M23" s="104"/>
      <c r="N23" s="104"/>
      <c r="O23" s="104"/>
      <c r="P23" s="79"/>
      <c r="Q23" s="104"/>
      <c r="R23" s="104"/>
      <c r="S23" s="104"/>
      <c r="T23" s="104"/>
      <c r="U23" s="104"/>
      <c r="V23" s="104"/>
      <c r="W23" s="104"/>
      <c r="X23" s="79"/>
      <c r="Y23" s="79"/>
    </row>
    <row r="24" ht="17.25" customHeight="1">
      <c r="A24" s="79"/>
      <c r="B24" s="105" t="s">
        <v>156</v>
      </c>
      <c r="C24" s="105" t="s">
        <v>156</v>
      </c>
      <c r="D24" s="105" t="s">
        <v>167</v>
      </c>
      <c r="E24" s="105" t="s">
        <v>78</v>
      </c>
      <c r="F24" s="126" t="s">
        <v>185</v>
      </c>
      <c r="G24" s="122" t="s">
        <v>77</v>
      </c>
      <c r="H24" s="108"/>
      <c r="I24" s="109"/>
      <c r="J24" s="110"/>
      <c r="K24" s="79"/>
      <c r="L24" s="104"/>
      <c r="M24" s="104"/>
      <c r="N24" s="104"/>
      <c r="O24" s="104"/>
      <c r="P24" s="79"/>
      <c r="Q24" s="104"/>
      <c r="R24" s="104"/>
      <c r="S24" s="104"/>
      <c r="T24" s="104"/>
      <c r="U24" s="104"/>
      <c r="V24" s="104"/>
      <c r="W24" s="104"/>
      <c r="X24" s="79"/>
      <c r="Y24" s="79"/>
    </row>
    <row r="25" ht="17.25" customHeight="1">
      <c r="A25" s="79"/>
      <c r="B25" s="117"/>
      <c r="C25" s="117"/>
      <c r="D25" s="117"/>
      <c r="E25" s="117"/>
      <c r="F25" s="129" t="s">
        <v>186</v>
      </c>
      <c r="G25" s="104"/>
      <c r="H25" s="121"/>
      <c r="I25" s="104"/>
      <c r="J25" s="104"/>
      <c r="K25" s="79"/>
      <c r="L25" s="104"/>
      <c r="M25" s="104"/>
      <c r="N25" s="104"/>
      <c r="O25" s="104"/>
      <c r="P25" s="79"/>
      <c r="Q25" s="104"/>
      <c r="R25" s="104"/>
      <c r="S25" s="104"/>
      <c r="T25" s="104"/>
      <c r="U25" s="104"/>
      <c r="V25" s="104"/>
      <c r="W25" s="104"/>
      <c r="X25" s="79"/>
      <c r="Y25" s="79"/>
    </row>
    <row r="26" ht="17.25" customHeight="1">
      <c r="A26" s="79"/>
      <c r="B26" s="105" t="s">
        <v>156</v>
      </c>
      <c r="C26" s="105" t="s">
        <v>156</v>
      </c>
      <c r="D26" s="105" t="s">
        <v>167</v>
      </c>
      <c r="E26" s="105" t="s">
        <v>78</v>
      </c>
      <c r="F26" s="106" t="s">
        <v>187</v>
      </c>
      <c r="G26" s="122" t="s">
        <v>77</v>
      </c>
      <c r="H26" s="108"/>
      <c r="I26" s="109"/>
      <c r="J26" s="110"/>
      <c r="K26" s="79"/>
      <c r="L26" s="104"/>
      <c r="M26" s="104"/>
      <c r="N26" s="104"/>
      <c r="O26" s="104"/>
      <c r="P26" s="79"/>
      <c r="Q26" s="104"/>
      <c r="R26" s="104"/>
      <c r="S26" s="104"/>
      <c r="T26" s="104"/>
      <c r="U26" s="104"/>
      <c r="V26" s="104"/>
      <c r="W26" s="104"/>
      <c r="X26" s="79"/>
      <c r="Y26" s="79"/>
    </row>
    <row r="27" ht="17.25" customHeight="1">
      <c r="A27" s="79"/>
      <c r="B27" s="105" t="s">
        <v>156</v>
      </c>
      <c r="C27" s="105" t="s">
        <v>156</v>
      </c>
      <c r="D27" s="105" t="s">
        <v>167</v>
      </c>
      <c r="E27" s="105" t="s">
        <v>78</v>
      </c>
      <c r="F27" s="126" t="s">
        <v>188</v>
      </c>
      <c r="G27" s="116" t="s">
        <v>77</v>
      </c>
      <c r="H27" s="108"/>
      <c r="I27" s="109"/>
      <c r="J27" s="110"/>
      <c r="K27" s="79"/>
      <c r="L27" s="104"/>
      <c r="M27" s="104"/>
      <c r="N27" s="104"/>
      <c r="O27" s="104"/>
      <c r="P27" s="79"/>
      <c r="Q27" s="104"/>
      <c r="R27" s="104"/>
      <c r="S27" s="104"/>
      <c r="T27" s="104"/>
      <c r="U27" s="104"/>
      <c r="V27" s="104"/>
      <c r="W27" s="104"/>
      <c r="X27" s="79"/>
      <c r="Y27" s="79"/>
    </row>
    <row r="28" ht="17.25" customHeight="1">
      <c r="A28" s="79"/>
      <c r="B28" s="117"/>
      <c r="C28" s="117"/>
      <c r="D28" s="117"/>
      <c r="E28" s="117"/>
      <c r="F28" s="129" t="s">
        <v>189</v>
      </c>
      <c r="G28" s="104"/>
      <c r="H28" s="121"/>
      <c r="I28" s="104"/>
      <c r="J28" s="104"/>
      <c r="K28" s="79"/>
      <c r="L28" s="104"/>
      <c r="M28" s="104"/>
      <c r="N28" s="104"/>
      <c r="O28" s="104"/>
      <c r="P28" s="79"/>
      <c r="Q28" s="104"/>
      <c r="R28" s="104"/>
      <c r="S28" s="104"/>
      <c r="T28" s="104"/>
      <c r="U28" s="104"/>
      <c r="V28" s="104"/>
      <c r="W28" s="104"/>
      <c r="X28" s="79"/>
      <c r="Y28" s="79"/>
    </row>
    <row r="29" ht="17.25" customHeight="1">
      <c r="A29" s="79"/>
      <c r="B29" s="105" t="s">
        <v>156</v>
      </c>
      <c r="C29" s="105" t="s">
        <v>156</v>
      </c>
      <c r="D29" s="105" t="s">
        <v>167</v>
      </c>
      <c r="E29" s="105" t="s">
        <v>78</v>
      </c>
      <c r="F29" s="126" t="s">
        <v>190</v>
      </c>
      <c r="G29" s="122" t="s">
        <v>77</v>
      </c>
      <c r="H29" s="108"/>
      <c r="I29" s="109"/>
      <c r="J29" s="110"/>
      <c r="K29" s="79"/>
      <c r="L29" s="104"/>
      <c r="M29" s="104"/>
      <c r="N29" s="104"/>
      <c r="O29" s="104"/>
      <c r="P29" s="79"/>
      <c r="Q29" s="104"/>
      <c r="R29" s="104"/>
      <c r="S29" s="104"/>
      <c r="T29" s="104"/>
      <c r="U29" s="104"/>
      <c r="V29" s="104"/>
      <c r="W29" s="104"/>
      <c r="X29" s="79"/>
      <c r="Y29" s="79"/>
    </row>
    <row r="30" ht="17.25" customHeight="1">
      <c r="A30" s="79"/>
      <c r="B30" s="105" t="s">
        <v>156</v>
      </c>
      <c r="C30" s="105" t="s">
        <v>156</v>
      </c>
      <c r="D30" s="105" t="s">
        <v>167</v>
      </c>
      <c r="E30" s="105" t="s">
        <v>78</v>
      </c>
      <c r="F30" s="126" t="s">
        <v>191</v>
      </c>
      <c r="G30" s="122" t="s">
        <v>77</v>
      </c>
      <c r="H30" s="108"/>
      <c r="I30" s="109"/>
      <c r="J30" s="110"/>
      <c r="K30" s="79"/>
      <c r="L30" s="104"/>
      <c r="M30" s="104"/>
      <c r="N30" s="104"/>
      <c r="O30" s="104"/>
      <c r="P30" s="79"/>
      <c r="Q30" s="104"/>
      <c r="R30" s="104"/>
      <c r="S30" s="104"/>
      <c r="T30" s="104"/>
      <c r="U30" s="104"/>
      <c r="V30" s="104"/>
      <c r="W30" s="104"/>
      <c r="X30" s="79"/>
      <c r="Y30" s="79"/>
    </row>
    <row r="31" ht="17.25" customHeight="1">
      <c r="A31" s="79"/>
      <c r="B31" s="105" t="s">
        <v>156</v>
      </c>
      <c r="C31" s="105" t="s">
        <v>156</v>
      </c>
      <c r="D31" s="105" t="s">
        <v>167</v>
      </c>
      <c r="E31" s="105" t="s">
        <v>78</v>
      </c>
      <c r="F31" s="126" t="s">
        <v>192</v>
      </c>
      <c r="G31" s="122" t="s">
        <v>77</v>
      </c>
      <c r="H31" s="108"/>
      <c r="I31" s="109"/>
      <c r="J31" s="110"/>
      <c r="K31" s="79"/>
      <c r="L31" s="104"/>
      <c r="M31" s="104"/>
      <c r="N31" s="104"/>
      <c r="O31" s="104"/>
      <c r="P31" s="79"/>
      <c r="Q31" s="104"/>
      <c r="R31" s="104"/>
      <c r="S31" s="104"/>
      <c r="T31" s="104"/>
      <c r="U31" s="104"/>
      <c r="V31" s="104"/>
      <c r="W31" s="104"/>
      <c r="X31" s="79"/>
      <c r="Y31" s="79"/>
    </row>
    <row r="32" ht="17.25" customHeight="1">
      <c r="A32" s="79"/>
      <c r="B32" s="105" t="s">
        <v>156</v>
      </c>
      <c r="C32" s="105" t="s">
        <v>156</v>
      </c>
      <c r="D32" s="105" t="s">
        <v>167</v>
      </c>
      <c r="E32" s="105" t="s">
        <v>78</v>
      </c>
      <c r="F32" s="126" t="s">
        <v>193</v>
      </c>
      <c r="G32" s="122" t="s">
        <v>77</v>
      </c>
      <c r="H32" s="108"/>
      <c r="I32" s="109"/>
      <c r="J32" s="110"/>
      <c r="K32" s="79"/>
      <c r="L32" s="104"/>
      <c r="M32" s="104"/>
      <c r="N32" s="104"/>
      <c r="O32" s="104"/>
      <c r="P32" s="79"/>
      <c r="Q32" s="104"/>
      <c r="R32" s="104"/>
      <c r="S32" s="104"/>
      <c r="T32" s="104"/>
      <c r="U32" s="104"/>
      <c r="V32" s="104"/>
      <c r="W32" s="104"/>
      <c r="X32" s="79"/>
      <c r="Y32" s="79"/>
    </row>
    <row r="33" ht="17.25" customHeight="1">
      <c r="A33" s="79"/>
      <c r="B33" s="105" t="s">
        <v>156</v>
      </c>
      <c r="C33" s="105" t="s">
        <v>156</v>
      </c>
      <c r="D33" s="105" t="s">
        <v>167</v>
      </c>
      <c r="E33" s="105" t="s">
        <v>78</v>
      </c>
      <c r="F33" s="103" t="s">
        <v>32</v>
      </c>
      <c r="G33" s="128" t="s">
        <v>77</v>
      </c>
      <c r="H33" s="102" t="s">
        <v>147</v>
      </c>
      <c r="I33" s="103" t="s">
        <v>194</v>
      </c>
      <c r="J33" s="103" t="s">
        <v>194</v>
      </c>
      <c r="K33" s="79"/>
      <c r="L33" s="104"/>
      <c r="M33" s="104"/>
      <c r="N33" s="104"/>
      <c r="O33" s="104"/>
      <c r="P33" s="79"/>
      <c r="Q33" s="104"/>
      <c r="R33" s="104"/>
      <c r="S33" s="104"/>
      <c r="T33" s="104"/>
      <c r="U33" s="104"/>
      <c r="V33" s="104"/>
      <c r="W33" s="104"/>
      <c r="X33" s="79"/>
      <c r="Y33" s="79"/>
    </row>
    <row r="34" ht="17.25" customHeight="1">
      <c r="A34" s="79"/>
      <c r="B34" s="117"/>
      <c r="C34" s="117"/>
      <c r="D34" s="117"/>
      <c r="E34" s="117"/>
      <c r="F34" s="129" t="s">
        <v>195</v>
      </c>
      <c r="G34" s="104"/>
      <c r="H34" s="121"/>
      <c r="I34" s="104"/>
      <c r="J34" s="104"/>
      <c r="K34" s="79"/>
      <c r="L34" s="104"/>
      <c r="M34" s="104"/>
      <c r="N34" s="104"/>
      <c r="O34" s="104"/>
      <c r="P34" s="79"/>
      <c r="Q34" s="104"/>
      <c r="R34" s="104"/>
      <c r="S34" s="104"/>
      <c r="T34" s="104"/>
      <c r="U34" s="104"/>
      <c r="V34" s="104"/>
      <c r="W34" s="104"/>
      <c r="X34" s="79"/>
      <c r="Y34" s="79"/>
    </row>
    <row r="35" ht="17.25" customHeight="1">
      <c r="A35" s="79"/>
      <c r="B35" s="105" t="s">
        <v>156</v>
      </c>
      <c r="C35" s="105" t="s">
        <v>156</v>
      </c>
      <c r="D35" s="105" t="s">
        <v>167</v>
      </c>
      <c r="E35" s="105" t="s">
        <v>78</v>
      </c>
      <c r="F35" s="126" t="s">
        <v>196</v>
      </c>
      <c r="G35" s="122" t="s">
        <v>77</v>
      </c>
      <c r="H35" s="108"/>
      <c r="I35" s="109"/>
      <c r="J35" s="110"/>
      <c r="K35" s="79"/>
      <c r="L35" s="104"/>
      <c r="M35" s="104"/>
      <c r="N35" s="104"/>
      <c r="O35" s="104"/>
      <c r="P35" s="79"/>
      <c r="Q35" s="104"/>
      <c r="R35" s="104"/>
      <c r="S35" s="104"/>
      <c r="T35" s="104"/>
      <c r="U35" s="104"/>
      <c r="V35" s="104"/>
      <c r="W35" s="104"/>
      <c r="X35" s="79"/>
      <c r="Y35" s="79"/>
    </row>
    <row r="36" ht="17.25" customHeight="1">
      <c r="A36" s="79"/>
      <c r="B36" s="105" t="s">
        <v>156</v>
      </c>
      <c r="C36" s="105" t="s">
        <v>156</v>
      </c>
      <c r="D36" s="105" t="s">
        <v>167</v>
      </c>
      <c r="E36" s="105" t="s">
        <v>78</v>
      </c>
      <c r="F36" s="126" t="s">
        <v>197</v>
      </c>
      <c r="G36" s="122" t="s">
        <v>77</v>
      </c>
      <c r="H36" s="108"/>
      <c r="I36" s="109"/>
      <c r="J36" s="110"/>
      <c r="K36" s="79"/>
      <c r="L36" s="104"/>
      <c r="M36" s="104"/>
      <c r="N36" s="104"/>
      <c r="O36" s="104"/>
      <c r="P36" s="79"/>
      <c r="Q36" s="104"/>
      <c r="R36" s="104"/>
      <c r="S36" s="104"/>
      <c r="T36" s="104"/>
      <c r="U36" s="104"/>
      <c r="V36" s="104"/>
      <c r="W36" s="104"/>
      <c r="X36" s="79"/>
      <c r="Y36" s="79"/>
    </row>
    <row r="37" ht="17.25" customHeight="1">
      <c r="A37" s="79"/>
      <c r="B37" s="105" t="s">
        <v>156</v>
      </c>
      <c r="C37" s="117"/>
      <c r="D37" s="105" t="s">
        <v>167</v>
      </c>
      <c r="E37" s="105" t="s">
        <v>78</v>
      </c>
      <c r="F37" s="103" t="s">
        <v>198</v>
      </c>
      <c r="G37" s="128" t="s">
        <v>77</v>
      </c>
      <c r="H37" s="102" t="s">
        <v>147</v>
      </c>
      <c r="I37" s="103" t="s">
        <v>199</v>
      </c>
      <c r="J37" s="117"/>
      <c r="K37" s="79"/>
      <c r="L37" s="104"/>
      <c r="M37" s="104"/>
      <c r="N37" s="104"/>
      <c r="O37" s="104"/>
      <c r="P37" s="79"/>
      <c r="Q37" s="104"/>
      <c r="R37" s="104"/>
      <c r="S37" s="104"/>
      <c r="T37" s="104"/>
      <c r="U37" s="104"/>
      <c r="V37" s="104"/>
      <c r="W37" s="104"/>
      <c r="X37" s="79"/>
      <c r="Y37" s="79"/>
    </row>
    <row r="38" ht="17.25" customHeight="1">
      <c r="A38" s="79"/>
      <c r="B38" s="117"/>
      <c r="C38" s="117"/>
      <c r="D38" s="117"/>
      <c r="E38" s="117"/>
      <c r="F38" s="129" t="s">
        <v>200</v>
      </c>
      <c r="G38" s="104"/>
      <c r="H38" s="121"/>
      <c r="I38" s="104"/>
      <c r="J38" s="104"/>
      <c r="K38" s="79"/>
      <c r="L38" s="104"/>
      <c r="M38" s="104"/>
      <c r="N38" s="104"/>
      <c r="O38" s="104"/>
      <c r="P38" s="79"/>
      <c r="Q38" s="104"/>
      <c r="R38" s="104"/>
      <c r="S38" s="104"/>
      <c r="T38" s="104"/>
      <c r="U38" s="104"/>
      <c r="V38" s="104"/>
      <c r="W38" s="104"/>
      <c r="X38" s="79"/>
      <c r="Y38" s="79"/>
    </row>
    <row r="39" ht="17.25" customHeight="1">
      <c r="A39" s="79"/>
      <c r="B39" s="105" t="s">
        <v>156</v>
      </c>
      <c r="C39" s="105" t="s">
        <v>156</v>
      </c>
      <c r="D39" s="105" t="s">
        <v>167</v>
      </c>
      <c r="E39" s="105" t="s">
        <v>78</v>
      </c>
      <c r="F39" s="126" t="s">
        <v>201</v>
      </c>
      <c r="G39" s="122" t="s">
        <v>77</v>
      </c>
      <c r="H39" s="108"/>
      <c r="I39" s="109"/>
      <c r="J39" s="110"/>
      <c r="K39" s="79"/>
      <c r="L39" s="104"/>
      <c r="M39" s="104"/>
      <c r="N39" s="104"/>
      <c r="O39" s="104"/>
      <c r="P39" s="79"/>
      <c r="Q39" s="104"/>
      <c r="R39" s="104"/>
      <c r="S39" s="104"/>
      <c r="T39" s="104"/>
      <c r="U39" s="104"/>
      <c r="V39" s="104"/>
      <c r="W39" s="104"/>
      <c r="X39" s="79"/>
      <c r="Y39" s="79"/>
    </row>
    <row r="40" ht="17.25" customHeight="1">
      <c r="A40" s="79"/>
      <c r="B40" s="105" t="s">
        <v>156</v>
      </c>
      <c r="C40" s="105" t="s">
        <v>156</v>
      </c>
      <c r="D40" s="105" t="s">
        <v>167</v>
      </c>
      <c r="E40" s="105" t="s">
        <v>78</v>
      </c>
      <c r="F40" s="126" t="s">
        <v>202</v>
      </c>
      <c r="G40" s="122" t="s">
        <v>77</v>
      </c>
      <c r="H40" s="108"/>
      <c r="I40" s="109"/>
      <c r="J40" s="110"/>
      <c r="K40" s="79"/>
      <c r="L40" s="104"/>
      <c r="M40" s="104"/>
      <c r="N40" s="104"/>
      <c r="O40" s="104"/>
      <c r="P40" s="79"/>
      <c r="Q40" s="104"/>
      <c r="R40" s="104"/>
      <c r="S40" s="104"/>
      <c r="T40" s="104"/>
      <c r="U40" s="104"/>
      <c r="V40" s="104"/>
      <c r="W40" s="104"/>
      <c r="X40" s="79"/>
      <c r="Y40" s="79"/>
    </row>
    <row r="41" ht="17.25" customHeight="1">
      <c r="A41" s="79"/>
      <c r="B41" s="117"/>
      <c r="C41" s="117"/>
      <c r="D41" s="117"/>
      <c r="E41" s="117"/>
      <c r="F41" s="130" t="s">
        <v>203</v>
      </c>
      <c r="G41" s="104"/>
      <c r="H41" s="121"/>
      <c r="I41" s="104"/>
      <c r="J41" s="104"/>
      <c r="K41" s="79"/>
      <c r="L41" s="104"/>
      <c r="M41" s="104"/>
      <c r="N41" s="104"/>
      <c r="O41" s="104"/>
      <c r="P41" s="79"/>
      <c r="Q41" s="104"/>
      <c r="R41" s="104"/>
      <c r="S41" s="104"/>
      <c r="T41" s="104"/>
      <c r="U41" s="104"/>
      <c r="V41" s="104"/>
      <c r="W41" s="104"/>
      <c r="X41" s="79"/>
      <c r="Y41" s="79"/>
    </row>
    <row r="42" ht="17.25" customHeight="1">
      <c r="A42" s="79"/>
      <c r="B42" s="105" t="s">
        <v>156</v>
      </c>
      <c r="C42" s="117"/>
      <c r="D42" s="105" t="s">
        <v>167</v>
      </c>
      <c r="E42" s="105" t="s">
        <v>78</v>
      </c>
      <c r="F42" s="103" t="s">
        <v>204</v>
      </c>
      <c r="G42" s="128" t="s">
        <v>77</v>
      </c>
      <c r="H42" s="102" t="s">
        <v>147</v>
      </c>
      <c r="I42" s="103" t="s">
        <v>205</v>
      </c>
      <c r="J42" s="104"/>
      <c r="K42" s="79"/>
      <c r="L42" s="104"/>
      <c r="M42" s="104"/>
      <c r="N42" s="104"/>
      <c r="O42" s="104"/>
      <c r="P42" s="79"/>
      <c r="Q42" s="104"/>
      <c r="R42" s="104"/>
      <c r="S42" s="104"/>
      <c r="T42" s="104"/>
      <c r="U42" s="104"/>
      <c r="V42" s="104"/>
      <c r="W42" s="104"/>
      <c r="X42" s="79"/>
      <c r="Y42" s="79"/>
    </row>
    <row r="43" ht="17.25" customHeight="1">
      <c r="A43" s="79"/>
      <c r="B43" s="117"/>
      <c r="C43" s="117"/>
      <c r="D43" s="117"/>
      <c r="E43" s="117"/>
      <c r="F43" s="130" t="s">
        <v>206</v>
      </c>
      <c r="G43" s="104"/>
      <c r="H43" s="121"/>
      <c r="I43" s="104"/>
      <c r="J43" s="104"/>
      <c r="K43" s="79"/>
      <c r="L43" s="104"/>
      <c r="M43" s="104"/>
      <c r="N43" s="104"/>
      <c r="O43" s="104"/>
      <c r="P43" s="79"/>
      <c r="Q43" s="104"/>
      <c r="R43" s="104"/>
      <c r="S43" s="104"/>
      <c r="T43" s="104"/>
      <c r="U43" s="104"/>
      <c r="V43" s="104"/>
      <c r="W43" s="104"/>
      <c r="X43" s="79"/>
      <c r="Y43" s="79"/>
    </row>
    <row r="44" ht="17.25" customHeight="1">
      <c r="A44" s="79"/>
      <c r="B44" s="105" t="s">
        <v>156</v>
      </c>
      <c r="C44" s="117"/>
      <c r="D44" s="105" t="s">
        <v>167</v>
      </c>
      <c r="E44" s="105" t="s">
        <v>78</v>
      </c>
      <c r="F44" s="103" t="s">
        <v>207</v>
      </c>
      <c r="G44" s="128" t="s">
        <v>77</v>
      </c>
      <c r="H44" s="102" t="s">
        <v>147</v>
      </c>
      <c r="I44" s="103" t="s">
        <v>208</v>
      </c>
      <c r="J44" s="104"/>
      <c r="K44" s="79"/>
      <c r="L44" s="104"/>
      <c r="M44" s="104"/>
      <c r="N44" s="104"/>
      <c r="O44" s="104"/>
      <c r="P44" s="79"/>
      <c r="Q44" s="104"/>
      <c r="R44" s="104"/>
      <c r="S44" s="104"/>
      <c r="T44" s="104"/>
      <c r="U44" s="104"/>
      <c r="V44" s="104"/>
      <c r="W44" s="104"/>
      <c r="X44" s="79"/>
      <c r="Y44" s="79"/>
    </row>
    <row r="45" ht="17.25" customHeight="1">
      <c r="A45" s="79"/>
      <c r="B45" s="117"/>
      <c r="C45" s="117"/>
      <c r="D45" s="117"/>
      <c r="E45" s="117"/>
      <c r="F45" s="130" t="s">
        <v>209</v>
      </c>
      <c r="G45" s="104"/>
      <c r="H45" s="121"/>
      <c r="I45" s="104"/>
      <c r="J45" s="104"/>
      <c r="K45" s="79"/>
      <c r="L45" s="104"/>
      <c r="M45" s="104"/>
      <c r="N45" s="104"/>
      <c r="O45" s="104"/>
      <c r="P45" s="79"/>
      <c r="Q45" s="104"/>
      <c r="R45" s="104"/>
      <c r="S45" s="104"/>
      <c r="T45" s="104"/>
      <c r="U45" s="104"/>
      <c r="V45" s="104"/>
      <c r="W45" s="104"/>
      <c r="X45" s="79"/>
      <c r="Y45" s="79"/>
    </row>
    <row r="46" ht="17.25" customHeight="1">
      <c r="A46" s="79"/>
      <c r="B46" s="105" t="s">
        <v>156</v>
      </c>
      <c r="C46" s="117"/>
      <c r="D46" s="105" t="s">
        <v>167</v>
      </c>
      <c r="E46" s="105" t="s">
        <v>78</v>
      </c>
      <c r="F46" s="103" t="s">
        <v>210</v>
      </c>
      <c r="G46" s="45" t="s">
        <v>104</v>
      </c>
      <c r="H46" s="102" t="s">
        <v>147</v>
      </c>
      <c r="I46" s="103" t="s">
        <v>211</v>
      </c>
      <c r="J46" s="104"/>
      <c r="K46" s="79"/>
      <c r="L46" s="119">
        <v>295000.0</v>
      </c>
      <c r="M46" s="104"/>
      <c r="N46" s="119">
        <f t="shared" ref="N46:N47" si="2">L46*2%</f>
        <v>5900</v>
      </c>
      <c r="O46" s="111">
        <f t="shared" ref="O46:O47" si="3">L46-N46</f>
        <v>289100</v>
      </c>
      <c r="P46" s="79"/>
      <c r="Q46" s="131" t="s">
        <v>212</v>
      </c>
      <c r="R46" s="46"/>
      <c r="S46" s="132">
        <v>46041.0</v>
      </c>
      <c r="T46" s="133">
        <f>O46+O47+O58</f>
        <v>803600</v>
      </c>
      <c r="U46" s="131" t="s">
        <v>169</v>
      </c>
      <c r="V46" s="131" t="s">
        <v>213</v>
      </c>
      <c r="W46" s="46"/>
      <c r="X46" s="79"/>
      <c r="Y46" s="79"/>
    </row>
    <row r="47" ht="17.25" customHeight="1">
      <c r="A47" s="79"/>
      <c r="B47" s="105" t="s">
        <v>156</v>
      </c>
      <c r="C47" s="117"/>
      <c r="D47" s="105" t="s">
        <v>167</v>
      </c>
      <c r="E47" s="105" t="s">
        <v>78</v>
      </c>
      <c r="F47" s="103" t="s">
        <v>214</v>
      </c>
      <c r="G47" s="45" t="s">
        <v>104</v>
      </c>
      <c r="H47" s="102" t="s">
        <v>147</v>
      </c>
      <c r="I47" s="103" t="s">
        <v>211</v>
      </c>
      <c r="J47" s="104"/>
      <c r="K47" s="79"/>
      <c r="L47" s="119">
        <v>295000.0</v>
      </c>
      <c r="M47" s="104"/>
      <c r="N47" s="119">
        <f t="shared" si="2"/>
        <v>5900</v>
      </c>
      <c r="O47" s="111">
        <f t="shared" si="3"/>
        <v>289100</v>
      </c>
      <c r="P47" s="79"/>
      <c r="Q47" s="104"/>
      <c r="R47" s="104"/>
      <c r="S47" s="104"/>
      <c r="T47" s="104"/>
      <c r="U47" s="104"/>
      <c r="V47" s="104"/>
      <c r="W47" s="104"/>
      <c r="X47" s="79"/>
      <c r="Y47" s="79"/>
    </row>
    <row r="48" ht="17.25" customHeight="1">
      <c r="A48" s="79"/>
      <c r="B48" s="117"/>
      <c r="C48" s="117"/>
      <c r="D48" s="117"/>
      <c r="E48" s="117"/>
      <c r="F48" s="120" t="s">
        <v>215</v>
      </c>
      <c r="G48" s="104"/>
      <c r="H48" s="121"/>
      <c r="I48" s="104"/>
      <c r="J48" s="104"/>
      <c r="K48" s="79"/>
      <c r="L48" s="104"/>
      <c r="M48" s="104"/>
      <c r="N48" s="104"/>
      <c r="O48" s="104"/>
      <c r="P48" s="79"/>
      <c r="Q48" s="104"/>
      <c r="R48" s="104"/>
      <c r="S48" s="104"/>
      <c r="T48" s="104"/>
      <c r="U48" s="104"/>
      <c r="V48" s="104"/>
      <c r="W48" s="104"/>
      <c r="X48" s="79"/>
      <c r="Y48" s="79"/>
    </row>
    <row r="49" ht="17.25" customHeight="1">
      <c r="A49" s="79"/>
      <c r="B49" s="105" t="s">
        <v>156</v>
      </c>
      <c r="C49" s="105" t="s">
        <v>156</v>
      </c>
      <c r="D49" s="105" t="s">
        <v>167</v>
      </c>
      <c r="E49" s="105" t="s">
        <v>78</v>
      </c>
      <c r="F49" s="126" t="s">
        <v>85</v>
      </c>
      <c r="G49" s="122" t="s">
        <v>77</v>
      </c>
      <c r="H49" s="108"/>
      <c r="I49" s="109"/>
      <c r="J49" s="110"/>
      <c r="K49" s="79"/>
      <c r="L49" s="104"/>
      <c r="M49" s="104"/>
      <c r="N49" s="104"/>
      <c r="O49" s="104"/>
      <c r="P49" s="79"/>
      <c r="Q49" s="104"/>
      <c r="R49" s="104"/>
      <c r="S49" s="104"/>
      <c r="T49" s="104"/>
      <c r="U49" s="104"/>
      <c r="V49" s="104"/>
      <c r="W49" s="104"/>
      <c r="X49" s="79"/>
      <c r="Y49" s="79"/>
    </row>
    <row r="50" ht="17.25" customHeight="1">
      <c r="A50" s="79"/>
      <c r="B50" s="105" t="s">
        <v>156</v>
      </c>
      <c r="C50" s="105" t="s">
        <v>156</v>
      </c>
      <c r="D50" s="105" t="s">
        <v>167</v>
      </c>
      <c r="E50" s="105" t="s">
        <v>78</v>
      </c>
      <c r="F50" s="126" t="s">
        <v>80</v>
      </c>
      <c r="G50" s="122" t="s">
        <v>77</v>
      </c>
      <c r="H50" s="108"/>
      <c r="I50" s="109"/>
      <c r="J50" s="110"/>
      <c r="K50" s="79"/>
      <c r="L50" s="104"/>
      <c r="M50" s="104"/>
      <c r="N50" s="104"/>
      <c r="O50" s="104"/>
      <c r="P50" s="79"/>
      <c r="Q50" s="104"/>
      <c r="R50" s="104"/>
      <c r="S50" s="104"/>
      <c r="T50" s="104"/>
      <c r="U50" s="104"/>
      <c r="V50" s="104"/>
      <c r="W50" s="104"/>
      <c r="X50" s="79"/>
      <c r="Y50" s="79"/>
    </row>
    <row r="51" ht="17.25" customHeight="1">
      <c r="A51" s="79"/>
      <c r="B51" s="105" t="s">
        <v>156</v>
      </c>
      <c r="C51" s="134"/>
      <c r="D51" s="105" t="s">
        <v>167</v>
      </c>
      <c r="E51" s="105" t="s">
        <v>78</v>
      </c>
      <c r="F51" s="126" t="s">
        <v>82</v>
      </c>
      <c r="G51" s="122" t="s">
        <v>77</v>
      </c>
      <c r="H51" s="135"/>
      <c r="I51" s="136"/>
      <c r="J51" s="137"/>
      <c r="K51" s="79"/>
      <c r="L51" s="104"/>
      <c r="M51" s="104"/>
      <c r="N51" s="104"/>
      <c r="O51" s="104"/>
      <c r="P51" s="79"/>
      <c r="Q51" s="104"/>
      <c r="R51" s="104"/>
      <c r="S51" s="104"/>
      <c r="T51" s="104"/>
      <c r="U51" s="104"/>
      <c r="V51" s="104"/>
      <c r="W51" s="104"/>
      <c r="X51" s="79"/>
      <c r="Y51" s="79"/>
    </row>
    <row r="52" ht="17.25" customHeight="1">
      <c r="A52" s="79"/>
      <c r="B52" s="105" t="s">
        <v>156</v>
      </c>
      <c r="C52" s="105" t="s">
        <v>156</v>
      </c>
      <c r="D52" s="105" t="s">
        <v>167</v>
      </c>
      <c r="E52" s="105" t="s">
        <v>78</v>
      </c>
      <c r="F52" s="138" t="s">
        <v>87</v>
      </c>
      <c r="G52" s="122" t="s">
        <v>77</v>
      </c>
      <c r="H52" s="108"/>
      <c r="I52" s="109"/>
      <c r="J52" s="110"/>
      <c r="K52" s="79"/>
      <c r="L52" s="104"/>
      <c r="M52" s="104"/>
      <c r="N52" s="104"/>
      <c r="O52" s="104"/>
      <c r="P52" s="79"/>
      <c r="Q52" s="104"/>
      <c r="R52" s="104"/>
      <c r="S52" s="104"/>
      <c r="T52" s="104"/>
      <c r="U52" s="104"/>
      <c r="V52" s="104"/>
      <c r="W52" s="104"/>
      <c r="X52" s="79"/>
      <c r="Y52" s="79"/>
    </row>
    <row r="53" ht="17.25" customHeight="1">
      <c r="A53" s="79"/>
      <c r="B53" s="105" t="s">
        <v>156</v>
      </c>
      <c r="C53" s="117"/>
      <c r="D53" s="105" t="s">
        <v>167</v>
      </c>
      <c r="E53" s="105" t="s">
        <v>78</v>
      </c>
      <c r="F53" s="103" t="s">
        <v>86</v>
      </c>
      <c r="G53" s="102"/>
      <c r="H53" s="102" t="s">
        <v>147</v>
      </c>
      <c r="I53" s="103" t="s">
        <v>216</v>
      </c>
      <c r="J53" s="104"/>
      <c r="K53" s="79"/>
      <c r="L53" s="104"/>
      <c r="M53" s="104"/>
      <c r="N53" s="104"/>
      <c r="O53" s="104"/>
      <c r="P53" s="79"/>
      <c r="Q53" s="104"/>
      <c r="R53" s="104"/>
      <c r="S53" s="104"/>
      <c r="T53" s="104"/>
      <c r="U53" s="104"/>
      <c r="V53" s="104"/>
      <c r="W53" s="104"/>
      <c r="X53" s="79"/>
      <c r="Y53" s="79"/>
    </row>
    <row r="54" ht="30.0" customHeight="1">
      <c r="A54" s="79"/>
      <c r="B54" s="105" t="s">
        <v>156</v>
      </c>
      <c r="C54" s="105" t="s">
        <v>156</v>
      </c>
      <c r="D54" s="105" t="s">
        <v>167</v>
      </c>
      <c r="E54" s="105" t="s">
        <v>217</v>
      </c>
      <c r="F54" s="103" t="s">
        <v>218</v>
      </c>
      <c r="G54" s="102"/>
      <c r="H54" s="102" t="s">
        <v>147</v>
      </c>
      <c r="I54" s="103" t="s">
        <v>219</v>
      </c>
      <c r="J54" s="103" t="s">
        <v>219</v>
      </c>
      <c r="K54" s="79"/>
      <c r="L54" s="119">
        <v>50000.0</v>
      </c>
      <c r="M54" s="119">
        <v>50000.0</v>
      </c>
      <c r="N54" s="111">
        <f>(L54+M54)*2%</f>
        <v>2000</v>
      </c>
      <c r="O54" s="111">
        <f>(L54+M54)-N54</f>
        <v>98000</v>
      </c>
      <c r="P54" s="79"/>
      <c r="Q54" s="131" t="s">
        <v>91</v>
      </c>
      <c r="R54" s="46"/>
      <c r="S54" s="132">
        <v>46041.0</v>
      </c>
      <c r="T54" s="125">
        <v>98000.0</v>
      </c>
      <c r="U54" s="131" t="s">
        <v>169</v>
      </c>
      <c r="V54" s="131" t="s">
        <v>213</v>
      </c>
      <c r="W54" s="46"/>
      <c r="X54" s="79"/>
      <c r="Y54" s="79"/>
    </row>
    <row r="55" ht="17.25" customHeight="1">
      <c r="A55" s="79"/>
      <c r="B55" s="117"/>
      <c r="C55" s="117"/>
      <c r="D55" s="117"/>
      <c r="E55" s="117"/>
      <c r="F55" s="120" t="s">
        <v>220</v>
      </c>
      <c r="G55" s="104"/>
      <c r="H55" s="121"/>
      <c r="I55" s="104"/>
      <c r="J55" s="104"/>
      <c r="K55" s="79"/>
      <c r="L55" s="104"/>
      <c r="M55" s="104"/>
      <c r="N55" s="104"/>
      <c r="O55" s="104"/>
      <c r="P55" s="79"/>
      <c r="Q55" s="104"/>
      <c r="R55" s="104"/>
      <c r="S55" s="104"/>
      <c r="T55" s="104"/>
      <c r="U55" s="104"/>
      <c r="V55" s="104"/>
      <c r="W55" s="104"/>
      <c r="X55" s="79"/>
      <c r="Y55" s="79"/>
    </row>
    <row r="56" ht="33.75" customHeight="1">
      <c r="A56" s="79"/>
      <c r="B56" s="105" t="s">
        <v>156</v>
      </c>
      <c r="C56" s="105" t="s">
        <v>156</v>
      </c>
      <c r="D56" s="134" t="s">
        <v>221</v>
      </c>
      <c r="E56" s="105" t="s">
        <v>78</v>
      </c>
      <c r="F56" s="126" t="s">
        <v>222</v>
      </c>
      <c r="G56" s="116" t="s">
        <v>120</v>
      </c>
      <c r="H56" s="108"/>
      <c r="I56" s="109"/>
      <c r="J56" s="110"/>
      <c r="K56" s="79"/>
      <c r="L56" s="119">
        <v>250000.0</v>
      </c>
      <c r="M56" s="119">
        <v>250000.0</v>
      </c>
      <c r="N56" s="119">
        <v>0.0</v>
      </c>
      <c r="O56" s="111">
        <f t="shared" ref="O56:O57" si="4">(L56+M56)-N56</f>
        <v>500000</v>
      </c>
      <c r="P56" s="79"/>
      <c r="Q56" s="131" t="s">
        <v>223</v>
      </c>
      <c r="R56" s="46"/>
      <c r="S56" s="132">
        <v>46042.0</v>
      </c>
      <c r="T56" s="125">
        <v>500000.0</v>
      </c>
      <c r="U56" s="131" t="s">
        <v>169</v>
      </c>
      <c r="V56" s="131" t="s">
        <v>213</v>
      </c>
      <c r="W56" s="46"/>
      <c r="X56" s="79"/>
      <c r="Y56" s="79"/>
    </row>
    <row r="57" ht="25.5" customHeight="1">
      <c r="A57" s="79"/>
      <c r="B57" s="105" t="s">
        <v>156</v>
      </c>
      <c r="C57" s="117"/>
      <c r="D57" s="134" t="s">
        <v>221</v>
      </c>
      <c r="E57" s="105" t="s">
        <v>78</v>
      </c>
      <c r="F57" s="103" t="s">
        <v>224</v>
      </c>
      <c r="G57" s="102" t="s">
        <v>112</v>
      </c>
      <c r="H57" s="102" t="s">
        <v>147</v>
      </c>
      <c r="I57" s="103" t="s">
        <v>225</v>
      </c>
      <c r="J57" s="104"/>
      <c r="K57" s="79"/>
      <c r="L57" s="119">
        <v>280000.0</v>
      </c>
      <c r="M57" s="104"/>
      <c r="N57" s="119">
        <v>0.0</v>
      </c>
      <c r="O57" s="111">
        <f t="shared" si="4"/>
        <v>280000</v>
      </c>
      <c r="P57" s="79"/>
      <c r="Q57" s="131" t="s">
        <v>226</v>
      </c>
      <c r="R57" s="46"/>
      <c r="S57" s="132">
        <v>46042.0</v>
      </c>
      <c r="T57" s="125">
        <v>280000.0</v>
      </c>
      <c r="U57" s="131" t="s">
        <v>169</v>
      </c>
      <c r="V57" s="131" t="s">
        <v>213</v>
      </c>
      <c r="W57" s="46"/>
      <c r="X57" s="79"/>
      <c r="Y57" s="79"/>
    </row>
    <row r="58" ht="19.5" customHeight="1">
      <c r="A58" s="79"/>
      <c r="B58" s="105" t="s">
        <v>156</v>
      </c>
      <c r="C58" s="117"/>
      <c r="D58" s="105" t="s">
        <v>167</v>
      </c>
      <c r="E58" s="105" t="s">
        <v>78</v>
      </c>
      <c r="F58" s="103" t="s">
        <v>227</v>
      </c>
      <c r="G58" s="102"/>
      <c r="H58" s="102" t="s">
        <v>147</v>
      </c>
      <c r="I58" s="103" t="s">
        <v>228</v>
      </c>
      <c r="J58" s="104"/>
      <c r="K58" s="79"/>
      <c r="L58" s="119">
        <v>230000.0</v>
      </c>
      <c r="M58" s="104"/>
      <c r="N58" s="119">
        <f>L58*2%</f>
        <v>4600</v>
      </c>
      <c r="O58" s="111">
        <f t="shared" ref="O58:O59" si="5">L58-N58</f>
        <v>225400</v>
      </c>
      <c r="P58" s="79"/>
      <c r="Q58" s="104"/>
      <c r="R58" s="104"/>
      <c r="S58" s="104"/>
      <c r="T58" s="104"/>
      <c r="U58" s="104"/>
      <c r="V58" s="104"/>
      <c r="W58" s="104"/>
      <c r="X58" s="79"/>
      <c r="Y58" s="79"/>
    </row>
    <row r="59" ht="17.25" customHeight="1">
      <c r="A59" s="79"/>
      <c r="B59" s="105" t="s">
        <v>156</v>
      </c>
      <c r="C59" s="117"/>
      <c r="D59" s="105" t="s">
        <v>229</v>
      </c>
      <c r="E59" s="105" t="s">
        <v>78</v>
      </c>
      <c r="F59" s="103" t="s">
        <v>230</v>
      </c>
      <c r="G59" s="102"/>
      <c r="H59" s="102" t="s">
        <v>147</v>
      </c>
      <c r="I59" s="103" t="s">
        <v>231</v>
      </c>
      <c r="J59" s="104"/>
      <c r="K59" s="79"/>
      <c r="L59" s="119">
        <v>150000.0</v>
      </c>
      <c r="M59" s="104"/>
      <c r="N59" s="119">
        <f>L59*4%</f>
        <v>6000</v>
      </c>
      <c r="O59" s="111">
        <f t="shared" si="5"/>
        <v>144000</v>
      </c>
      <c r="P59" s="79"/>
      <c r="Q59" s="131" t="s">
        <v>232</v>
      </c>
      <c r="R59" s="46"/>
      <c r="S59" s="132">
        <v>46043.0</v>
      </c>
      <c r="T59" s="125">
        <v>144000.0</v>
      </c>
      <c r="U59" s="131" t="s">
        <v>169</v>
      </c>
      <c r="V59" s="131" t="s">
        <v>213</v>
      </c>
      <c r="W59" s="46"/>
      <c r="X59" s="79"/>
      <c r="Y59" s="79"/>
    </row>
    <row r="60" ht="41.25" customHeight="1">
      <c r="A60" s="79"/>
      <c r="B60" s="105" t="s">
        <v>156</v>
      </c>
      <c r="C60" s="105" t="s">
        <v>156</v>
      </c>
      <c r="D60" s="105" t="s">
        <v>157</v>
      </c>
      <c r="E60" s="105" t="s">
        <v>78</v>
      </c>
      <c r="F60" s="139" t="s">
        <v>233</v>
      </c>
      <c r="G60" s="108"/>
      <c r="H60" s="108"/>
      <c r="I60" s="109"/>
      <c r="J60" s="110"/>
      <c r="K60" s="79"/>
      <c r="L60" s="104"/>
      <c r="M60" s="104"/>
      <c r="N60" s="104"/>
      <c r="O60" s="104"/>
      <c r="P60" s="79"/>
      <c r="Q60" s="104"/>
      <c r="R60" s="104"/>
      <c r="S60" s="104"/>
      <c r="T60" s="104"/>
      <c r="U60" s="104"/>
      <c r="V60" s="104"/>
      <c r="W60" s="104"/>
      <c r="X60" s="79"/>
      <c r="Y60" s="79"/>
    </row>
    <row r="61" ht="53.25" customHeight="1">
      <c r="A61" s="79"/>
      <c r="B61" s="105" t="s">
        <v>156</v>
      </c>
      <c r="C61" s="105" t="s">
        <v>156</v>
      </c>
      <c r="D61" s="105" t="s">
        <v>157</v>
      </c>
      <c r="E61" s="105" t="s">
        <v>78</v>
      </c>
      <c r="F61" s="103" t="s">
        <v>234</v>
      </c>
      <c r="G61" s="102"/>
      <c r="H61" s="102" t="s">
        <v>235</v>
      </c>
      <c r="I61" s="103" t="s">
        <v>236</v>
      </c>
      <c r="J61" s="104"/>
      <c r="K61" s="79"/>
      <c r="L61" s="140">
        <v>316800.0</v>
      </c>
      <c r="M61" s="141"/>
      <c r="N61" s="119">
        <v>0.0</v>
      </c>
      <c r="O61" s="119">
        <f t="shared" ref="O61:O62" si="6">L61-N61</f>
        <v>316800</v>
      </c>
      <c r="P61" s="79"/>
      <c r="Q61" s="131" t="s">
        <v>237</v>
      </c>
      <c r="R61" s="46"/>
      <c r="S61" s="132">
        <v>46046.0</v>
      </c>
      <c r="T61" s="125">
        <v>571800.0</v>
      </c>
      <c r="U61" s="131" t="s">
        <v>238</v>
      </c>
      <c r="V61" s="131" t="s">
        <v>239</v>
      </c>
      <c r="W61" s="46"/>
      <c r="X61" s="79"/>
      <c r="Y61" s="79"/>
    </row>
    <row r="62" ht="39.0" customHeight="1">
      <c r="A62" s="79"/>
      <c r="B62" s="105" t="s">
        <v>156</v>
      </c>
      <c r="C62" s="105" t="s">
        <v>156</v>
      </c>
      <c r="D62" s="105" t="s">
        <v>157</v>
      </c>
      <c r="E62" s="105" t="s">
        <v>78</v>
      </c>
      <c r="F62" s="103" t="s">
        <v>240</v>
      </c>
      <c r="G62" s="102"/>
      <c r="H62" s="102" t="s">
        <v>147</v>
      </c>
      <c r="I62" s="103" t="s">
        <v>241</v>
      </c>
      <c r="J62" s="104"/>
      <c r="K62" s="79"/>
      <c r="L62" s="140">
        <v>255000.0</v>
      </c>
      <c r="M62" s="141"/>
      <c r="N62" s="119">
        <v>0.0</v>
      </c>
      <c r="O62" s="119">
        <f t="shared" si="6"/>
        <v>255000</v>
      </c>
      <c r="P62" s="79"/>
      <c r="Q62" s="104"/>
      <c r="R62" s="104"/>
      <c r="S62" s="104"/>
      <c r="T62" s="104"/>
      <c r="U62" s="104"/>
      <c r="V62" s="104"/>
      <c r="W62" s="104"/>
      <c r="X62" s="79"/>
      <c r="Y62" s="79"/>
    </row>
    <row r="63" ht="17.25" customHeight="1">
      <c r="A63" s="79"/>
      <c r="B63" s="79"/>
      <c r="C63" s="79"/>
      <c r="D63" s="79"/>
      <c r="E63" s="79"/>
      <c r="F63" s="142" t="s">
        <v>242</v>
      </c>
      <c r="G63" s="143"/>
      <c r="H63" s="143"/>
      <c r="I63" s="142" t="s">
        <v>243</v>
      </c>
      <c r="J63" s="142">
        <v>485.0</v>
      </c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 ht="17.25" customHeight="1">
      <c r="A64" s="79"/>
      <c r="B64" s="79"/>
      <c r="C64" s="79"/>
      <c r="D64" s="79"/>
      <c r="E64" s="79"/>
      <c r="F64" s="79"/>
      <c r="G64" s="17"/>
      <c r="H64" s="17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</row>
    <row r="65" ht="17.25" customHeight="1">
      <c r="A65" s="79"/>
      <c r="B65" s="79"/>
      <c r="C65" s="79"/>
      <c r="D65" s="79"/>
      <c r="E65" s="79"/>
      <c r="F65" s="80"/>
      <c r="G65" s="17"/>
      <c r="H65" s="17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</row>
    <row r="66" ht="17.25" customHeight="1">
      <c r="A66" s="79"/>
      <c r="B66" s="79"/>
      <c r="C66" s="79"/>
      <c r="D66" s="79"/>
      <c r="E66" s="79"/>
      <c r="F66" s="80"/>
      <c r="G66" s="17"/>
      <c r="H66" s="17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</row>
    <row r="67" ht="17.25" customHeight="1">
      <c r="A67" s="79"/>
      <c r="B67" s="79"/>
      <c r="C67" s="79"/>
      <c r="D67" s="79"/>
      <c r="E67" s="79"/>
      <c r="F67" s="80"/>
      <c r="G67" s="17"/>
      <c r="H67" s="17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</sheetData>
  <mergeCells count="3">
    <mergeCell ref="Q3:T3"/>
    <mergeCell ref="L61:M61"/>
    <mergeCell ref="L62:M6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44"/>
      <c r="B1" s="144"/>
      <c r="C1" s="145" t="s">
        <v>69</v>
      </c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</row>
    <row r="2">
      <c r="A2" s="144"/>
      <c r="B2" s="144"/>
      <c r="C2" s="146" t="s">
        <v>68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</row>
    <row r="3">
      <c r="A3" s="144"/>
      <c r="B3" s="144"/>
      <c r="C3" s="146" t="s">
        <v>67</v>
      </c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</row>
    <row r="4">
      <c r="A4" s="144"/>
      <c r="B4" s="144"/>
      <c r="C4" s="146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</row>
    <row r="5">
      <c r="A5" s="144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</row>
    <row r="6">
      <c r="A6" s="144"/>
      <c r="B6" s="147"/>
      <c r="C6" s="145" t="s">
        <v>244</v>
      </c>
      <c r="D6" s="147"/>
      <c r="E6" s="144"/>
      <c r="F6" s="144"/>
      <c r="G6" s="144"/>
      <c r="H6" s="148" t="s">
        <v>245</v>
      </c>
      <c r="I6" s="144"/>
      <c r="J6" s="144"/>
      <c r="K6" s="144"/>
      <c r="L6" s="144"/>
      <c r="M6" s="144"/>
      <c r="N6" s="144"/>
      <c r="O6" s="144"/>
      <c r="P6" s="144"/>
    </row>
    <row r="7">
      <c r="A7" s="144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</row>
    <row r="8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</row>
    <row r="9">
      <c r="A9" s="144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</row>
    <row r="10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</row>
    <row r="11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</row>
    <row r="12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</row>
    <row r="13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</row>
    <row r="14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</row>
    <row r="15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</row>
    <row r="16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</row>
    <row r="17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</row>
    <row r="18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</row>
    <row r="2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</row>
    <row r="31">
      <c r="A31" s="144"/>
      <c r="B31" s="144"/>
      <c r="C31" s="144"/>
      <c r="D31" s="144"/>
      <c r="E31" s="149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</row>
    <row r="34">
      <c r="A34" s="144"/>
      <c r="B34" s="144"/>
      <c r="C34" s="146" t="s">
        <v>246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</row>
    <row r="35">
      <c r="A35" s="144"/>
      <c r="B35" s="144"/>
      <c r="C35" s="146" t="s">
        <v>247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</row>
    <row r="56">
      <c r="A56" s="144"/>
      <c r="B56" s="144"/>
      <c r="C56" s="146" t="s">
        <v>248</v>
      </c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50"/>
    </row>
    <row r="15">
      <c r="G15" s="151" t="s">
        <v>249</v>
      </c>
    </row>
  </sheetData>
  <drawing r:id="rId1"/>
</worksheet>
</file>