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CARPETA-ARCHIVO" sheetId="2" r:id="rId5"/>
    <sheet state="visible" name="ITINERARIO" sheetId="3" r:id="rId6"/>
    <sheet state="visible" name="COSTEO" sheetId="4" r:id="rId7"/>
    <sheet state="visible" name="CONFIRMACIÓN" sheetId="5" r:id="rId8"/>
    <sheet state="visible" name="PRÓXIMO VIAJE" sheetId="6" r:id="rId9"/>
    <sheet state="visible" name="PAGOS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mzi+Ip5Bl8yPw3HyvZuPL8AZ0ipzR4VIoyK/Fu7mVm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6">
      <text>
        <t xml:space="preserve">======
ID#AAABwxv9pPw
MEDICAL RESERVAS    (2025-11-27 00:25:46)
Envía documento para no retención</t>
      </text>
    </comment>
  </commentList>
  <extLst>
    <ext uri="GoogleSheetsCustomDataVersion2">
      <go:sheetsCustomData xmlns:go="http://customooxmlschemas.google.com/" r:id="rId1" roundtripDataSignature="AMtx7minQ0ojg2sFVAKO3bUQP5wi9OzFxQ=="/>
    </ext>
  </extLst>
</comments>
</file>

<file path=xl/sharedStrings.xml><?xml version="1.0" encoding="utf-8"?>
<sst xmlns="http://schemas.openxmlformats.org/spreadsheetml/2006/main" count="319" uniqueCount="214">
  <si>
    <t>Nombre</t>
  </si>
  <si>
    <t>Janella</t>
  </si>
  <si>
    <t>Dañanira</t>
  </si>
  <si>
    <t>Apellido</t>
  </si>
  <si>
    <t>Refos</t>
  </si>
  <si>
    <t>Género:  .</t>
  </si>
  <si>
    <t>Fememino</t>
  </si>
  <si>
    <t>Pasaporte</t>
  </si>
  <si>
    <t>NRFJJB244</t>
  </si>
  <si>
    <t>Fecha de nacimiento</t>
  </si>
  <si>
    <t>ID  1978091411</t>
  </si>
  <si>
    <t>Edad</t>
  </si>
  <si>
    <t>Estado civil</t>
  </si>
  <si>
    <t>Dirección</t>
  </si>
  <si>
    <t xml:space="preserve">Nacionalidad  y  domicilio:  </t>
  </si>
  <si>
    <t>Email:</t>
  </si>
  <si>
    <t>Janellarefos1@gmail.com</t>
  </si>
  <si>
    <t>Teléfono</t>
  </si>
  <si>
    <t>599 9 6682492</t>
  </si>
  <si>
    <t xml:space="preserve">Profesión </t>
  </si>
  <si>
    <t>RH</t>
  </si>
  <si>
    <t>Seguro</t>
  </si>
  <si>
    <t>SVB Número de SeguroCard: 1978.09.14.110</t>
  </si>
  <si>
    <t>Peso</t>
  </si>
  <si>
    <t>Altura</t>
  </si>
  <si>
    <t>Idioma</t>
  </si>
  <si>
    <t>Estadia:</t>
  </si>
  <si>
    <t>JABNELLA</t>
  </si>
  <si>
    <t>ARCHIVO DIGITAL</t>
  </si>
  <si>
    <t>LABORATORIOS CLÍNICOS</t>
  </si>
  <si>
    <t>IMÁGENES DIAGNÓSTICAS</t>
  </si>
  <si>
    <t>ESPECIALISTAS</t>
  </si>
  <si>
    <t>Ecografía de rodilla izquierda y derecha</t>
  </si>
  <si>
    <t>archivado</t>
  </si>
  <si>
    <t>Especialista en RODILLAS  / CIÁTICA</t>
  </si>
  <si>
    <t>Especialista en Neuro-oftalmología</t>
  </si>
  <si>
    <t>Especialista en CIRUGIA Estética</t>
  </si>
  <si>
    <t>ITINERARIO:</t>
  </si>
  <si>
    <t>24 NOV - 01 DEC</t>
  </si>
  <si>
    <t>Dia</t>
  </si>
  <si>
    <t>Fecha</t>
  </si>
  <si>
    <t>Hora</t>
  </si>
  <si>
    <t>Actividad</t>
  </si>
  <si>
    <t>Acompañamiento</t>
  </si>
  <si>
    <t>Traslados urbanos</t>
  </si>
  <si>
    <t>Traslados aeropuerto</t>
  </si>
  <si>
    <t>LUNES</t>
  </si>
  <si>
    <t>10:00 am</t>
  </si>
  <si>
    <t>Vuelo Curazao - Medellín</t>
  </si>
  <si>
    <t>11:00 am</t>
  </si>
  <si>
    <t>Traslado a aeropuerto - hotel</t>
  </si>
  <si>
    <t>12:00 pm</t>
  </si>
  <si>
    <t>Llegada al hotel puede dejar maletas en recepción</t>
  </si>
  <si>
    <t>Tiempo para almorzar</t>
  </si>
  <si>
    <t>03:00 pm</t>
  </si>
  <si>
    <t>Check in en el hotel</t>
  </si>
  <si>
    <t>enviar opg</t>
  </si>
  <si>
    <t>Traslado Hotel - Centro médico</t>
  </si>
  <si>
    <t>dientes</t>
  </si>
  <si>
    <t>LAURELES</t>
  </si>
  <si>
    <t>DR SOTO</t>
  </si>
  <si>
    <t>CONFIRMADO</t>
  </si>
  <si>
    <t>04:00 pm</t>
  </si>
  <si>
    <t>ciática</t>
  </si>
  <si>
    <t>Consulta con especialista en RODILLAS  / CIÁTICA</t>
  </si>
  <si>
    <t>HOTEL</t>
  </si>
  <si>
    <t xml:space="preserve">Traslado Centro médico -  Hotel </t>
  </si>
  <si>
    <t>MARTES</t>
  </si>
  <si>
    <t>Mañana libre</t>
  </si>
  <si>
    <t>05:00 pm</t>
  </si>
  <si>
    <t>Traslado Centro médico -  centro médico</t>
  </si>
  <si>
    <t>POBLADO</t>
  </si>
  <si>
    <t>San Diego</t>
  </si>
  <si>
    <t>05:15 pm</t>
  </si>
  <si>
    <t>Cita con especialista en Neuro-oftalmología</t>
  </si>
  <si>
    <t>MIÉRCOLES</t>
  </si>
  <si>
    <t>Aeroturex</t>
  </si>
  <si>
    <t>03:30 am</t>
  </si>
  <si>
    <t>Traslado hotel - aeropuerto en Medellin</t>
  </si>
  <si>
    <t>JET SMART</t>
  </si>
  <si>
    <t>06:00 am</t>
  </si>
  <si>
    <t>Vuelo nacional Medellín  - Barranquilla</t>
  </si>
  <si>
    <t>Javier</t>
  </si>
  <si>
    <t>07:30 am</t>
  </si>
  <si>
    <t>Traslado aeropuerto - hotel en Barranquilla</t>
  </si>
  <si>
    <t>GHL</t>
  </si>
  <si>
    <t>Alojamiento en Barranquilla Hotel GHL</t>
  </si>
  <si>
    <t xml:space="preserve">Tiempo para desayunar no incluido en la tarifa </t>
  </si>
  <si>
    <t>10:00 AM</t>
  </si>
  <si>
    <t>Edificio quantum tower : calle 85#50-159 consultorio 1409</t>
  </si>
  <si>
    <t>11:00AM</t>
  </si>
  <si>
    <t>Cita con especialista en CIRUGIA Estética</t>
  </si>
  <si>
    <t>Traslado centro médico - Hotel</t>
  </si>
  <si>
    <t xml:space="preserve">Clínica Diamanti, Calle 81 #46-41 </t>
  </si>
  <si>
    <t>03:30 pm</t>
  </si>
  <si>
    <t>JUEVES</t>
  </si>
  <si>
    <t>Desayuno en el hotel</t>
  </si>
  <si>
    <t>Mañana libre - check out</t>
  </si>
  <si>
    <t>11:30 am</t>
  </si>
  <si>
    <t>Traslado hotel - aeropuerto en Barranquilla</t>
  </si>
  <si>
    <t>Avianca</t>
  </si>
  <si>
    <t>02:20 pm</t>
  </si>
  <si>
    <t>Vuelo nacional Barranquilla - Medellín</t>
  </si>
  <si>
    <t>Alejandra</t>
  </si>
  <si>
    <t>03:45 pm</t>
  </si>
  <si>
    <t>Traslado aeropuerto - centro médico</t>
  </si>
  <si>
    <t>04:30 pm</t>
  </si>
  <si>
    <t xml:space="preserve">Tratamiento </t>
  </si>
  <si>
    <t>YENNY</t>
  </si>
  <si>
    <t>VIERNES - día libre</t>
  </si>
  <si>
    <t>Traslado Hotel - centro médico</t>
  </si>
  <si>
    <t>Alta Estica Tesoso</t>
  </si>
  <si>
    <t xml:space="preserve">1:00 pm </t>
  </si>
  <si>
    <t xml:space="preserve">Cita Odontologia </t>
  </si>
  <si>
    <t>Traslado Centro medico - Hotel</t>
  </si>
  <si>
    <t>SÁBADO - día libre</t>
  </si>
  <si>
    <t>DOMINGO - día libre</t>
  </si>
  <si>
    <t>Traslado hotel - aeropuerto</t>
  </si>
  <si>
    <t>Vuelo Medellín - Curazao</t>
  </si>
  <si>
    <t xml:space="preserve"> </t>
  </si>
  <si>
    <t>Libro diario contable</t>
  </si>
  <si>
    <t>ARCHIVO</t>
  </si>
  <si>
    <t>PAGOS</t>
  </si>
  <si>
    <t>RESERVAS</t>
  </si>
  <si>
    <t>DOCUMENTOS</t>
  </si>
  <si>
    <t>CONTABILIDAD</t>
  </si>
  <si>
    <t>OPERATIVO</t>
  </si>
  <si>
    <t>CONCEPTO</t>
  </si>
  <si>
    <t>CANTIDAD</t>
  </si>
  <si>
    <t>COSTO NETO UNITARIO</t>
  </si>
  <si>
    <t>COSTO NETO TOTAL</t>
  </si>
  <si>
    <t>Retención en la fuente</t>
  </si>
  <si>
    <t>Valor pagado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</si>
  <si>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</si>
  <si>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</si>
  <si>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</si>
  <si>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</si>
  <si>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</si>
  <si>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</si>
  <si>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</si>
  <si>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</si>
  <si>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</si>
  <si>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EMITIDA</t>
  </si>
  <si>
    <t>Póliza de asistencia médica al viajero</t>
  </si>
  <si>
    <t>8,00 Unidades</t>
  </si>
  <si>
    <t>1,00</t>
  </si>
  <si>
    <t>$ 8,00</t>
  </si>
  <si>
    <t>FACTURADO</t>
  </si>
  <si>
    <t>Transporte aeropuerto - hotel - aeropuerto en Medellín</t>
  </si>
  <si>
    <t>4,00 Unidades</t>
  </si>
  <si>
    <t>45,00</t>
  </si>
  <si>
    <t>$ 180,00</t>
  </si>
  <si>
    <t>AEROTUREX</t>
  </si>
  <si>
    <t>JURIDICA BANCOLOMBIA</t>
  </si>
  <si>
    <t>TRANSFERENCIA BANCARIA</t>
  </si>
  <si>
    <t>Pagado</t>
  </si>
  <si>
    <t>Traslado aeropuerto- hotel - aeropuerto en Barranquilla</t>
  </si>
  <si>
    <t>2,00 Unidades</t>
  </si>
  <si>
    <t>35,00</t>
  </si>
  <si>
    <t>$ 70,00</t>
  </si>
  <si>
    <t>JAVIER</t>
  </si>
  <si>
    <t>EcografÍa de rodilla izquierda y derecha</t>
  </si>
  <si>
    <t>37,00</t>
  </si>
  <si>
    <t>$ 74,00</t>
  </si>
  <si>
    <t>ARCHIVADO</t>
  </si>
  <si>
    <t>Consulta con especialista en RODILLA y COLUMNA</t>
  </si>
  <si>
    <t>1,00 Unidades</t>
  </si>
  <si>
    <t>80,00</t>
  </si>
  <si>
    <t>$ 80,00</t>
  </si>
  <si>
    <t>Consulta con especialista en NEURO-OFTALMOLOGÍA</t>
  </si>
  <si>
    <t>108,00</t>
  </si>
  <si>
    <t>$ 108,00</t>
  </si>
  <si>
    <t>CLÍNICA SAN DIEGO</t>
  </si>
  <si>
    <t>DSM</t>
  </si>
  <si>
    <t>Traslados hotel-clínica en CARRO-privado para traslados hotel - clínica - hotel en Medellín y Barranquilla</t>
  </si>
  <si>
    <t>10,00</t>
  </si>
  <si>
    <t>Acompañamiento virtual en español logística</t>
  </si>
  <si>
    <t>40,00</t>
  </si>
  <si>
    <t>$ 40,00</t>
  </si>
  <si>
    <t>WENDI</t>
  </si>
  <si>
    <t>Acompañamiento presencial en español para citas y exámenes para 8 horas diurnas en Medellín y Barranquilla</t>
  </si>
  <si>
    <t>3,50 Unidades</t>
  </si>
  <si>
    <t>60,00</t>
  </si>
  <si>
    <t>$ 210,00</t>
  </si>
  <si>
    <t>E - MAIL</t>
  </si>
  <si>
    <t>Tiquere aéreo Medellín - Barranquilla vía Jet Smart</t>
  </si>
  <si>
    <t>91,00</t>
  </si>
  <si>
    <t>$ 91,00</t>
  </si>
  <si>
    <t>PSE TARJETA DÉBITO</t>
  </si>
  <si>
    <t>DSM 230</t>
  </si>
  <si>
    <t>Tiquete aéreo Barranquilla - Medellín vía Avianca</t>
  </si>
  <si>
    <t>175,00</t>
  </si>
  <si>
    <t>$ 175,00</t>
  </si>
  <si>
    <t>AVIANCA</t>
  </si>
  <si>
    <t>Fee administrativo emisión de tiquetes</t>
  </si>
  <si>
    <t>30,00</t>
  </si>
  <si>
    <t>$ 30,00</t>
  </si>
  <si>
    <t>Una noche alojamiento en Barranquilla Hotel GHL</t>
  </si>
  <si>
    <t>HOTEL GHL BARRANQUILLA</t>
  </si>
  <si>
    <t>Total</t>
  </si>
  <si>
    <t>$ 1.226,00</t>
  </si>
  <si>
    <t>Pagó el cliente</t>
  </si>
  <si>
    <t>Consulta con especialista en CIRUGIA ESTÉTICA</t>
  </si>
  <si>
    <t>Cobrar pax</t>
  </si>
  <si>
    <t>$25.000 pesos pago de silla en Avianca</t>
  </si>
  <si>
    <t>04 traslados adicionales en Barranquilla</t>
  </si>
  <si>
    <t>florines</t>
  </si>
  <si>
    <t>San Fernando Plaza - Hotel, Cra. 42A # 1-15, El Poblado</t>
  </si>
  <si>
    <t>ODONTOLOGÍA</t>
  </si>
  <si>
    <t>PAGO DR SOTO</t>
  </si>
  <si>
    <t>NEUROFTALMOLOGIA</t>
  </si>
  <si>
    <t>AALKDC</t>
  </si>
  <si>
    <t>OD1V2K</t>
  </si>
  <si>
    <t>BDB7UA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</si>
</sst>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dd-mm-yyyy"/>
    <numFmt numFmtId="166" formatCode="d mmmm"/>
    <numFmt numFmtId="167" formatCode="dd mmmm"/>
    <numFmt numFmtId="168" formatCode="#,##0.0"/>
    <numFmt numFmtId="169" formatCode="[$$]#,##0.00"/>
    <numFmt numFmtId="170" formatCode="[$cop]#,##0"/>
    <numFmt numFmtId="171" formatCode="d/MM/yyyy"/>
    <numFmt numFmtId="172" formatCode="&quot;$&quot;#,##0"/>
    <numFmt numFmtId="173" formatCode="dd-mm-yy"/>
    <numFmt numFmtId="174" formatCode="d-m-yyyy"/>
  </numFmts>
  <fonts count="26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  <scheme val="minor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b/>
      <sz val="11.0"/>
      <color rgb="FFFFFFFF"/>
      <name val="Lexend"/>
    </font>
    <font>
      <b/>
      <sz val="9.0"/>
      <color theme="1"/>
      <name val="Lexend"/>
    </font>
    <font>
      <color theme="1"/>
      <name val="Lexend"/>
    </font>
    <font>
      <b/>
      <sz val="12.0"/>
      <color rgb="FFFFFFFF"/>
      <name val="Lexend"/>
    </font>
    <font>
      <sz val="8.0"/>
      <color theme="1"/>
      <name val="Lexend"/>
    </font>
    <font>
      <sz val="10.0"/>
      <color theme="1"/>
      <name val="Lexend"/>
    </font>
    <font>
      <sz val="7.0"/>
      <color theme="1"/>
      <name val="Lexend"/>
    </font>
    <font>
      <b/>
      <color theme="1"/>
      <name val="Lexend"/>
    </font>
    <font>
      <b/>
      <sz val="9.0"/>
      <color rgb="FFFFFFFF"/>
      <name val="Lexend"/>
    </font>
    <font>
      <b/>
      <sz val="7.0"/>
      <color rgb="FFFFFFFF"/>
      <name val="Lexend"/>
    </font>
    <font>
      <b/>
      <color rgb="FFFFFFFF"/>
      <name val="Lexend"/>
    </font>
    <font/>
    <font>
      <b/>
      <sz val="7.0"/>
      <color theme="1"/>
      <name val="Lexend"/>
    </font>
    <font>
      <b/>
      <sz val="8.0"/>
      <color theme="1"/>
      <name val="Lexend"/>
    </font>
    <font>
      <sz val="11.0"/>
      <color rgb="FF212529"/>
      <name val="Lexend"/>
    </font>
    <font>
      <sz val="7.0"/>
      <color theme="1"/>
      <name val="Arial"/>
      <scheme val="minor"/>
    </font>
    <font>
      <b/>
      <sz val="11.0"/>
      <color rgb="FF212529"/>
      <name val="Lexend"/>
    </font>
    <font>
      <b/>
      <sz val="12.0"/>
      <color theme="1"/>
      <name val="Lexend"/>
    </font>
    <font>
      <b/>
      <sz val="13.0"/>
      <color theme="1"/>
      <name val="Lexend"/>
    </font>
    <font>
      <sz val="11.0"/>
      <color rgb="FF444746"/>
      <name val="&quot;Google Sans&quot;"/>
    </font>
  </fonts>
  <fills count="1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0F4F9"/>
        <bgColor rgb="FFF0F4F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horizontal="left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3" fontId="6" numFmtId="0" xfId="0" applyAlignment="1" applyFill="1" applyFont="1">
      <alignment horizontal="center" readingOrder="0" shrinkToFit="0" vertical="bottom" wrapText="1"/>
    </xf>
    <xf borderId="1" fillId="4" fontId="7" numFmtId="0" xfId="0" applyAlignment="1" applyBorder="1" applyFill="1" applyFont="1">
      <alignment horizontal="center" shrinkToFit="0" vertical="bottom" wrapText="1"/>
    </xf>
    <xf borderId="1" fillId="0" fontId="2" numFmtId="0" xfId="0" applyBorder="1" applyFont="1"/>
    <xf borderId="1" fillId="0" fontId="8" numFmtId="0" xfId="0" applyBorder="1" applyFont="1"/>
    <xf borderId="1" fillId="5" fontId="2" numFmtId="0" xfId="0" applyAlignment="1" applyBorder="1" applyFill="1" applyFont="1">
      <alignment readingOrder="0"/>
    </xf>
    <xf borderId="1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6" fontId="1" numFmtId="0" xfId="0" applyAlignment="1" applyFill="1" applyFont="1">
      <alignment vertical="center"/>
    </xf>
    <xf borderId="0" fillId="0" fontId="4" numFmtId="0" xfId="0" applyAlignment="1" applyFont="1">
      <alignment horizontal="center" vertical="center"/>
    </xf>
    <xf borderId="1" fillId="7" fontId="9" numFmtId="0" xfId="0" applyAlignment="1" applyBorder="1" applyFill="1" applyFont="1">
      <alignment horizontal="left" vertical="center"/>
    </xf>
    <xf borderId="1" fillId="7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vertical="center"/>
    </xf>
    <xf borderId="2" fillId="4" fontId="4" numFmtId="0" xfId="0" applyAlignment="1" applyBorder="1" applyFont="1">
      <alignment horizontal="center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vertical="center"/>
    </xf>
    <xf borderId="1" fillId="4" fontId="1" numFmtId="166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vertical="center"/>
    </xf>
    <xf borderId="3" fillId="4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vertical="center"/>
    </xf>
    <xf borderId="1" fillId="0" fontId="1" numFmtId="167" xfId="0" applyAlignment="1" applyBorder="1" applyFont="1" applyNumberFormat="1">
      <alignment horizontal="center" vertical="center"/>
    </xf>
    <xf borderId="2" fillId="0" fontId="1" numFmtId="167" xfId="0" applyAlignment="1" applyBorder="1" applyFont="1" applyNumberFormat="1">
      <alignment vertical="center"/>
    </xf>
    <xf borderId="1" fillId="8" fontId="1" numFmtId="0" xfId="0" applyAlignment="1" applyBorder="1" applyFill="1" applyFont="1">
      <alignment vertical="center"/>
    </xf>
    <xf borderId="2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5" fontId="10" numFmtId="0" xfId="0" applyAlignment="1" applyBorder="1" applyFont="1">
      <alignment horizontal="center" readingOrder="0" vertical="center"/>
    </xf>
    <xf borderId="1" fillId="9" fontId="1" numFmtId="0" xfId="0" applyAlignment="1" applyBorder="1" applyFill="1" applyFont="1">
      <alignment readingOrder="0" shrinkToFit="0" vertical="center" wrapText="1"/>
    </xf>
    <xf borderId="0" fillId="0" fontId="5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vertical="center"/>
    </xf>
    <xf borderId="1" fillId="8" fontId="1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readingOrder="0" vertical="center"/>
    </xf>
    <xf borderId="3" fillId="4" fontId="4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readingOrder="0" vertical="center"/>
    </xf>
    <xf borderId="3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vertical="center"/>
    </xf>
    <xf borderId="3" fillId="6" fontId="1" numFmtId="0" xfId="0" applyAlignment="1" applyBorder="1" applyFont="1">
      <alignment vertical="center"/>
    </xf>
    <xf borderId="1" fillId="4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left" readingOrder="0" shrinkToFit="0" vertical="center" wrapText="1"/>
    </xf>
    <xf borderId="0" fillId="0" fontId="1" numFmtId="167" xfId="0" applyAlignment="1" applyFont="1" applyNumberFormat="1">
      <alignment horizontal="center" vertical="center"/>
    </xf>
    <xf borderId="0" fillId="0" fontId="1" numFmtId="168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5" fillId="0" fontId="13" numFmtId="169" xfId="0" applyAlignment="1" applyBorder="1" applyFont="1" applyNumberFormat="1">
      <alignment horizontal="center" shrinkToFit="0" vertical="center" wrapText="1"/>
    </xf>
    <xf borderId="0" fillId="0" fontId="3" numFmtId="169" xfId="0" applyAlignment="1" applyFont="1" applyNumberFormat="1">
      <alignment vertical="center"/>
    </xf>
    <xf borderId="0" fillId="0" fontId="3" numFmtId="0" xfId="0" applyAlignment="1" applyFont="1">
      <alignment vertical="center"/>
    </xf>
    <xf borderId="1" fillId="7" fontId="14" numFmtId="0" xfId="0" applyAlignment="1" applyBorder="1" applyFont="1">
      <alignment horizontal="center" readingOrder="0" shrinkToFit="0" vertical="center" wrapText="1"/>
    </xf>
    <xf borderId="1" fillId="7" fontId="14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readingOrder="0" shrinkToFit="0" vertical="center" wrapText="1"/>
    </xf>
    <xf borderId="1" fillId="7" fontId="3" numFmtId="170" xfId="0" applyAlignment="1" applyBorder="1" applyFont="1" applyNumberFormat="1">
      <alignment horizontal="center" vertical="center"/>
    </xf>
    <xf borderId="5" fillId="7" fontId="16" numFmtId="169" xfId="0" applyAlignment="1" applyBorder="1" applyFont="1" applyNumberFormat="1">
      <alignment horizontal="center" shrinkToFit="0" vertical="center" wrapText="1"/>
    </xf>
    <xf borderId="5" fillId="0" fontId="17" numFmtId="0" xfId="0" applyBorder="1" applyFont="1"/>
    <xf borderId="5" fillId="7" fontId="3" numFmtId="0" xfId="0" applyAlignment="1" applyBorder="1" applyFont="1">
      <alignment vertical="center"/>
    </xf>
    <xf borderId="1" fillId="4" fontId="18" numFmtId="0" xfId="0" applyAlignment="1" applyBorder="1" applyFont="1">
      <alignment horizontal="center" readingOrder="0" shrinkToFit="0" vertical="center" wrapText="1"/>
    </xf>
    <xf borderId="1" fillId="10" fontId="19" numFmtId="170" xfId="0" applyAlignment="1" applyBorder="1" applyFill="1" applyFont="1" applyNumberFormat="1">
      <alignment horizontal="center" shrinkToFit="0" vertical="center" wrapText="1"/>
    </xf>
    <xf borderId="1" fillId="10" fontId="7" numFmtId="170" xfId="0" applyAlignment="1" applyBorder="1" applyFont="1" applyNumberFormat="1">
      <alignment horizontal="center" shrinkToFit="0" vertical="center" wrapText="1"/>
    </xf>
    <xf borderId="4" fillId="11" fontId="14" numFmtId="170" xfId="0" applyAlignment="1" applyBorder="1" applyFill="1" applyFont="1" applyNumberFormat="1">
      <alignment horizontal="center" shrinkToFit="0" vertical="center" wrapText="1"/>
    </xf>
    <xf borderId="4" fillId="11" fontId="14" numFmtId="171" xfId="0" applyAlignment="1" applyBorder="1" applyFont="1" applyNumberFormat="1">
      <alignment horizontal="center" shrinkToFit="0" vertical="center" wrapText="1"/>
    </xf>
    <xf borderId="0" fillId="5" fontId="10" numFmtId="0" xfId="0" applyAlignment="1" applyFont="1">
      <alignment horizontal="center" readingOrder="0" vertical="center"/>
    </xf>
    <xf borderId="0" fillId="5" fontId="12" numFmtId="0" xfId="0" applyAlignment="1" applyFont="1">
      <alignment horizontal="center" readingOrder="0" vertical="center"/>
    </xf>
    <xf borderId="1" fillId="0" fontId="20" numFmtId="0" xfId="0" applyAlignment="1" applyBorder="1" applyFont="1">
      <alignment horizontal="center" readingOrder="0" shrinkToFit="0" vertical="center" wrapText="1"/>
    </xf>
    <xf borderId="1" fillId="10" fontId="8" numFmtId="172" xfId="0" applyAlignment="1" applyBorder="1" applyFont="1" applyNumberFormat="1">
      <alignment horizontal="center" readingOrder="0" vertical="center"/>
    </xf>
    <xf borderId="1" fillId="10" fontId="8" numFmtId="0" xfId="0" applyAlignment="1" applyBorder="1" applyFont="1">
      <alignment horizontal="center" readingOrder="0" vertical="center"/>
    </xf>
    <xf borderId="1" fillId="10" fontId="8" numFmtId="172" xfId="0" applyAlignment="1" applyBorder="1" applyFont="1" applyNumberFormat="1">
      <alignment horizontal="center" vertical="center"/>
    </xf>
    <xf borderId="1" fillId="12" fontId="8" numFmtId="0" xfId="0" applyAlignment="1" applyBorder="1" applyFill="1" applyFont="1">
      <alignment horizontal="center" vertical="center"/>
    </xf>
    <xf borderId="0" fillId="12" fontId="8" numFmtId="0" xfId="0" applyAlignment="1" applyFont="1">
      <alignment horizontal="center" vertical="center"/>
    </xf>
    <xf borderId="0" fillId="5" fontId="11" numFmtId="0" xfId="0" applyAlignment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vertical="center"/>
    </xf>
    <xf borderId="1" fillId="0" fontId="8" numFmtId="173" xfId="0" applyAlignment="1" applyBorder="1" applyFont="1" applyNumberFormat="1">
      <alignment horizontal="center" readingOrder="0" vertical="center"/>
    </xf>
    <xf borderId="1" fillId="0" fontId="8" numFmtId="172" xfId="0" applyAlignment="1" applyBorder="1" applyFont="1" applyNumberFormat="1">
      <alignment horizontal="center" readingOrder="0" vertical="center"/>
    </xf>
    <xf borderId="0" fillId="13" fontId="8" numFmtId="0" xfId="0" applyAlignment="1" applyFill="1" applyFont="1">
      <alignment horizontal="center" readingOrder="0" vertical="center"/>
    </xf>
    <xf borderId="1" fillId="0" fontId="8" numFmtId="174" xfId="0" applyAlignment="1" applyBorder="1" applyFont="1" applyNumberFormat="1">
      <alignment horizontal="center" readingOrder="0" vertical="center"/>
    </xf>
    <xf borderId="0" fillId="14" fontId="8" numFmtId="0" xfId="0" applyAlignment="1" applyFill="1" applyFont="1">
      <alignment horizontal="center" readingOrder="0" vertical="center"/>
    </xf>
    <xf borderId="1" fillId="0" fontId="8" numFmtId="172" xfId="0" applyAlignment="1" applyBorder="1" applyFont="1" applyNumberFormat="1">
      <alignment horizontal="center" vertical="center"/>
    </xf>
    <xf borderId="1" fillId="12" fontId="8" numFmtId="172" xfId="0" applyAlignment="1" applyBorder="1" applyFont="1" applyNumberFormat="1">
      <alignment horizontal="center" readingOrder="0" vertical="center"/>
    </xf>
    <xf borderId="1" fillId="12" fontId="8" numFmtId="0" xfId="0" applyAlignment="1" applyBorder="1" applyFont="1">
      <alignment horizontal="center" readingOrder="0" vertical="center"/>
    </xf>
    <xf borderId="1" fillId="12" fontId="8" numFmtId="174" xfId="0" applyAlignment="1" applyBorder="1" applyFont="1" applyNumberFormat="1">
      <alignment horizontal="center" readingOrder="0" vertical="center"/>
    </xf>
    <xf borderId="1" fillId="12" fontId="8" numFmtId="172" xfId="0" applyAlignment="1" applyBorder="1" applyFont="1" applyNumberFormat="1">
      <alignment horizontal="center" vertical="center"/>
    </xf>
    <xf borderId="0" fillId="12" fontId="8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5" fillId="15" fontId="22" numFmtId="0" xfId="0" applyAlignment="1" applyBorder="1" applyFill="1" applyFont="1">
      <alignment horizontal="center" readingOrder="0" shrinkToFit="0" vertical="center" wrapText="1"/>
    </xf>
    <xf borderId="0" fillId="15" fontId="8" numFmtId="0" xfId="0" applyAlignment="1" applyFont="1">
      <alignment horizontal="center" vertical="center"/>
    </xf>
    <xf borderId="5" fillId="0" fontId="20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8" numFmtId="0" xfId="0" applyAlignment="1" applyFont="1">
      <alignment vertical="center"/>
    </xf>
    <xf borderId="0" fillId="15" fontId="13" numFmtId="0" xfId="0" applyAlignment="1" applyFont="1">
      <alignment readingOrder="0" vertical="center"/>
    </xf>
    <xf borderId="0" fillId="15" fontId="8" numFmtId="0" xfId="0" applyAlignment="1" applyFont="1">
      <alignment vertical="center"/>
    </xf>
    <xf borderId="0" fillId="15" fontId="2" numFmtId="0" xfId="0" applyAlignment="1" applyFont="1">
      <alignment readingOrder="0"/>
    </xf>
    <xf borderId="0" fillId="15" fontId="2" numFmtId="0" xfId="0" applyFont="1"/>
    <xf borderId="0" fillId="0" fontId="8" numFmtId="0" xfId="0" applyAlignment="1" applyFont="1">
      <alignment readingOrder="0" vertical="center"/>
    </xf>
    <xf borderId="0" fillId="0" fontId="23" numFmtId="0" xfId="0" applyAlignment="1" applyFont="1">
      <alignment vertical="center"/>
    </xf>
    <xf borderId="0" fillId="0" fontId="24" numFmtId="0" xfId="0" applyAlignment="1" applyFont="1">
      <alignment horizontal="center" readingOrder="0" vertical="center"/>
    </xf>
    <xf borderId="0" fillId="16" fontId="25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Relationship Id="rId3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104775</xdr:rowOff>
    </xdr:from>
    <xdr:ext cx="5286375" cy="31908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21</xdr:row>
      <xdr:rowOff>38100</xdr:rowOff>
    </xdr:from>
    <xdr:ext cx="3810000" cy="22383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6</xdr:row>
      <xdr:rowOff>0</xdr:rowOff>
    </xdr:from>
    <xdr:ext cx="4114800" cy="75723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952500</xdr:colOff>
      <xdr:row>7</xdr:row>
      <xdr:rowOff>161925</xdr:rowOff>
    </xdr:from>
    <xdr:ext cx="4876800" cy="310515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4876800" cy="2371725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4867275" cy="504825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6</xdr:row>
      <xdr:rowOff>0</xdr:rowOff>
    </xdr:from>
    <xdr:ext cx="2543175" cy="673417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2771775" cy="6705600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3</xdr:row>
      <xdr:rowOff>190500</xdr:rowOff>
    </xdr:from>
    <xdr:ext cx="7581900" cy="1038225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20</xdr:row>
      <xdr:rowOff>57150</xdr:rowOff>
    </xdr:from>
    <xdr:ext cx="4867275" cy="3238500"/>
    <xdr:pic>
      <xdr:nvPicPr>
        <xdr:cNvPr id="0" name="image1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6</xdr:row>
      <xdr:rowOff>19050</xdr:rowOff>
    </xdr:from>
    <xdr:ext cx="7277100" cy="2152650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4" t="s">
        <v>1</v>
      </c>
      <c r="C18" s="2"/>
      <c r="D18" s="1"/>
      <c r="E18" s="1"/>
      <c r="F18" s="2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4" t="s">
        <v>2</v>
      </c>
      <c r="C19" s="2"/>
      <c r="D19" s="1"/>
      <c r="E19" s="1"/>
      <c r="F19" s="2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3</v>
      </c>
      <c r="B20" s="4" t="s">
        <v>4</v>
      </c>
      <c r="C20" s="2"/>
      <c r="D20" s="1"/>
      <c r="E20" s="1"/>
      <c r="F20" s="2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5</v>
      </c>
      <c r="B21" s="4" t="s">
        <v>6</v>
      </c>
      <c r="C21" s="2"/>
      <c r="D21" s="1"/>
      <c r="E21" s="1"/>
      <c r="F21" s="2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7</v>
      </c>
      <c r="B22" s="4" t="s">
        <v>8</v>
      </c>
      <c r="C22" s="2"/>
      <c r="D22" s="1"/>
      <c r="E22" s="1"/>
      <c r="F22" s="2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9</v>
      </c>
      <c r="B23" s="5">
        <v>28747.0</v>
      </c>
      <c r="C23" s="2"/>
      <c r="D23" s="1"/>
      <c r="E23" s="1"/>
      <c r="F23" s="2"/>
      <c r="G23" s="3"/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6" t="s">
        <v>10</v>
      </c>
      <c r="B24" s="5"/>
      <c r="C24" s="2"/>
      <c r="D24" s="1"/>
      <c r="E24" s="1"/>
      <c r="F24" s="2"/>
      <c r="G24" s="3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C25" s="2"/>
      <c r="D25" s="1"/>
      <c r="E25" s="1"/>
      <c r="F25" s="2"/>
      <c r="G25" s="3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11</v>
      </c>
      <c r="B26" s="1">
        <f>2025-1978</f>
        <v>47</v>
      </c>
      <c r="C26" s="2"/>
      <c r="D26" s="1"/>
      <c r="E26" s="1"/>
      <c r="F26" s="2"/>
      <c r="G26" s="3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12</v>
      </c>
      <c r="B27" s="1"/>
      <c r="C27" s="2"/>
      <c r="D27" s="1"/>
      <c r="E27" s="1"/>
      <c r="F27" s="2"/>
      <c r="G27" s="3"/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13</v>
      </c>
      <c r="B28" s="1"/>
      <c r="C28" s="2"/>
      <c r="D28" s="1"/>
      <c r="E28" s="1"/>
      <c r="F28" s="2"/>
      <c r="G28" s="3"/>
      <c r="H28" s="8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14</v>
      </c>
      <c r="B29" s="1"/>
      <c r="C29" s="2"/>
      <c r="D29" s="1"/>
      <c r="E29" s="1"/>
      <c r="F29" s="2"/>
      <c r="G29" s="3">
        <f>568000-555555</f>
        <v>12445</v>
      </c>
      <c r="H29" s="8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15</v>
      </c>
      <c r="B30" s="4" t="s">
        <v>16</v>
      </c>
      <c r="C30" s="2"/>
      <c r="D30" s="1"/>
      <c r="E30" s="1"/>
      <c r="F30" s="2"/>
      <c r="G30" s="3">
        <f>669000-555555</f>
        <v>113445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17</v>
      </c>
      <c r="B31" s="4" t="s">
        <v>18</v>
      </c>
      <c r="C31" s="2"/>
      <c r="D31" s="1"/>
      <c r="E31" s="1"/>
      <c r="F31" s="2"/>
      <c r="G31" s="3">
        <f>555555+65000</f>
        <v>620555</v>
      </c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19</v>
      </c>
      <c r="B32" s="1"/>
      <c r="C32" s="2"/>
      <c r="D32" s="1"/>
      <c r="E32" s="1"/>
      <c r="F32" s="2"/>
      <c r="G32" s="3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20</v>
      </c>
      <c r="B33" s="1"/>
      <c r="C33" s="2"/>
      <c r="D33" s="1"/>
      <c r="E33" s="1"/>
      <c r="F33" s="2"/>
      <c r="G33" s="3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21</v>
      </c>
      <c r="B34" s="6" t="s">
        <v>22</v>
      </c>
      <c r="C34" s="2"/>
      <c r="D34" s="1"/>
      <c r="E34" s="1"/>
      <c r="F34" s="2"/>
      <c r="G34" s="3"/>
      <c r="H34" s="8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23</v>
      </c>
      <c r="B35" s="1"/>
      <c r="C35" s="2"/>
      <c r="D35" s="1"/>
      <c r="E35" s="1"/>
      <c r="F35" s="2"/>
      <c r="G35" s="3"/>
      <c r="H35" s="8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24</v>
      </c>
      <c r="B36" s="1"/>
      <c r="C36" s="2"/>
      <c r="D36" s="1"/>
      <c r="E36" s="1"/>
      <c r="F36" s="2"/>
      <c r="G36" s="3"/>
      <c r="H36" s="8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3" t="s">
        <v>25</v>
      </c>
      <c r="B37" s="1"/>
      <c r="C37" s="2"/>
      <c r="D37" s="1"/>
      <c r="E37" s="1"/>
      <c r="F37" s="2"/>
      <c r="G37" s="3"/>
      <c r="H37" s="8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9" t="s">
        <v>26</v>
      </c>
      <c r="B38" s="9"/>
      <c r="C38" s="2"/>
      <c r="D38" s="1"/>
      <c r="E38" s="1"/>
      <c r="F38" s="2"/>
      <c r="G38" s="3"/>
      <c r="H38" s="8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0"/>
      <c r="C39" s="2"/>
      <c r="D39" s="1"/>
      <c r="E39" s="1"/>
      <c r="F39" s="2"/>
      <c r="G39" s="8"/>
      <c r="H39" s="8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3"/>
      <c r="H40" s="8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A1001" s="1"/>
      <c r="B1001" s="1"/>
      <c r="C1001" s="2"/>
      <c r="D1001" s="1"/>
      <c r="E1001" s="1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24.38"/>
    <col customWidth="1" min="4" max="4" width="37.5"/>
    <col customWidth="1" min="5" max="5" width="9.25"/>
    <col customWidth="1" min="6" max="6" width="31.5"/>
  </cols>
  <sheetData>
    <row r="2">
      <c r="A2" s="11" t="s">
        <v>27</v>
      </c>
    </row>
    <row r="3">
      <c r="A3" s="12" t="s">
        <v>28</v>
      </c>
      <c r="B3" s="12" t="s">
        <v>29</v>
      </c>
      <c r="C3" s="12" t="s">
        <v>28</v>
      </c>
      <c r="D3" s="12" t="s">
        <v>30</v>
      </c>
      <c r="E3" s="12" t="s">
        <v>28</v>
      </c>
      <c r="F3" s="12" t="s">
        <v>31</v>
      </c>
    </row>
    <row r="4">
      <c r="A4" s="13"/>
      <c r="B4" s="13"/>
      <c r="C4" s="13"/>
      <c r="D4" s="14" t="s">
        <v>32</v>
      </c>
      <c r="E4" s="15" t="s">
        <v>33</v>
      </c>
      <c r="F4" s="16" t="s">
        <v>34</v>
      </c>
    </row>
    <row r="5">
      <c r="A5" s="13"/>
      <c r="B5" s="13"/>
      <c r="C5" s="13"/>
      <c r="D5" s="13"/>
      <c r="E5" s="15" t="s">
        <v>33</v>
      </c>
      <c r="F5" s="16" t="s">
        <v>35</v>
      </c>
    </row>
    <row r="6">
      <c r="A6" s="13"/>
      <c r="B6" s="13"/>
      <c r="C6" s="13"/>
      <c r="D6" s="13"/>
      <c r="E6" s="13"/>
      <c r="F6" s="16" t="s">
        <v>36</v>
      </c>
    </row>
    <row r="7">
      <c r="F7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32.5"/>
    <col customWidth="1" min="3" max="3" width="11.63"/>
    <col customWidth="1" min="4" max="4" width="15.88"/>
    <col customWidth="1" min="5" max="5" width="56.88"/>
    <col customWidth="1" min="6" max="6" width="19.5"/>
    <col customWidth="1" min="7" max="7" width="10.38"/>
    <col customWidth="1" min="8" max="8" width="12.25"/>
    <col customWidth="1" min="9" max="10" width="11.0"/>
  </cols>
  <sheetData>
    <row r="1" ht="23.25" customHeight="1">
      <c r="A1" s="18"/>
      <c r="B1" s="18"/>
      <c r="C1" s="18"/>
      <c r="D1" s="18"/>
      <c r="E1" s="19"/>
      <c r="F1" s="18"/>
      <c r="G1" s="19"/>
      <c r="H1" s="20"/>
      <c r="I1" s="21"/>
      <c r="J1" s="18"/>
    </row>
    <row r="2" ht="23.25" customHeight="1">
      <c r="A2" s="18"/>
      <c r="B2" s="18"/>
      <c r="C2" s="18"/>
      <c r="D2" s="18"/>
      <c r="E2" s="19"/>
      <c r="F2" s="18"/>
      <c r="G2" s="19"/>
      <c r="H2" s="20"/>
      <c r="I2" s="21"/>
      <c r="J2" s="18"/>
    </row>
    <row r="3" ht="23.25" customHeight="1">
      <c r="A3" s="18"/>
      <c r="B3" s="22" t="s">
        <v>37</v>
      </c>
      <c r="C3" s="23"/>
      <c r="D3" s="23"/>
      <c r="E3" s="22" t="s">
        <v>38</v>
      </c>
      <c r="F3" s="23"/>
      <c r="G3" s="24"/>
      <c r="H3" s="24"/>
      <c r="I3" s="21"/>
      <c r="J3" s="18"/>
    </row>
    <row r="4">
      <c r="A4" s="18"/>
      <c r="B4" s="25" t="s">
        <v>39</v>
      </c>
      <c r="C4" s="26" t="s">
        <v>40</v>
      </c>
      <c r="D4" s="27" t="s">
        <v>41</v>
      </c>
      <c r="E4" s="26" t="s">
        <v>42</v>
      </c>
      <c r="F4" s="28" t="s">
        <v>43</v>
      </c>
      <c r="G4" s="28" t="s">
        <v>44</v>
      </c>
      <c r="H4" s="28" t="s">
        <v>45</v>
      </c>
      <c r="I4" s="21"/>
      <c r="J4" s="18"/>
    </row>
    <row r="5" ht="27.0" customHeight="1">
      <c r="A5" s="18"/>
      <c r="B5" s="29"/>
      <c r="C5" s="29">
        <v>1.0</v>
      </c>
      <c r="D5" s="30">
        <v>45985.0</v>
      </c>
      <c r="E5" s="31" t="s">
        <v>46</v>
      </c>
      <c r="F5" s="29"/>
      <c r="G5" s="32"/>
      <c r="H5" s="32"/>
      <c r="I5" s="21"/>
      <c r="J5" s="18"/>
    </row>
    <row r="6">
      <c r="A6" s="18"/>
      <c r="B6" s="33"/>
      <c r="C6" s="33"/>
      <c r="D6" s="34" t="s">
        <v>47</v>
      </c>
      <c r="E6" s="35" t="s">
        <v>48</v>
      </c>
      <c r="F6" s="36"/>
      <c r="G6" s="37"/>
      <c r="H6" s="37"/>
      <c r="I6" s="21"/>
      <c r="J6" s="18"/>
    </row>
    <row r="7">
      <c r="A7" s="18"/>
      <c r="B7" s="33"/>
      <c r="C7" s="33"/>
      <c r="D7" s="34" t="s">
        <v>49</v>
      </c>
      <c r="E7" s="38" t="s">
        <v>50</v>
      </c>
      <c r="F7" s="36"/>
      <c r="G7" s="37"/>
      <c r="H7" s="33">
        <v>1.0</v>
      </c>
      <c r="I7" s="21"/>
      <c r="J7" s="18"/>
    </row>
    <row r="8">
      <c r="A8" s="18"/>
      <c r="B8" s="33"/>
      <c r="C8" s="33"/>
      <c r="D8" s="34" t="s">
        <v>51</v>
      </c>
      <c r="E8" s="35" t="s">
        <v>52</v>
      </c>
      <c r="F8" s="33"/>
      <c r="G8" s="39"/>
      <c r="H8" s="39"/>
      <c r="I8" s="21"/>
      <c r="J8" s="18"/>
    </row>
    <row r="9">
      <c r="A9" s="18"/>
      <c r="B9" s="33"/>
      <c r="C9" s="33"/>
      <c r="D9" s="33"/>
      <c r="E9" s="40" t="s">
        <v>53</v>
      </c>
      <c r="F9" s="34">
        <v>0.5</v>
      </c>
      <c r="G9" s="39"/>
      <c r="H9" s="39"/>
      <c r="I9" s="21"/>
      <c r="J9" s="18"/>
    </row>
    <row r="10">
      <c r="A10" s="18"/>
      <c r="B10" s="34"/>
      <c r="C10" s="33"/>
      <c r="D10" s="34" t="s">
        <v>54</v>
      </c>
      <c r="E10" s="40" t="s">
        <v>55</v>
      </c>
      <c r="F10" s="33"/>
      <c r="G10" s="35"/>
      <c r="H10" s="35"/>
      <c r="I10" s="41" t="s">
        <v>56</v>
      </c>
      <c r="J10" s="18"/>
    </row>
    <row r="11">
      <c r="A11" s="18"/>
      <c r="B11" s="33"/>
      <c r="C11" s="33"/>
      <c r="D11" s="33"/>
      <c r="E11" s="38" t="s">
        <v>57</v>
      </c>
      <c r="F11" s="33"/>
      <c r="G11" s="33">
        <v>1.0</v>
      </c>
      <c r="H11" s="35"/>
      <c r="I11" s="41" t="s">
        <v>58</v>
      </c>
      <c r="J11" s="18"/>
    </row>
    <row r="12">
      <c r="A12" s="42" t="s">
        <v>59</v>
      </c>
      <c r="B12" s="43" t="s">
        <v>60</v>
      </c>
      <c r="C12" s="44" t="s">
        <v>61</v>
      </c>
      <c r="D12" s="34" t="s">
        <v>62</v>
      </c>
      <c r="E12" s="45" t="s">
        <v>32</v>
      </c>
      <c r="F12" s="33"/>
      <c r="G12" s="33"/>
      <c r="H12" s="35"/>
      <c r="I12" s="41" t="s">
        <v>63</v>
      </c>
      <c r="J12" s="18"/>
    </row>
    <row r="13">
      <c r="A13" s="42" t="s">
        <v>59</v>
      </c>
      <c r="B13" s="43" t="s">
        <v>60</v>
      </c>
      <c r="C13" s="44" t="s">
        <v>61</v>
      </c>
      <c r="D13" s="33"/>
      <c r="E13" s="45" t="s">
        <v>64</v>
      </c>
      <c r="F13" s="33"/>
      <c r="G13" s="33"/>
      <c r="H13" s="35"/>
      <c r="I13" s="41" t="s">
        <v>65</v>
      </c>
      <c r="J13" s="18"/>
    </row>
    <row r="14">
      <c r="A14" s="46"/>
      <c r="B14" s="47"/>
      <c r="C14" s="33"/>
      <c r="D14" s="35"/>
      <c r="E14" s="38" t="s">
        <v>66</v>
      </c>
      <c r="F14" s="48"/>
      <c r="G14" s="33">
        <v>1.0</v>
      </c>
      <c r="H14" s="35"/>
      <c r="I14" s="21"/>
      <c r="J14" s="18"/>
    </row>
    <row r="15" ht="24.75" customHeight="1">
      <c r="A15" s="46"/>
      <c r="B15" s="49"/>
      <c r="C15" s="31">
        <v>2.0</v>
      </c>
      <c r="D15" s="30">
        <v>45986.0</v>
      </c>
      <c r="E15" s="31" t="s">
        <v>67</v>
      </c>
      <c r="F15" s="29"/>
      <c r="G15" s="32"/>
      <c r="H15" s="32"/>
      <c r="I15" s="21"/>
      <c r="J15" s="18"/>
    </row>
    <row r="16">
      <c r="A16" s="46"/>
      <c r="B16" s="47"/>
      <c r="C16" s="33"/>
      <c r="D16" s="35"/>
      <c r="E16" s="50" t="s">
        <v>68</v>
      </c>
      <c r="F16" s="33"/>
      <c r="G16" s="51"/>
      <c r="H16" s="51"/>
      <c r="I16" s="41"/>
      <c r="J16" s="18"/>
    </row>
    <row r="17" ht="27.0" customHeight="1">
      <c r="A17" s="46"/>
      <c r="B17" s="47"/>
      <c r="C17" s="33"/>
      <c r="D17" s="34" t="s">
        <v>69</v>
      </c>
      <c r="E17" s="52" t="s">
        <v>70</v>
      </c>
      <c r="F17" s="34">
        <v>0.5</v>
      </c>
      <c r="G17" s="33">
        <v>1.0</v>
      </c>
      <c r="H17" s="35"/>
      <c r="I17" s="21"/>
      <c r="J17" s="18"/>
    </row>
    <row r="18" ht="37.5" customHeight="1">
      <c r="A18" s="42" t="s">
        <v>71</v>
      </c>
      <c r="B18" s="43" t="s">
        <v>72</v>
      </c>
      <c r="C18" s="44" t="s">
        <v>61</v>
      </c>
      <c r="D18" s="53" t="s">
        <v>73</v>
      </c>
      <c r="E18" s="45" t="s">
        <v>74</v>
      </c>
      <c r="F18" s="33"/>
      <c r="G18" s="33"/>
      <c r="H18" s="35"/>
      <c r="I18" s="41"/>
      <c r="J18" s="18"/>
    </row>
    <row r="19" ht="28.5" customHeight="1">
      <c r="A19" s="18"/>
      <c r="B19" s="33"/>
      <c r="C19" s="33"/>
      <c r="D19" s="34"/>
      <c r="E19" s="38" t="s">
        <v>66</v>
      </c>
      <c r="F19" s="33"/>
      <c r="G19" s="33">
        <v>1.0</v>
      </c>
      <c r="H19" s="35"/>
      <c r="I19" s="21"/>
      <c r="J19" s="18"/>
    </row>
    <row r="20" ht="26.25" customHeight="1">
      <c r="A20" s="18"/>
      <c r="B20" s="29"/>
      <c r="C20" s="31">
        <v>3.0</v>
      </c>
      <c r="D20" s="30">
        <v>45987.0</v>
      </c>
      <c r="E20" s="31" t="s">
        <v>75</v>
      </c>
      <c r="F20" s="54" t="s">
        <v>43</v>
      </c>
      <c r="G20" s="54" t="s">
        <v>44</v>
      </c>
      <c r="H20" s="54" t="s">
        <v>45</v>
      </c>
      <c r="I20" s="21"/>
      <c r="J20" s="18"/>
    </row>
    <row r="21" ht="16.5" customHeight="1">
      <c r="A21" s="18"/>
      <c r="B21" s="34" t="s">
        <v>76</v>
      </c>
      <c r="C21" s="44" t="s">
        <v>61</v>
      </c>
      <c r="D21" s="55" t="s">
        <v>77</v>
      </c>
      <c r="E21" s="52" t="s">
        <v>78</v>
      </c>
      <c r="F21" s="33"/>
      <c r="G21" s="56"/>
      <c r="H21" s="56">
        <v>1.0</v>
      </c>
      <c r="I21" s="21"/>
      <c r="J21" s="18"/>
    </row>
    <row r="22" ht="18.75" customHeight="1">
      <c r="A22" s="18"/>
      <c r="B22" s="34" t="s">
        <v>79</v>
      </c>
      <c r="C22" s="44" t="s">
        <v>61</v>
      </c>
      <c r="D22" s="55" t="s">
        <v>80</v>
      </c>
      <c r="E22" s="57" t="s">
        <v>81</v>
      </c>
      <c r="F22" s="34">
        <v>1.0</v>
      </c>
      <c r="G22" s="48"/>
      <c r="H22" s="48"/>
      <c r="I22" s="41"/>
      <c r="J22" s="18"/>
    </row>
    <row r="23" ht="21.0" customHeight="1">
      <c r="A23" s="18"/>
      <c r="B23" s="34" t="s">
        <v>82</v>
      </c>
      <c r="C23" s="44" t="s">
        <v>61</v>
      </c>
      <c r="D23" s="55" t="s">
        <v>83</v>
      </c>
      <c r="E23" s="52" t="s">
        <v>84</v>
      </c>
      <c r="F23" s="33"/>
      <c r="G23" s="56"/>
      <c r="H23" s="56">
        <v>1.0</v>
      </c>
      <c r="I23" s="21"/>
      <c r="J23" s="18"/>
    </row>
    <row r="24" ht="16.5" customHeight="1">
      <c r="A24" s="18"/>
      <c r="B24" s="34" t="s">
        <v>85</v>
      </c>
      <c r="C24" s="44" t="s">
        <v>61</v>
      </c>
      <c r="D24" s="55"/>
      <c r="E24" s="58" t="s">
        <v>86</v>
      </c>
      <c r="F24" s="33"/>
      <c r="G24" s="33"/>
      <c r="H24" s="33"/>
      <c r="I24" s="21"/>
      <c r="J24" s="18"/>
    </row>
    <row r="25">
      <c r="A25" s="18"/>
      <c r="B25" s="33"/>
      <c r="C25" s="33"/>
      <c r="D25" s="55"/>
      <c r="E25" s="58" t="s">
        <v>87</v>
      </c>
      <c r="F25" s="33"/>
      <c r="G25" s="33"/>
      <c r="H25" s="33"/>
      <c r="I25" s="21"/>
      <c r="J25" s="18"/>
    </row>
    <row r="26">
      <c r="A26" s="18"/>
      <c r="B26" s="34" t="s">
        <v>82</v>
      </c>
      <c r="C26" s="44" t="s">
        <v>61</v>
      </c>
      <c r="D26" s="55" t="s">
        <v>88</v>
      </c>
      <c r="E26" s="38" t="s">
        <v>57</v>
      </c>
      <c r="F26" s="34"/>
      <c r="G26" s="34">
        <v>1.0</v>
      </c>
      <c r="H26" s="33"/>
      <c r="I26" s="21"/>
      <c r="J26" s="18"/>
    </row>
    <row r="27" ht="45.75" customHeight="1">
      <c r="A27" s="18"/>
      <c r="B27" s="59" t="s">
        <v>89</v>
      </c>
      <c r="C27" s="44" t="s">
        <v>61</v>
      </c>
      <c r="D27" s="53" t="s">
        <v>90</v>
      </c>
      <c r="E27" s="45" t="s">
        <v>91</v>
      </c>
      <c r="F27" s="48"/>
      <c r="G27" s="33"/>
      <c r="H27" s="33"/>
      <c r="I27" s="21"/>
      <c r="J27" s="18"/>
    </row>
    <row r="28">
      <c r="A28" s="18"/>
      <c r="B28" s="34" t="s">
        <v>82</v>
      </c>
      <c r="C28" s="44" t="s">
        <v>61</v>
      </c>
      <c r="D28" s="34"/>
      <c r="E28" s="52" t="s">
        <v>92</v>
      </c>
      <c r="F28" s="34"/>
      <c r="G28" s="34">
        <v>1.0</v>
      </c>
      <c r="H28" s="34"/>
      <c r="I28" s="21"/>
      <c r="J28" s="18"/>
    </row>
    <row r="29">
      <c r="A29" s="18"/>
      <c r="B29" s="34"/>
      <c r="C29" s="34"/>
      <c r="D29" s="34"/>
      <c r="E29" s="34" t="s">
        <v>53</v>
      </c>
      <c r="F29" s="34"/>
      <c r="G29" s="34"/>
      <c r="H29" s="34"/>
      <c r="I29" s="21"/>
      <c r="J29" s="18"/>
    </row>
    <row r="30">
      <c r="A30" s="18"/>
      <c r="B30" s="34" t="s">
        <v>82</v>
      </c>
      <c r="C30" s="44" t="s">
        <v>61</v>
      </c>
      <c r="D30" s="34"/>
      <c r="E30" s="38" t="s">
        <v>57</v>
      </c>
      <c r="F30" s="34">
        <v>0.5</v>
      </c>
      <c r="G30" s="34">
        <v>1.0</v>
      </c>
      <c r="H30" s="34"/>
      <c r="I30" s="21"/>
      <c r="J30" s="18"/>
    </row>
    <row r="31">
      <c r="A31" s="18"/>
      <c r="B31" s="34" t="s">
        <v>93</v>
      </c>
      <c r="C31" s="44" t="s">
        <v>61</v>
      </c>
      <c r="D31" s="53" t="s">
        <v>94</v>
      </c>
      <c r="E31" s="45" t="s">
        <v>91</v>
      </c>
      <c r="F31" s="34"/>
      <c r="G31" s="34"/>
      <c r="H31" s="34"/>
      <c r="I31" s="21"/>
      <c r="J31" s="18"/>
    </row>
    <row r="32">
      <c r="A32" s="18"/>
      <c r="B32" s="34" t="s">
        <v>82</v>
      </c>
      <c r="C32" s="44" t="s">
        <v>61</v>
      </c>
      <c r="D32" s="34"/>
      <c r="E32" s="52" t="s">
        <v>92</v>
      </c>
      <c r="F32" s="34"/>
      <c r="G32" s="34">
        <v>1.0</v>
      </c>
      <c r="H32" s="34"/>
      <c r="I32" s="21"/>
      <c r="J32" s="18"/>
    </row>
    <row r="33">
      <c r="A33" s="18"/>
      <c r="B33" s="31"/>
      <c r="C33" s="31">
        <v>4.0</v>
      </c>
      <c r="D33" s="30">
        <v>45988.0</v>
      </c>
      <c r="E33" s="31" t="s">
        <v>95</v>
      </c>
      <c r="F33" s="31"/>
      <c r="G33" s="31"/>
      <c r="H33" s="31"/>
      <c r="I33" s="21"/>
      <c r="J33" s="18"/>
    </row>
    <row r="34">
      <c r="A34" s="18"/>
      <c r="B34" s="33"/>
      <c r="C34" s="34"/>
      <c r="D34" s="34"/>
      <c r="E34" s="34" t="s">
        <v>96</v>
      </c>
      <c r="F34" s="34"/>
      <c r="G34" s="48"/>
      <c r="H34" s="56"/>
      <c r="I34" s="21"/>
      <c r="J34" s="18"/>
    </row>
    <row r="35" ht="23.25" customHeight="1">
      <c r="A35" s="18"/>
      <c r="B35" s="34"/>
      <c r="C35" s="34"/>
      <c r="D35" s="34"/>
      <c r="E35" s="34" t="s">
        <v>97</v>
      </c>
      <c r="F35" s="34">
        <v>0.5</v>
      </c>
      <c r="G35" s="48"/>
      <c r="H35" s="48"/>
      <c r="I35" s="21"/>
      <c r="J35" s="18"/>
    </row>
    <row r="36" ht="23.25" customHeight="1">
      <c r="A36" s="18"/>
      <c r="B36" s="34"/>
      <c r="C36" s="4"/>
      <c r="D36" s="53"/>
      <c r="E36" s="34" t="s">
        <v>53</v>
      </c>
      <c r="F36" s="33"/>
      <c r="G36" s="48"/>
      <c r="H36" s="56"/>
      <c r="I36" s="21"/>
      <c r="J36" s="18"/>
    </row>
    <row r="37" ht="23.25" customHeight="1">
      <c r="A37" s="18"/>
      <c r="B37" s="34" t="s">
        <v>82</v>
      </c>
      <c r="C37" s="44" t="s">
        <v>61</v>
      </c>
      <c r="D37" s="53" t="s">
        <v>98</v>
      </c>
      <c r="E37" s="52" t="s">
        <v>99</v>
      </c>
      <c r="F37" s="33"/>
      <c r="G37" s="33"/>
      <c r="H37" s="34">
        <v>1.0</v>
      </c>
      <c r="I37" s="21"/>
      <c r="J37" s="18"/>
    </row>
    <row r="38" ht="29.25" customHeight="1">
      <c r="A38" s="18"/>
      <c r="B38" s="34" t="s">
        <v>100</v>
      </c>
      <c r="C38" s="44" t="s">
        <v>61</v>
      </c>
      <c r="D38" s="34" t="s">
        <v>101</v>
      </c>
      <c r="E38" s="58" t="s">
        <v>102</v>
      </c>
      <c r="F38" s="33"/>
      <c r="G38" s="33"/>
      <c r="H38" s="33"/>
      <c r="I38" s="21"/>
      <c r="J38" s="18"/>
    </row>
    <row r="39" ht="29.25" customHeight="1">
      <c r="A39" s="18"/>
      <c r="B39" s="34" t="s">
        <v>76</v>
      </c>
      <c r="C39" s="44" t="s">
        <v>103</v>
      </c>
      <c r="D39" s="34" t="s">
        <v>104</v>
      </c>
      <c r="E39" s="52" t="s">
        <v>105</v>
      </c>
      <c r="F39" s="33"/>
      <c r="G39" s="33"/>
      <c r="H39" s="34">
        <v>1.0</v>
      </c>
      <c r="I39" s="21"/>
      <c r="J39" s="18"/>
    </row>
    <row r="40" ht="29.25" customHeight="1">
      <c r="A40" s="18"/>
      <c r="B40" s="34" t="s">
        <v>60</v>
      </c>
      <c r="C40" s="44" t="s">
        <v>61</v>
      </c>
      <c r="D40" s="34" t="s">
        <v>106</v>
      </c>
      <c r="E40" s="45" t="s">
        <v>107</v>
      </c>
      <c r="F40" s="33"/>
      <c r="G40" s="33"/>
      <c r="H40" s="33"/>
      <c r="I40" s="21"/>
      <c r="J40" s="18"/>
    </row>
    <row r="41" ht="29.25" customHeight="1">
      <c r="A41" s="18"/>
      <c r="B41" s="34" t="s">
        <v>108</v>
      </c>
      <c r="C41" s="44" t="s">
        <v>61</v>
      </c>
      <c r="D41" s="33"/>
      <c r="E41" s="38" t="s">
        <v>66</v>
      </c>
      <c r="F41" s="33"/>
      <c r="G41" s="33">
        <v>1.0</v>
      </c>
      <c r="H41" s="33"/>
      <c r="I41" s="21"/>
      <c r="J41" s="18"/>
    </row>
    <row r="42" ht="29.25" customHeight="1">
      <c r="A42" s="18"/>
      <c r="B42" s="29"/>
      <c r="C42" s="31">
        <v>5.0</v>
      </c>
      <c r="D42" s="30">
        <v>45989.0</v>
      </c>
      <c r="E42" s="31" t="s">
        <v>109</v>
      </c>
      <c r="F42" s="29"/>
      <c r="G42" s="32"/>
      <c r="H42" s="32"/>
      <c r="I42" s="21"/>
      <c r="J42" s="18"/>
    </row>
    <row r="43" ht="28.5" customHeight="1">
      <c r="A43" s="18"/>
      <c r="B43" s="34"/>
      <c r="C43" s="34"/>
      <c r="D43" s="34"/>
      <c r="E43" s="52" t="s">
        <v>110</v>
      </c>
      <c r="F43" s="60"/>
      <c r="G43" s="61"/>
      <c r="H43" s="61"/>
      <c r="I43" s="21"/>
      <c r="J43" s="18"/>
    </row>
    <row r="44" ht="28.5" customHeight="1">
      <c r="A44" s="18"/>
      <c r="B44" s="34" t="s">
        <v>111</v>
      </c>
      <c r="C44" s="44" t="s">
        <v>61</v>
      </c>
      <c r="D44" s="62" t="s">
        <v>112</v>
      </c>
      <c r="E44" s="63" t="s">
        <v>113</v>
      </c>
      <c r="F44" s="60"/>
      <c r="G44" s="61"/>
      <c r="H44" s="61"/>
      <c r="I44" s="21"/>
      <c r="J44" s="18"/>
    </row>
    <row r="45" ht="28.5" customHeight="1">
      <c r="A45" s="18"/>
      <c r="B45" s="34"/>
      <c r="C45" s="34"/>
      <c r="D45" s="34"/>
      <c r="E45" s="52" t="s">
        <v>114</v>
      </c>
      <c r="F45" s="60"/>
      <c r="G45" s="61"/>
      <c r="H45" s="61"/>
      <c r="I45" s="21"/>
      <c r="J45" s="18"/>
    </row>
    <row r="46" ht="28.5" customHeight="1">
      <c r="A46" s="18"/>
      <c r="B46" s="29"/>
      <c r="C46" s="31">
        <v>6.0</v>
      </c>
      <c r="D46" s="30">
        <v>45990.0</v>
      </c>
      <c r="E46" s="31" t="s">
        <v>115</v>
      </c>
      <c r="F46" s="29"/>
      <c r="G46" s="32"/>
      <c r="H46" s="32"/>
      <c r="I46" s="21"/>
      <c r="J46" s="18"/>
    </row>
    <row r="47" ht="28.5" customHeight="1">
      <c r="A47" s="18"/>
      <c r="B47" s="29"/>
      <c r="C47" s="31">
        <v>7.0</v>
      </c>
      <c r="D47" s="30">
        <v>45991.0</v>
      </c>
      <c r="E47" s="31" t="s">
        <v>116</v>
      </c>
      <c r="F47" s="29"/>
      <c r="G47" s="32"/>
      <c r="H47" s="32"/>
      <c r="I47" s="21"/>
      <c r="J47" s="18"/>
    </row>
    <row r="48" ht="28.5" customHeight="1">
      <c r="A48" s="18"/>
      <c r="B48" s="29"/>
      <c r="C48" s="31">
        <v>8.0</v>
      </c>
      <c r="D48" s="30">
        <v>45992.0</v>
      </c>
      <c r="E48" s="31" t="s">
        <v>46</v>
      </c>
      <c r="F48" s="29"/>
      <c r="G48" s="29"/>
      <c r="H48" s="29"/>
      <c r="I48" s="21"/>
      <c r="J48" s="18"/>
    </row>
    <row r="49" ht="29.25" customHeight="1">
      <c r="A49" s="18"/>
      <c r="B49" s="33"/>
      <c r="C49" s="33"/>
      <c r="D49" s="34"/>
      <c r="E49" s="58" t="s">
        <v>96</v>
      </c>
      <c r="F49" s="33"/>
      <c r="G49" s="48"/>
      <c r="H49" s="56">
        <v>1.0</v>
      </c>
      <c r="I49" s="21"/>
      <c r="J49" s="18"/>
    </row>
    <row r="50" ht="29.25" customHeight="1">
      <c r="A50" s="18"/>
      <c r="B50" s="33"/>
      <c r="C50" s="33"/>
      <c r="D50" s="34" t="s">
        <v>83</v>
      </c>
      <c r="E50" s="38" t="s">
        <v>117</v>
      </c>
      <c r="F50" s="33"/>
      <c r="G50" s="48"/>
      <c r="H50" s="48"/>
      <c r="I50" s="21"/>
      <c r="J50" s="18"/>
    </row>
    <row r="51" ht="23.25" customHeight="1">
      <c r="A51" s="18"/>
      <c r="B51" s="33"/>
      <c r="C51" s="36"/>
      <c r="D51" s="34" t="s">
        <v>49</v>
      </c>
      <c r="E51" s="40" t="s">
        <v>118</v>
      </c>
      <c r="F51" s="33"/>
      <c r="G51" s="33"/>
      <c r="H51" s="33"/>
      <c r="I51" s="21"/>
      <c r="J51" s="18"/>
    </row>
    <row r="52" ht="23.25" customHeight="1">
      <c r="A52" s="18"/>
      <c r="B52" s="18"/>
      <c r="C52" s="64"/>
      <c r="D52" s="18"/>
      <c r="E52" s="18"/>
      <c r="F52" s="65">
        <f t="shared" ref="F52:H52" si="1">SUM(F6:F51)</f>
        <v>3</v>
      </c>
      <c r="G52" s="65">
        <f t="shared" si="1"/>
        <v>9</v>
      </c>
      <c r="H52" s="65">
        <f t="shared" si="1"/>
        <v>6</v>
      </c>
      <c r="I52" s="21"/>
      <c r="J52" s="18"/>
    </row>
    <row r="53" ht="23.25" customHeight="1">
      <c r="A53" s="18"/>
      <c r="B53" s="18"/>
      <c r="C53" s="64"/>
      <c r="D53" s="18"/>
      <c r="E53" s="18"/>
      <c r="F53" s="66"/>
      <c r="G53" s="18"/>
      <c r="H53" s="67" t="s">
        <v>119</v>
      </c>
      <c r="I53" s="21"/>
      <c r="J53" s="18"/>
    </row>
    <row r="54" ht="23.25" customHeight="1">
      <c r="A54" s="18"/>
      <c r="B54" s="18"/>
      <c r="C54" s="64"/>
      <c r="D54" s="18"/>
      <c r="E54" s="18"/>
      <c r="F54" s="66"/>
      <c r="G54" s="18"/>
      <c r="H54" s="18"/>
      <c r="I54" s="21"/>
      <c r="J54" s="18"/>
    </row>
    <row r="55" ht="23.25" customHeight="1">
      <c r="A55" s="18"/>
      <c r="B55" s="18"/>
      <c r="C55" s="64"/>
      <c r="D55" s="18"/>
      <c r="E55" s="18"/>
      <c r="F55" s="66"/>
      <c r="G55" s="18"/>
      <c r="H55" s="18"/>
      <c r="I55" s="21"/>
      <c r="J55" s="18"/>
    </row>
    <row r="56" ht="23.25" customHeight="1">
      <c r="A56" s="18"/>
      <c r="B56" s="18"/>
      <c r="C56" s="64"/>
      <c r="D56" s="18"/>
      <c r="E56" s="18"/>
      <c r="F56" s="66"/>
      <c r="G56" s="18"/>
      <c r="H56" s="18"/>
      <c r="I56" s="21"/>
      <c r="J56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0.5"/>
    <col customWidth="1" min="2" max="2" width="9.63"/>
    <col customWidth="1" min="3" max="3" width="12.88"/>
    <col customWidth="1" min="4" max="4" width="10.75"/>
    <col customWidth="1" min="5" max="5" width="57.63"/>
    <col customWidth="1" min="6" max="6" width="10.38"/>
    <col customWidth="1" min="7" max="8" width="8.88"/>
    <col customWidth="1" min="9" max="9" width="2.13"/>
    <col customWidth="1" min="10" max="10" width="8.38"/>
    <col customWidth="1" min="11" max="12" width="8.63"/>
    <col customWidth="1" min="13" max="13" width="1.0"/>
    <col customWidth="1" min="14" max="14" width="35.13"/>
    <col customWidth="1" min="15" max="15" width="3.0"/>
    <col customWidth="1" min="16" max="16" width="9.63"/>
    <col customWidth="1" min="17" max="17" width="12.25"/>
    <col customWidth="1" min="18" max="18" width="22.88"/>
    <col customWidth="1" min="19" max="19" width="24.75"/>
  </cols>
  <sheetData>
    <row r="1">
      <c r="A1" s="68"/>
      <c r="B1" s="68"/>
      <c r="C1" s="68"/>
      <c r="D1" s="69"/>
      <c r="E1" s="68"/>
      <c r="F1" s="68"/>
      <c r="G1" s="68"/>
      <c r="H1" s="68"/>
      <c r="I1" s="68"/>
      <c r="J1" s="68"/>
      <c r="K1" s="68"/>
      <c r="L1" s="68"/>
      <c r="M1" s="68"/>
      <c r="N1" s="70" t="s">
        <v>120</v>
      </c>
      <c r="O1" s="71"/>
      <c r="P1" s="72"/>
      <c r="Q1" s="71"/>
      <c r="R1" s="72"/>
      <c r="S1" s="72"/>
      <c r="T1" s="72"/>
      <c r="U1" s="68"/>
      <c r="V1" s="68"/>
      <c r="W1" s="68"/>
      <c r="X1" s="68"/>
      <c r="Y1" s="68"/>
      <c r="Z1" s="68"/>
    </row>
    <row r="2">
      <c r="A2" s="68"/>
      <c r="B2" s="73" t="s">
        <v>121</v>
      </c>
      <c r="C2" s="74" t="s">
        <v>122</v>
      </c>
      <c r="D2" s="75" t="s">
        <v>123</v>
      </c>
      <c r="E2" s="68"/>
      <c r="F2" s="68"/>
      <c r="G2" s="68"/>
      <c r="H2" s="68"/>
      <c r="I2" s="68"/>
      <c r="J2" s="73" t="s">
        <v>122</v>
      </c>
      <c r="K2" s="76"/>
      <c r="L2" s="76"/>
      <c r="M2" s="68"/>
      <c r="N2" s="77" t="s">
        <v>122</v>
      </c>
      <c r="O2" s="78"/>
      <c r="P2" s="78"/>
      <c r="Q2" s="78"/>
      <c r="R2" s="79"/>
      <c r="S2" s="79"/>
      <c r="T2" s="79"/>
      <c r="U2" s="68"/>
      <c r="V2" s="68"/>
      <c r="W2" s="68"/>
      <c r="X2" s="68"/>
      <c r="Y2" s="68"/>
      <c r="Z2" s="68"/>
    </row>
    <row r="3">
      <c r="A3" s="68"/>
      <c r="B3" s="80" t="s">
        <v>124</v>
      </c>
      <c r="C3" s="80" t="s">
        <v>125</v>
      </c>
      <c r="D3" s="80" t="s">
        <v>126</v>
      </c>
      <c r="E3" s="80" t="s">
        <v>127</v>
      </c>
      <c r="F3" s="80" t="s">
        <v>128</v>
      </c>
      <c r="G3" s="80" t="s">
        <v>129</v>
      </c>
      <c r="H3" s="80" t="s">
        <v>130</v>
      </c>
      <c r="I3" s="68"/>
      <c r="J3" s="81"/>
      <c r="K3" s="81" t="s">
        <v>131</v>
      </c>
      <c r="L3" s="82" t="s">
        <v>132</v>
      </c>
      <c r="M3" s="68"/>
      <c r="N3" s="83" t="s">
        <v>133</v>
      </c>
      <c r="O3" s="84" t="s">
        <v>134</v>
      </c>
      <c r="P3" s="84" t="s">
        <v>135</v>
      </c>
      <c r="Q3" s="84" t="s">
        <v>136</v>
      </c>
      <c r="R3" s="84" t="s">
        <v>137</v>
      </c>
      <c r="S3" s="84" t="s">
        <v>138</v>
      </c>
      <c r="T3" s="84" t="s">
        <v>139</v>
      </c>
      <c r="U3" s="68"/>
      <c r="V3" s="68"/>
      <c r="W3" s="68"/>
      <c r="X3" s="68"/>
      <c r="Y3" s="68"/>
      <c r="Z3" s="68"/>
    </row>
    <row r="4">
      <c r="A4" s="68"/>
      <c r="B4" s="85" t="s">
        <v>140</v>
      </c>
      <c r="C4" s="85" t="s">
        <v>141</v>
      </c>
      <c r="D4" s="86" t="s">
        <v>142</v>
      </c>
      <c r="E4" s="87" t="s">
        <v>143</v>
      </c>
      <c r="F4" s="87" t="s">
        <v>144</v>
      </c>
      <c r="G4" s="87" t="s">
        <v>145</v>
      </c>
      <c r="H4" s="87" t="s">
        <v>146</v>
      </c>
      <c r="I4" s="68"/>
      <c r="J4" s="88">
        <f>2750*8</f>
        <v>22000</v>
      </c>
      <c r="K4" s="89">
        <v>0.0</v>
      </c>
      <c r="L4" s="90">
        <f>J4</f>
        <v>22000</v>
      </c>
      <c r="M4" s="68"/>
      <c r="N4" s="91"/>
      <c r="O4" s="91"/>
      <c r="P4" s="91"/>
      <c r="Q4" s="91"/>
      <c r="R4" s="91"/>
      <c r="S4" s="91"/>
      <c r="T4" s="91"/>
      <c r="U4" s="68"/>
      <c r="V4" s="68"/>
      <c r="W4" s="68"/>
      <c r="X4" s="68"/>
      <c r="Y4" s="68"/>
      <c r="Z4" s="68"/>
    </row>
    <row r="5">
      <c r="A5" s="68"/>
      <c r="B5" s="92"/>
      <c r="C5" s="93" t="s">
        <v>147</v>
      </c>
      <c r="D5" s="86" t="s">
        <v>61</v>
      </c>
      <c r="E5" s="87" t="s">
        <v>148</v>
      </c>
      <c r="F5" s="87" t="s">
        <v>149</v>
      </c>
      <c r="G5" s="87" t="s">
        <v>150</v>
      </c>
      <c r="H5" s="87" t="s">
        <v>151</v>
      </c>
      <c r="I5" s="68"/>
      <c r="J5" s="88">
        <f>151000*4</f>
        <v>604000</v>
      </c>
      <c r="K5" s="90">
        <f>J5*3.5%</f>
        <v>21140</v>
      </c>
      <c r="L5" s="90">
        <f t="shared" ref="L5:L7" si="1">J5-K5</f>
        <v>582860</v>
      </c>
      <c r="M5" s="68"/>
      <c r="N5" s="94" t="s">
        <v>152</v>
      </c>
      <c r="O5" s="95"/>
      <c r="P5" s="96">
        <v>46038.0</v>
      </c>
      <c r="Q5" s="97">
        <v>473000.0</v>
      </c>
      <c r="R5" s="94" t="s">
        <v>153</v>
      </c>
      <c r="S5" s="94" t="s">
        <v>154</v>
      </c>
      <c r="T5" s="95"/>
      <c r="U5" s="68"/>
      <c r="V5" s="68"/>
      <c r="W5" s="68"/>
      <c r="X5" s="68"/>
      <c r="Y5" s="68"/>
      <c r="Z5" s="68"/>
    </row>
    <row r="6">
      <c r="A6" s="68"/>
      <c r="B6" s="92"/>
      <c r="C6" s="98" t="s">
        <v>155</v>
      </c>
      <c r="D6" s="86" t="s">
        <v>61</v>
      </c>
      <c r="E6" s="87" t="s">
        <v>156</v>
      </c>
      <c r="F6" s="87" t="s">
        <v>157</v>
      </c>
      <c r="G6" s="87" t="s">
        <v>158</v>
      </c>
      <c r="H6" s="87" t="s">
        <v>159</v>
      </c>
      <c r="I6" s="68"/>
      <c r="J6" s="88">
        <v>100000.0</v>
      </c>
      <c r="K6" s="89">
        <v>0.0</v>
      </c>
      <c r="L6" s="90">
        <f t="shared" si="1"/>
        <v>100000</v>
      </c>
      <c r="M6" s="68"/>
      <c r="N6" s="94" t="s">
        <v>160</v>
      </c>
      <c r="O6" s="95"/>
      <c r="P6" s="99">
        <v>45986.0</v>
      </c>
      <c r="Q6" s="97">
        <v>100000.0</v>
      </c>
      <c r="R6" s="94" t="s">
        <v>153</v>
      </c>
      <c r="S6" s="94" t="s">
        <v>154</v>
      </c>
      <c r="T6" s="95"/>
      <c r="U6" s="68"/>
      <c r="V6" s="68"/>
      <c r="W6" s="68"/>
      <c r="X6" s="68"/>
      <c r="Y6" s="68"/>
      <c r="Z6" s="68"/>
    </row>
    <row r="7">
      <c r="A7" s="68"/>
      <c r="B7" s="92"/>
      <c r="C7" s="100" t="s">
        <v>155</v>
      </c>
      <c r="D7" s="86" t="s">
        <v>61</v>
      </c>
      <c r="E7" s="87" t="s">
        <v>161</v>
      </c>
      <c r="F7" s="87" t="s">
        <v>157</v>
      </c>
      <c r="G7" s="87" t="s">
        <v>162</v>
      </c>
      <c r="H7" s="87" t="s">
        <v>163</v>
      </c>
      <c r="I7" s="68"/>
      <c r="J7" s="88">
        <v>150000.0</v>
      </c>
      <c r="K7" s="90">
        <f>J7*2%</f>
        <v>3000</v>
      </c>
      <c r="L7" s="90">
        <f t="shared" si="1"/>
        <v>147000</v>
      </c>
      <c r="M7" s="68"/>
      <c r="N7" s="94" t="s">
        <v>60</v>
      </c>
      <c r="O7" s="95"/>
      <c r="P7" s="99">
        <v>45985.0</v>
      </c>
      <c r="Q7" s="101">
        <v>147000.0</v>
      </c>
      <c r="R7" s="94" t="s">
        <v>153</v>
      </c>
      <c r="S7" s="94" t="s">
        <v>154</v>
      </c>
      <c r="T7" s="95"/>
      <c r="U7" s="68"/>
      <c r="V7" s="68"/>
      <c r="W7" s="68"/>
      <c r="X7" s="68"/>
      <c r="Y7" s="68"/>
      <c r="Z7" s="68"/>
    </row>
    <row r="8">
      <c r="A8" s="68"/>
      <c r="B8" s="85" t="s">
        <v>164</v>
      </c>
      <c r="C8" s="100" t="s">
        <v>155</v>
      </c>
      <c r="D8" s="86" t="s">
        <v>61</v>
      </c>
      <c r="E8" s="87" t="s">
        <v>165</v>
      </c>
      <c r="F8" s="87" t="s">
        <v>166</v>
      </c>
      <c r="G8" s="87" t="s">
        <v>167</v>
      </c>
      <c r="H8" s="87" t="s">
        <v>168</v>
      </c>
      <c r="I8" s="68"/>
      <c r="J8" s="102"/>
      <c r="K8" s="91"/>
      <c r="L8" s="91"/>
      <c r="M8" s="68"/>
      <c r="N8" s="103"/>
      <c r="O8" s="91"/>
      <c r="P8" s="104"/>
      <c r="Q8" s="105"/>
      <c r="R8" s="103"/>
      <c r="S8" s="103"/>
      <c r="T8" s="91"/>
      <c r="U8" s="68"/>
      <c r="V8" s="68"/>
      <c r="W8" s="68"/>
      <c r="X8" s="68"/>
      <c r="Y8" s="68"/>
      <c r="Z8" s="68"/>
    </row>
    <row r="9">
      <c r="A9" s="68"/>
      <c r="B9" s="85" t="s">
        <v>164</v>
      </c>
      <c r="C9" s="100" t="s">
        <v>155</v>
      </c>
      <c r="D9" s="86" t="s">
        <v>61</v>
      </c>
      <c r="E9" s="87" t="s">
        <v>169</v>
      </c>
      <c r="F9" s="87" t="s">
        <v>166</v>
      </c>
      <c r="G9" s="87" t="s">
        <v>170</v>
      </c>
      <c r="H9" s="87" t="s">
        <v>171</v>
      </c>
      <c r="I9" s="68"/>
      <c r="J9" s="88">
        <v>382000.0</v>
      </c>
      <c r="K9" s="89">
        <v>0.0</v>
      </c>
      <c r="L9" s="90">
        <f t="shared" ref="L9:L10" si="2">J9-K9</f>
        <v>382000</v>
      </c>
      <c r="M9" s="68"/>
      <c r="N9" s="94" t="s">
        <v>172</v>
      </c>
      <c r="O9" s="95"/>
      <c r="P9" s="99">
        <v>45985.0</v>
      </c>
      <c r="Q9" s="101">
        <v>382000.0</v>
      </c>
      <c r="R9" s="94" t="s">
        <v>153</v>
      </c>
      <c r="S9" s="94" t="s">
        <v>154</v>
      </c>
      <c r="T9" s="95"/>
      <c r="U9" s="68"/>
      <c r="V9" s="68"/>
      <c r="W9" s="68"/>
      <c r="X9" s="68"/>
      <c r="Y9" s="68"/>
      <c r="Z9" s="68"/>
    </row>
    <row r="10">
      <c r="A10" s="68"/>
      <c r="B10" s="106" t="s">
        <v>119</v>
      </c>
      <c r="C10" s="86" t="s">
        <v>173</v>
      </c>
      <c r="D10" s="86" t="s">
        <v>61</v>
      </c>
      <c r="E10" s="87" t="s">
        <v>174</v>
      </c>
      <c r="F10" s="87" t="s">
        <v>144</v>
      </c>
      <c r="G10" s="87" t="s">
        <v>175</v>
      </c>
      <c r="H10" s="87" t="s">
        <v>168</v>
      </c>
      <c r="I10" s="68"/>
      <c r="J10" s="88">
        <f>25000*9</f>
        <v>225000</v>
      </c>
      <c r="K10" s="89">
        <v>0.0</v>
      </c>
      <c r="L10" s="90">
        <f t="shared" si="2"/>
        <v>225000</v>
      </c>
      <c r="M10" s="68"/>
      <c r="N10" s="94" t="s">
        <v>160</v>
      </c>
      <c r="O10" s="95"/>
      <c r="P10" s="99">
        <v>45987.0</v>
      </c>
      <c r="Q10" s="97">
        <v>225000.0</v>
      </c>
      <c r="R10" s="94" t="s">
        <v>153</v>
      </c>
      <c r="S10" s="94" t="s">
        <v>154</v>
      </c>
      <c r="T10" s="95"/>
      <c r="U10" s="68"/>
      <c r="V10" s="68"/>
      <c r="W10" s="68"/>
      <c r="X10" s="68"/>
      <c r="Y10" s="68"/>
      <c r="Z10" s="68"/>
    </row>
    <row r="11">
      <c r="A11" s="68"/>
      <c r="B11" s="92"/>
      <c r="C11" s="92"/>
      <c r="D11" s="86" t="s">
        <v>61</v>
      </c>
      <c r="E11" s="87" t="s">
        <v>176</v>
      </c>
      <c r="F11" s="87" t="s">
        <v>166</v>
      </c>
      <c r="G11" s="87" t="s">
        <v>177</v>
      </c>
      <c r="H11" s="87" t="s">
        <v>178</v>
      </c>
      <c r="I11" s="68"/>
      <c r="J11" s="102"/>
      <c r="K11" s="102"/>
      <c r="L11" s="102"/>
      <c r="M11" s="68"/>
      <c r="N11" s="94" t="s">
        <v>179</v>
      </c>
      <c r="O11" s="95"/>
      <c r="P11" s="99">
        <v>45986.0</v>
      </c>
      <c r="Q11" s="97">
        <v>50000.0</v>
      </c>
      <c r="R11" s="94" t="s">
        <v>153</v>
      </c>
      <c r="S11" s="94" t="s">
        <v>154</v>
      </c>
      <c r="T11" s="95"/>
      <c r="U11" s="68"/>
      <c r="V11" s="68"/>
      <c r="W11" s="68"/>
      <c r="X11" s="68"/>
      <c r="Y11" s="68"/>
      <c r="Z11" s="68"/>
    </row>
    <row r="12">
      <c r="A12" s="68"/>
      <c r="B12" s="92"/>
      <c r="C12" s="98" t="s">
        <v>155</v>
      </c>
      <c r="D12" s="86" t="s">
        <v>61</v>
      </c>
      <c r="E12" s="87" t="s">
        <v>180</v>
      </c>
      <c r="F12" s="87" t="s">
        <v>181</v>
      </c>
      <c r="G12" s="87" t="s">
        <v>182</v>
      </c>
      <c r="H12" s="87" t="s">
        <v>183</v>
      </c>
      <c r="I12" s="68"/>
      <c r="J12" s="88">
        <v>200000.0</v>
      </c>
      <c r="K12" s="88">
        <v>0.0</v>
      </c>
      <c r="L12" s="88">
        <v>200000.0</v>
      </c>
      <c r="M12" s="68"/>
      <c r="N12" s="94" t="s">
        <v>179</v>
      </c>
      <c r="O12" s="95"/>
      <c r="P12" s="99">
        <v>45986.0</v>
      </c>
      <c r="Q12" s="97">
        <v>150000.0</v>
      </c>
      <c r="R12" s="94" t="s">
        <v>153</v>
      </c>
      <c r="S12" s="94" t="s">
        <v>154</v>
      </c>
      <c r="T12" s="107"/>
      <c r="U12" s="108"/>
      <c r="V12" s="108"/>
      <c r="W12" s="68"/>
      <c r="X12" s="68"/>
      <c r="Y12" s="68"/>
      <c r="Z12" s="68"/>
    </row>
    <row r="13">
      <c r="A13" s="68"/>
      <c r="B13" s="85" t="s">
        <v>184</v>
      </c>
      <c r="C13" s="93" t="s">
        <v>147</v>
      </c>
      <c r="D13" s="86" t="s">
        <v>61</v>
      </c>
      <c r="E13" s="87" t="s">
        <v>185</v>
      </c>
      <c r="F13" s="87" t="s">
        <v>166</v>
      </c>
      <c r="G13" s="87" t="s">
        <v>186</v>
      </c>
      <c r="H13" s="87" t="s">
        <v>187</v>
      </c>
      <c r="I13" s="68"/>
      <c r="J13" s="88">
        <v>328597.0</v>
      </c>
      <c r="K13" s="88">
        <v>0.0</v>
      </c>
      <c r="L13" s="88">
        <f t="shared" ref="L13:L14" si="3">J13-K13</f>
        <v>328597</v>
      </c>
      <c r="M13" s="68"/>
      <c r="N13" s="94" t="s">
        <v>79</v>
      </c>
      <c r="O13" s="95"/>
      <c r="P13" s="99">
        <v>45983.0</v>
      </c>
      <c r="Q13" s="97">
        <v>328597.0</v>
      </c>
      <c r="R13" s="94" t="s">
        <v>153</v>
      </c>
      <c r="S13" s="94" t="s">
        <v>188</v>
      </c>
      <c r="T13" s="95"/>
      <c r="U13" s="68"/>
      <c r="V13" s="68"/>
      <c r="W13" s="68"/>
      <c r="X13" s="68"/>
      <c r="Y13" s="68"/>
      <c r="Z13" s="68"/>
    </row>
    <row r="14">
      <c r="A14" s="68"/>
      <c r="B14" s="85" t="s">
        <v>184</v>
      </c>
      <c r="C14" s="93" t="s">
        <v>189</v>
      </c>
      <c r="D14" s="86" t="s">
        <v>61</v>
      </c>
      <c r="E14" s="87" t="s">
        <v>190</v>
      </c>
      <c r="F14" s="87" t="s">
        <v>166</v>
      </c>
      <c r="G14" s="87" t="s">
        <v>191</v>
      </c>
      <c r="H14" s="87" t="s">
        <v>192</v>
      </c>
      <c r="I14" s="68"/>
      <c r="J14" s="88">
        <v>620930.0</v>
      </c>
      <c r="K14" s="88">
        <v>0.0</v>
      </c>
      <c r="L14" s="88">
        <f t="shared" si="3"/>
        <v>620930</v>
      </c>
      <c r="M14" s="68"/>
      <c r="N14" s="94" t="s">
        <v>193</v>
      </c>
      <c r="O14" s="95"/>
      <c r="P14" s="99">
        <v>45983.0</v>
      </c>
      <c r="Q14" s="97">
        <v>620930.0</v>
      </c>
      <c r="R14" s="94" t="s">
        <v>153</v>
      </c>
      <c r="S14" s="94" t="s">
        <v>188</v>
      </c>
      <c r="T14" s="95"/>
      <c r="U14" s="68"/>
      <c r="V14" s="68"/>
      <c r="W14" s="68"/>
      <c r="X14" s="68"/>
      <c r="Y14" s="68"/>
      <c r="Z14" s="68"/>
    </row>
    <row r="15">
      <c r="A15" s="68"/>
      <c r="B15" s="92"/>
      <c r="C15" s="92"/>
      <c r="D15" s="86" t="s">
        <v>61</v>
      </c>
      <c r="E15" s="87" t="s">
        <v>194</v>
      </c>
      <c r="F15" s="87" t="s">
        <v>166</v>
      </c>
      <c r="G15" s="87" t="s">
        <v>195</v>
      </c>
      <c r="H15" s="87" t="s">
        <v>196</v>
      </c>
      <c r="I15" s="68"/>
      <c r="J15" s="102"/>
      <c r="K15" s="102"/>
      <c r="L15" s="102"/>
      <c r="M15" s="68"/>
      <c r="N15" s="102"/>
      <c r="O15" s="102"/>
      <c r="P15" s="102"/>
      <c r="Q15" s="102"/>
      <c r="R15" s="102"/>
      <c r="S15" s="102"/>
      <c r="T15" s="102"/>
      <c r="U15" s="68"/>
      <c r="V15" s="68"/>
      <c r="W15" s="68"/>
      <c r="X15" s="68"/>
      <c r="Y15" s="68"/>
      <c r="Z15" s="68"/>
    </row>
    <row r="16">
      <c r="A16" s="68"/>
      <c r="B16" s="85" t="s">
        <v>184</v>
      </c>
      <c r="C16" s="100" t="s">
        <v>155</v>
      </c>
      <c r="D16" s="86" t="s">
        <v>61</v>
      </c>
      <c r="E16" s="87" t="s">
        <v>197</v>
      </c>
      <c r="F16" s="87" t="s">
        <v>166</v>
      </c>
      <c r="G16" s="87" t="s">
        <v>167</v>
      </c>
      <c r="H16" s="87" t="s">
        <v>168</v>
      </c>
      <c r="I16" s="68"/>
      <c r="J16" s="88">
        <v>261000.0</v>
      </c>
      <c r="K16" s="88">
        <v>0.0</v>
      </c>
      <c r="L16" s="88">
        <f>J16-K16</f>
        <v>261000</v>
      </c>
      <c r="M16" s="68"/>
      <c r="N16" s="94" t="s">
        <v>198</v>
      </c>
      <c r="O16" s="95"/>
      <c r="P16" s="99">
        <v>45985.0</v>
      </c>
      <c r="Q16" s="97">
        <v>261000.0</v>
      </c>
      <c r="R16" s="94" t="s">
        <v>153</v>
      </c>
      <c r="S16" s="94" t="s">
        <v>188</v>
      </c>
      <c r="T16" s="95"/>
      <c r="U16" s="68"/>
      <c r="V16" s="68"/>
      <c r="W16" s="68"/>
      <c r="X16" s="68"/>
      <c r="Y16" s="68"/>
      <c r="Z16" s="68"/>
    </row>
    <row r="17">
      <c r="A17" s="68"/>
      <c r="B17" s="68"/>
      <c r="C17" s="109"/>
      <c r="D17" s="110"/>
      <c r="E17" s="111" t="s">
        <v>199</v>
      </c>
      <c r="F17" s="111" t="s">
        <v>200</v>
      </c>
      <c r="G17" s="112"/>
      <c r="H17" s="112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68"/>
      <c r="B18" s="68"/>
      <c r="C18" s="109" t="s">
        <v>201</v>
      </c>
      <c r="D18" s="86" t="s">
        <v>61</v>
      </c>
      <c r="E18" s="113" t="s">
        <v>202</v>
      </c>
      <c r="F18" s="113"/>
      <c r="G18" s="113"/>
      <c r="H18" s="113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68"/>
      <c r="B19" s="108"/>
      <c r="C19" s="108"/>
      <c r="D19" s="110"/>
      <c r="E19" s="108"/>
      <c r="F19" s="108"/>
      <c r="G19" s="108"/>
      <c r="H19" s="10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21.0" customHeight="1">
      <c r="A20" s="68"/>
      <c r="B20" s="108"/>
      <c r="C20" s="108"/>
      <c r="D20" s="109" t="s">
        <v>203</v>
      </c>
      <c r="E20" s="87" t="s">
        <v>204</v>
      </c>
      <c r="F20" s="108"/>
      <c r="G20" s="108"/>
      <c r="H20" s="10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68"/>
      <c r="B21" s="108"/>
      <c r="C21" s="108"/>
      <c r="D21" s="109" t="s">
        <v>203</v>
      </c>
      <c r="E21" s="87" t="s">
        <v>205</v>
      </c>
      <c r="F21" s="108"/>
      <c r="G21" s="108"/>
      <c r="H21" s="10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>
      <c r="A22" s="68"/>
      <c r="B22" s="108"/>
      <c r="C22" s="108"/>
      <c r="D22" s="110"/>
      <c r="E22" s="108"/>
      <c r="F22" s="108"/>
      <c r="G22" s="108"/>
      <c r="H22" s="10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68"/>
      <c r="B23" s="108"/>
      <c r="C23" s="108"/>
      <c r="D23" s="110"/>
      <c r="E23" s="108"/>
      <c r="F23" s="108"/>
      <c r="G23" s="108"/>
      <c r="H23" s="10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68"/>
      <c r="B24" s="108"/>
      <c r="C24" s="108"/>
      <c r="D24" s="110"/>
      <c r="E24" s="108"/>
      <c r="F24" s="108"/>
      <c r="G24" s="108"/>
      <c r="H24" s="10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68"/>
      <c r="B25" s="68"/>
      <c r="C25" s="68"/>
      <c r="D25" s="69"/>
      <c r="E25" s="108"/>
      <c r="F25" s="108"/>
      <c r="G25" s="108"/>
      <c r="H25" s="10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68"/>
      <c r="B26" s="68"/>
      <c r="C26" s="68"/>
      <c r="D26" s="69"/>
      <c r="E26" s="108"/>
      <c r="F26" s="108">
        <f>2276.82</f>
        <v>2276.82</v>
      </c>
      <c r="G26" s="114" t="s">
        <v>206</v>
      </c>
      <c r="H26" s="10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68"/>
      <c r="B27" s="68"/>
      <c r="C27" s="68"/>
      <c r="D27" s="69"/>
      <c r="E27" s="108"/>
      <c r="F27" s="108"/>
      <c r="G27" s="108"/>
      <c r="H27" s="10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68"/>
      <c r="B28" s="68"/>
      <c r="C28" s="68"/>
      <c r="D28" s="69"/>
      <c r="E28" s="108"/>
      <c r="F28" s="108"/>
      <c r="G28" s="108"/>
      <c r="H28" s="10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68"/>
      <c r="B29" s="68"/>
      <c r="C29" s="68"/>
      <c r="D29" s="69"/>
      <c r="E29" s="108"/>
      <c r="F29" s="108"/>
      <c r="G29" s="108"/>
      <c r="H29" s="10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68"/>
      <c r="B30" s="68"/>
      <c r="C30" s="68"/>
      <c r="D30" s="69"/>
      <c r="E30" s="108"/>
      <c r="F30" s="108"/>
      <c r="G30" s="108"/>
      <c r="H30" s="10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68"/>
      <c r="B31" s="68"/>
      <c r="C31" s="68"/>
      <c r="D31" s="69"/>
      <c r="E31" s="108"/>
      <c r="F31" s="108"/>
      <c r="G31" s="108"/>
      <c r="H31" s="10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>
      <c r="A32" s="68"/>
      <c r="B32" s="68"/>
      <c r="C32" s="68"/>
      <c r="D32" s="69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68"/>
      <c r="B33" s="68"/>
      <c r="C33" s="68"/>
      <c r="D33" s="69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68"/>
      <c r="B34" s="68"/>
      <c r="C34" s="68"/>
      <c r="D34" s="69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68"/>
      <c r="B35" s="68"/>
      <c r="C35" s="68"/>
      <c r="D35" s="69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68"/>
      <c r="B36" s="68"/>
      <c r="C36" s="68"/>
      <c r="D36" s="69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68"/>
      <c r="B37" s="68"/>
      <c r="C37" s="68"/>
      <c r="D37" s="69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68"/>
      <c r="B38" s="68"/>
      <c r="C38" s="68"/>
      <c r="D38" s="69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68"/>
      <c r="B39" s="68"/>
      <c r="C39" s="68"/>
      <c r="D39" s="69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68"/>
      <c r="B40" s="68"/>
      <c r="C40" s="68"/>
      <c r="D40" s="69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68"/>
      <c r="B41" s="68"/>
      <c r="C41" s="68"/>
      <c r="D41" s="69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68"/>
      <c r="B42" s="68"/>
      <c r="C42" s="68"/>
      <c r="D42" s="69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68"/>
      <c r="B43" s="68"/>
      <c r="C43" s="68"/>
      <c r="D43" s="69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68"/>
      <c r="B44" s="68"/>
      <c r="C44" s="68"/>
      <c r="D44" s="69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68"/>
      <c r="B45" s="68"/>
      <c r="C45" s="68"/>
      <c r="D45" s="69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68"/>
      <c r="B46" s="68"/>
      <c r="C46" s="68"/>
      <c r="D46" s="69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68"/>
      <c r="B47" s="68"/>
      <c r="C47" s="68"/>
      <c r="D47" s="69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68"/>
      <c r="B48" s="68"/>
      <c r="C48" s="68"/>
      <c r="D48" s="69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68"/>
      <c r="B49" s="68"/>
      <c r="C49" s="68"/>
      <c r="D49" s="69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68"/>
      <c r="B50" s="68"/>
      <c r="C50" s="68"/>
      <c r="D50" s="69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68"/>
      <c r="B51" s="68"/>
      <c r="C51" s="68"/>
      <c r="D51" s="69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68"/>
      <c r="B52" s="68"/>
      <c r="C52" s="68"/>
      <c r="D52" s="69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68"/>
      <c r="B53" s="68"/>
      <c r="C53" s="68"/>
      <c r="D53" s="69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68"/>
      <c r="B54" s="68"/>
      <c r="C54" s="68"/>
      <c r="D54" s="69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68"/>
      <c r="B55" s="68"/>
      <c r="C55" s="68"/>
      <c r="D55" s="69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68"/>
      <c r="B56" s="68"/>
      <c r="C56" s="68"/>
      <c r="D56" s="69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68"/>
      <c r="B57" s="68"/>
      <c r="C57" s="68"/>
      <c r="D57" s="69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68"/>
      <c r="B58" s="68"/>
      <c r="C58" s="68"/>
      <c r="D58" s="69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68"/>
      <c r="B59" s="68"/>
      <c r="C59" s="68"/>
      <c r="D59" s="69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68"/>
      <c r="B60" s="68"/>
      <c r="C60" s="68"/>
      <c r="D60" s="69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68"/>
      <c r="B61" s="68"/>
      <c r="C61" s="68"/>
      <c r="D61" s="69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68"/>
      <c r="B62" s="68"/>
      <c r="C62" s="68"/>
      <c r="D62" s="69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68"/>
      <c r="B63" s="68"/>
      <c r="C63" s="68"/>
      <c r="D63" s="69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68"/>
      <c r="B64" s="68"/>
      <c r="C64" s="68"/>
      <c r="D64" s="69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68"/>
      <c r="B65" s="68"/>
      <c r="C65" s="68"/>
      <c r="D65" s="69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68"/>
      <c r="B66" s="68"/>
      <c r="C66" s="68"/>
      <c r="D66" s="69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68"/>
      <c r="B67" s="68"/>
      <c r="C67" s="68"/>
      <c r="D67" s="69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68"/>
      <c r="B68" s="68"/>
      <c r="C68" s="68"/>
      <c r="D68" s="69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68"/>
      <c r="B69" s="68"/>
      <c r="C69" s="68"/>
      <c r="D69" s="69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68"/>
      <c r="B70" s="68"/>
      <c r="C70" s="68"/>
      <c r="D70" s="69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68"/>
      <c r="B71" s="68"/>
      <c r="C71" s="68"/>
      <c r="D71" s="69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68"/>
      <c r="B72" s="68"/>
      <c r="C72" s="68"/>
      <c r="D72" s="69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68"/>
      <c r="B73" s="68"/>
      <c r="C73" s="68"/>
      <c r="D73" s="69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68"/>
      <c r="B74" s="68"/>
      <c r="C74" s="68"/>
      <c r="D74" s="69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68"/>
      <c r="B75" s="68"/>
      <c r="C75" s="68"/>
      <c r="D75" s="69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68"/>
      <c r="B76" s="68"/>
      <c r="C76" s="68"/>
      <c r="D76" s="69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68"/>
      <c r="B77" s="68"/>
      <c r="C77" s="68"/>
      <c r="D77" s="69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68"/>
      <c r="B78" s="68"/>
      <c r="C78" s="68"/>
      <c r="D78" s="69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68"/>
      <c r="B79" s="68"/>
      <c r="C79" s="68"/>
      <c r="D79" s="69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68"/>
      <c r="B80" s="68"/>
      <c r="C80" s="68"/>
      <c r="D80" s="69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68"/>
      <c r="B81" s="68"/>
      <c r="C81" s="68"/>
      <c r="D81" s="69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68"/>
      <c r="B82" s="68"/>
      <c r="C82" s="68"/>
      <c r="D82" s="69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68"/>
      <c r="B83" s="68"/>
      <c r="C83" s="68"/>
      <c r="D83" s="69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68"/>
      <c r="B84" s="68"/>
      <c r="C84" s="68"/>
      <c r="D84" s="69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68"/>
      <c r="B85" s="68"/>
      <c r="C85" s="68"/>
      <c r="D85" s="69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68"/>
      <c r="B86" s="68"/>
      <c r="C86" s="68"/>
      <c r="D86" s="69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68"/>
      <c r="B87" s="68"/>
      <c r="C87" s="68"/>
      <c r="D87" s="69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68"/>
      <c r="B88" s="68"/>
      <c r="C88" s="68"/>
      <c r="D88" s="69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68"/>
      <c r="B89" s="68"/>
      <c r="C89" s="68"/>
      <c r="D89" s="69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68"/>
      <c r="B90" s="68"/>
      <c r="C90" s="68"/>
      <c r="D90" s="69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68"/>
      <c r="B91" s="68"/>
      <c r="C91" s="68"/>
      <c r="D91" s="69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68"/>
      <c r="B92" s="68"/>
      <c r="C92" s="68"/>
      <c r="D92" s="69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68"/>
      <c r="B93" s="68"/>
      <c r="C93" s="68"/>
      <c r="D93" s="69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68"/>
      <c r="B94" s="68"/>
      <c r="C94" s="68"/>
      <c r="D94" s="69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68"/>
      <c r="B95" s="68"/>
      <c r="C95" s="68"/>
      <c r="D95" s="69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68"/>
      <c r="B96" s="68"/>
      <c r="C96" s="68"/>
      <c r="D96" s="69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68"/>
      <c r="B97" s="68"/>
      <c r="C97" s="68"/>
      <c r="D97" s="69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68"/>
      <c r="B98" s="68"/>
      <c r="C98" s="68"/>
      <c r="D98" s="69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68"/>
      <c r="B99" s="68"/>
      <c r="C99" s="68"/>
      <c r="D99" s="69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68"/>
      <c r="B100" s="68"/>
      <c r="C100" s="68"/>
      <c r="D100" s="69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68"/>
      <c r="B101" s="68"/>
      <c r="C101" s="68"/>
      <c r="D101" s="69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68"/>
      <c r="B102" s="68"/>
      <c r="C102" s="68"/>
      <c r="D102" s="69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68"/>
      <c r="B103" s="68"/>
      <c r="C103" s="68"/>
      <c r="D103" s="69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68"/>
      <c r="B104" s="68"/>
      <c r="C104" s="68"/>
      <c r="D104" s="69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68"/>
      <c r="B105" s="68"/>
      <c r="C105" s="68"/>
      <c r="D105" s="69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68"/>
      <c r="B106" s="68"/>
      <c r="C106" s="68"/>
      <c r="D106" s="69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68"/>
      <c r="B107" s="68"/>
      <c r="C107" s="68"/>
      <c r="D107" s="69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68"/>
      <c r="B108" s="68"/>
      <c r="C108" s="68"/>
      <c r="D108" s="69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68"/>
      <c r="B109" s="68"/>
      <c r="C109" s="68"/>
      <c r="D109" s="69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68"/>
      <c r="B110" s="68"/>
      <c r="C110" s="68"/>
      <c r="D110" s="69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68"/>
      <c r="B111" s="68"/>
      <c r="C111" s="68"/>
      <c r="D111" s="69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68"/>
      <c r="B112" s="68"/>
      <c r="C112" s="68"/>
      <c r="D112" s="69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68"/>
      <c r="B113" s="68"/>
      <c r="C113" s="68"/>
      <c r="D113" s="69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68"/>
      <c r="B114" s="68"/>
      <c r="C114" s="68"/>
      <c r="D114" s="69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68"/>
      <c r="B115" s="68"/>
      <c r="C115" s="68"/>
      <c r="D115" s="69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68"/>
      <c r="B116" s="68"/>
      <c r="C116" s="68"/>
      <c r="D116" s="69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68"/>
      <c r="B117" s="68"/>
      <c r="C117" s="68"/>
      <c r="D117" s="69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68"/>
      <c r="B118" s="68"/>
      <c r="C118" s="68"/>
      <c r="D118" s="69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8"/>
      <c r="B119" s="68"/>
      <c r="C119" s="68"/>
      <c r="D119" s="69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8"/>
      <c r="B120" s="68"/>
      <c r="C120" s="68"/>
      <c r="D120" s="69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68"/>
      <c r="B121" s="68"/>
      <c r="C121" s="68"/>
      <c r="D121" s="69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68"/>
      <c r="B122" s="68"/>
      <c r="C122" s="68"/>
      <c r="D122" s="69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68"/>
      <c r="B123" s="68"/>
      <c r="C123" s="68"/>
      <c r="D123" s="69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68"/>
      <c r="B124" s="68"/>
      <c r="C124" s="68"/>
      <c r="D124" s="69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68"/>
      <c r="B125" s="68"/>
      <c r="C125" s="68"/>
      <c r="D125" s="69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68"/>
      <c r="B126" s="68"/>
      <c r="C126" s="68"/>
      <c r="D126" s="69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68"/>
      <c r="B127" s="68"/>
      <c r="C127" s="68"/>
      <c r="D127" s="69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68"/>
      <c r="B128" s="68"/>
      <c r="C128" s="68"/>
      <c r="D128" s="69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68"/>
      <c r="B129" s="68"/>
      <c r="C129" s="68"/>
      <c r="D129" s="69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68"/>
      <c r="B130" s="68"/>
      <c r="C130" s="68"/>
      <c r="D130" s="69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68"/>
      <c r="B131" s="68"/>
      <c r="C131" s="68"/>
      <c r="D131" s="69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68"/>
      <c r="B132" s="68"/>
      <c r="C132" s="68"/>
      <c r="D132" s="69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68"/>
      <c r="B133" s="68"/>
      <c r="C133" s="68"/>
      <c r="D133" s="69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68"/>
      <c r="B134" s="68"/>
      <c r="C134" s="68"/>
      <c r="D134" s="69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68"/>
      <c r="B135" s="68"/>
      <c r="C135" s="68"/>
      <c r="D135" s="69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8"/>
      <c r="B136" s="68"/>
      <c r="C136" s="68"/>
      <c r="D136" s="69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8"/>
      <c r="B137" s="68"/>
      <c r="C137" s="68"/>
      <c r="D137" s="69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68"/>
      <c r="B138" s="68"/>
      <c r="C138" s="68"/>
      <c r="D138" s="69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68"/>
      <c r="B139" s="68"/>
      <c r="C139" s="68"/>
      <c r="D139" s="69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68"/>
      <c r="B140" s="68"/>
      <c r="C140" s="68"/>
      <c r="D140" s="69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68"/>
      <c r="B141" s="68"/>
      <c r="C141" s="68"/>
      <c r="D141" s="69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68"/>
      <c r="B142" s="68"/>
      <c r="C142" s="68"/>
      <c r="D142" s="69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68"/>
      <c r="B143" s="68"/>
      <c r="C143" s="68"/>
      <c r="D143" s="69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68"/>
      <c r="B144" s="68"/>
      <c r="C144" s="68"/>
      <c r="D144" s="69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68"/>
      <c r="B145" s="68"/>
      <c r="C145" s="68"/>
      <c r="D145" s="69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68"/>
      <c r="B146" s="68"/>
      <c r="C146" s="68"/>
      <c r="D146" s="69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68"/>
      <c r="B147" s="68"/>
      <c r="C147" s="68"/>
      <c r="D147" s="69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68"/>
      <c r="B148" s="68"/>
      <c r="C148" s="68"/>
      <c r="D148" s="69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68"/>
      <c r="B149" s="68"/>
      <c r="C149" s="68"/>
      <c r="D149" s="69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68"/>
      <c r="B150" s="68"/>
      <c r="C150" s="68"/>
      <c r="D150" s="69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68"/>
      <c r="B151" s="68"/>
      <c r="C151" s="68"/>
      <c r="D151" s="69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68"/>
      <c r="B152" s="68"/>
      <c r="C152" s="68"/>
      <c r="D152" s="69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68"/>
      <c r="C153" s="68"/>
      <c r="D153" s="69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8"/>
      <c r="B154" s="68"/>
      <c r="C154" s="68"/>
      <c r="D154" s="69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68"/>
      <c r="B155" s="68"/>
      <c r="C155" s="68"/>
      <c r="D155" s="69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68"/>
      <c r="B156" s="68"/>
      <c r="C156" s="68"/>
      <c r="D156" s="69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68"/>
      <c r="B157" s="68"/>
      <c r="C157" s="68"/>
      <c r="D157" s="69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68"/>
      <c r="B158" s="68"/>
      <c r="C158" s="68"/>
      <c r="D158" s="69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68"/>
      <c r="B159" s="68"/>
      <c r="C159" s="68"/>
      <c r="D159" s="69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68"/>
      <c r="B160" s="68"/>
      <c r="C160" s="68"/>
      <c r="D160" s="69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68"/>
      <c r="B161" s="68"/>
      <c r="C161" s="68"/>
      <c r="D161" s="69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68"/>
      <c r="B162" s="68"/>
      <c r="C162" s="68"/>
      <c r="D162" s="69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68"/>
      <c r="B163" s="68"/>
      <c r="C163" s="68"/>
      <c r="D163" s="69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68"/>
      <c r="B164" s="68"/>
      <c r="C164" s="68"/>
      <c r="D164" s="69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68"/>
      <c r="B165" s="68"/>
      <c r="C165" s="68"/>
      <c r="D165" s="69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68"/>
      <c r="B166" s="68"/>
      <c r="C166" s="68"/>
      <c r="D166" s="69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68"/>
      <c r="B167" s="68"/>
      <c r="C167" s="68"/>
      <c r="D167" s="69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68"/>
      <c r="B168" s="68"/>
      <c r="C168" s="68"/>
      <c r="D168" s="69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68"/>
      <c r="B169" s="68"/>
      <c r="C169" s="68"/>
      <c r="D169" s="69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68"/>
      <c r="C170" s="68"/>
      <c r="D170" s="69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68"/>
      <c r="C171" s="68"/>
      <c r="D171" s="69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68"/>
      <c r="C172" s="68"/>
      <c r="D172" s="69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68"/>
      <c r="C173" s="68"/>
      <c r="D173" s="69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68"/>
      <c r="C174" s="68"/>
      <c r="D174" s="69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68"/>
      <c r="C175" s="68"/>
      <c r="D175" s="69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68"/>
      <c r="C176" s="68"/>
      <c r="D176" s="69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68"/>
      <c r="C177" s="68"/>
      <c r="D177" s="69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68"/>
      <c r="C178" s="68"/>
      <c r="D178" s="69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68"/>
      <c r="C179" s="68"/>
      <c r="D179" s="69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68"/>
      <c r="C180" s="68"/>
      <c r="D180" s="69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68"/>
      <c r="C181" s="68"/>
      <c r="D181" s="69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68"/>
      <c r="C182" s="68"/>
      <c r="D182" s="69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68"/>
      <c r="C183" s="68"/>
      <c r="D183" s="69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68"/>
      <c r="C184" s="68"/>
      <c r="D184" s="69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68"/>
      <c r="C185" s="68"/>
      <c r="D185" s="69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68"/>
      <c r="C186" s="68"/>
      <c r="D186" s="69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68"/>
      <c r="C187" s="68"/>
      <c r="D187" s="69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68"/>
      <c r="C188" s="68"/>
      <c r="D188" s="69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68"/>
      <c r="C189" s="68"/>
      <c r="D189" s="69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68"/>
      <c r="C190" s="68"/>
      <c r="D190" s="69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68"/>
      <c r="C191" s="68"/>
      <c r="D191" s="69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68"/>
      <c r="C192" s="68"/>
      <c r="D192" s="69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68"/>
      <c r="C193" s="68"/>
      <c r="D193" s="69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68"/>
      <c r="C194" s="68"/>
      <c r="D194" s="69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68"/>
      <c r="C195" s="68"/>
      <c r="D195" s="69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68"/>
      <c r="C196" s="68"/>
      <c r="D196" s="69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68"/>
      <c r="C197" s="68"/>
      <c r="D197" s="69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68"/>
      <c r="C198" s="68"/>
      <c r="D198" s="69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68"/>
      <c r="C199" s="68"/>
      <c r="D199" s="69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68"/>
      <c r="C200" s="68"/>
      <c r="D200" s="69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68"/>
      <c r="C201" s="68"/>
      <c r="D201" s="69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68"/>
      <c r="C202" s="68"/>
      <c r="D202" s="69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68"/>
      <c r="C203" s="68"/>
      <c r="D203" s="69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68"/>
      <c r="C204" s="68"/>
      <c r="D204" s="69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68"/>
      <c r="C205" s="68"/>
      <c r="D205" s="69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68"/>
      <c r="C206" s="68"/>
      <c r="D206" s="69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68"/>
      <c r="C207" s="68"/>
      <c r="D207" s="69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68"/>
      <c r="C208" s="68"/>
      <c r="D208" s="69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68"/>
      <c r="C209" s="68"/>
      <c r="D209" s="69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68"/>
      <c r="C210" s="68"/>
      <c r="D210" s="69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68"/>
      <c r="C211" s="68"/>
      <c r="D211" s="69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68"/>
      <c r="C212" s="68"/>
      <c r="D212" s="69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68"/>
      <c r="C213" s="68"/>
      <c r="D213" s="69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68"/>
      <c r="C214" s="68"/>
      <c r="D214" s="69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68"/>
      <c r="C215" s="68"/>
      <c r="D215" s="69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68"/>
      <c r="C216" s="68"/>
      <c r="D216" s="69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68"/>
      <c r="C217" s="68"/>
      <c r="D217" s="69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68"/>
      <c r="C218" s="68"/>
      <c r="D218" s="69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68"/>
      <c r="C219" s="68"/>
      <c r="D219" s="69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68"/>
      <c r="C220" s="68"/>
      <c r="D220" s="69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68"/>
      <c r="C221" s="68"/>
      <c r="D221" s="69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68"/>
      <c r="C222" s="68"/>
      <c r="D222" s="69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68"/>
      <c r="C223" s="68"/>
      <c r="D223" s="69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68"/>
      <c r="C224" s="68"/>
      <c r="D224" s="69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68"/>
      <c r="C225" s="68"/>
      <c r="D225" s="69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68"/>
      <c r="C226" s="68"/>
      <c r="D226" s="69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68"/>
      <c r="C227" s="68"/>
      <c r="D227" s="69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68"/>
      <c r="C228" s="68"/>
      <c r="D228" s="69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68"/>
      <c r="C229" s="68"/>
      <c r="D229" s="69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68"/>
      <c r="C230" s="68"/>
      <c r="D230" s="69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68"/>
      <c r="C231" s="68"/>
      <c r="D231" s="69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68"/>
      <c r="C232" s="68"/>
      <c r="D232" s="69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68"/>
      <c r="C233" s="68"/>
      <c r="D233" s="69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68"/>
      <c r="C234" s="68"/>
      <c r="D234" s="69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68"/>
      <c r="C235" s="68"/>
      <c r="D235" s="69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68"/>
      <c r="C236" s="68"/>
      <c r="D236" s="69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68"/>
      <c r="C237" s="68"/>
      <c r="D237" s="69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68"/>
      <c r="C238" s="68"/>
      <c r="D238" s="69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68"/>
      <c r="C239" s="68"/>
      <c r="D239" s="69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68"/>
      <c r="C240" s="68"/>
      <c r="D240" s="69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68"/>
      <c r="C241" s="68"/>
      <c r="D241" s="69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68"/>
      <c r="C242" s="68"/>
      <c r="D242" s="69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68"/>
      <c r="C243" s="68"/>
      <c r="D243" s="69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68"/>
      <c r="C244" s="68"/>
      <c r="D244" s="69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68"/>
      <c r="C245" s="68"/>
      <c r="D245" s="69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68"/>
      <c r="C246" s="68"/>
      <c r="D246" s="69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68"/>
      <c r="C247" s="68"/>
      <c r="D247" s="69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68"/>
      <c r="C248" s="68"/>
      <c r="D248" s="69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68"/>
      <c r="C249" s="68"/>
      <c r="D249" s="69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68"/>
      <c r="C250" s="68"/>
      <c r="D250" s="69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68"/>
      <c r="C251" s="68"/>
      <c r="D251" s="69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68"/>
      <c r="C252" s="68"/>
      <c r="D252" s="69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68"/>
      <c r="C253" s="68"/>
      <c r="D253" s="69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68"/>
      <c r="C254" s="68"/>
      <c r="D254" s="69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68"/>
      <c r="C255" s="68"/>
      <c r="D255" s="69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68"/>
      <c r="C256" s="68"/>
      <c r="D256" s="69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68"/>
      <c r="C257" s="68"/>
      <c r="D257" s="69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68"/>
      <c r="C258" s="68"/>
      <c r="D258" s="69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68"/>
      <c r="C259" s="68"/>
      <c r="D259" s="69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9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9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9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9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9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9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9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9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9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9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9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9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9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9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9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9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9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9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9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9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9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9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9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9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9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9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9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9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9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9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9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9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9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9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9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9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9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9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9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9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9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9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9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9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9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9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9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9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9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9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9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9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9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9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9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9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9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9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9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9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9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9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9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9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9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9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9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9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9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9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9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9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9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9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9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9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9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9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9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9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9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9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9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9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9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9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9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9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9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9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9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9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9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9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9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9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9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9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9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9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9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9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9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9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9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9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9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9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9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9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9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9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9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9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9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9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9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9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9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9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9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9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9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9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9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9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9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9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9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9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9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9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9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9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9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9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9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9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9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9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9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9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9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9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9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9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9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9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9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9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9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9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9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9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9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9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9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9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9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9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9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9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9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9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9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9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9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9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9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9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9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9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9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9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9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9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9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9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9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9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9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9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9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9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9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9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9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9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9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9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9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9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9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9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9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9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9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9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9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9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9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9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9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9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9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9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9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9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9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9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9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9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9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9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9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9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9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9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9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9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9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9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9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9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9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9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9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9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9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9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9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9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9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9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9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9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9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9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9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9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9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9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9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9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9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9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9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9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9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9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9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9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9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9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9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9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9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9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9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9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9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9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9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9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9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9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9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9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9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9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9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9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9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9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9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9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9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9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9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9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9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9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9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9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9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9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9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9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9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9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9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9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9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9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9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9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9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9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9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9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9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9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9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9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9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9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9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9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9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9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9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9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9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9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9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9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9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9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9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9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9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9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9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9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9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9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9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9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9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9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9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9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9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9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9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9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9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9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9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9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9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9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9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9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9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9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9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9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9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9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9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9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9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9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9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9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9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9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9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9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9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9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9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9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9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9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9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9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9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9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9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9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9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9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9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9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9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9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9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9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9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9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9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9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9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9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9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9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9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9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9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9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9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9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9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9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9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9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9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9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9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9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9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9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9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9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9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9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9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9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9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9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9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9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9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9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9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9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9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9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9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9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9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9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9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68"/>
      <c r="C685" s="68"/>
      <c r="D685" s="69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68"/>
      <c r="C686" s="68"/>
      <c r="D686" s="69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68"/>
      <c r="C687" s="68"/>
      <c r="D687" s="69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68"/>
      <c r="C688" s="68"/>
      <c r="D688" s="69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68"/>
      <c r="C689" s="68"/>
      <c r="D689" s="69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68"/>
      <c r="C690" s="68"/>
      <c r="D690" s="69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68"/>
      <c r="C691" s="68"/>
      <c r="D691" s="69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68"/>
      <c r="C692" s="68"/>
      <c r="D692" s="69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68"/>
      <c r="C693" s="68"/>
      <c r="D693" s="69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68"/>
      <c r="C694" s="68"/>
      <c r="D694" s="69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68"/>
      <c r="C695" s="68"/>
      <c r="D695" s="69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68"/>
      <c r="C696" s="68"/>
      <c r="D696" s="69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68"/>
      <c r="C697" s="68"/>
      <c r="D697" s="69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68"/>
      <c r="C698" s="68"/>
      <c r="D698" s="69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68"/>
      <c r="C699" s="68"/>
      <c r="D699" s="69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68"/>
      <c r="C700" s="68"/>
      <c r="D700" s="69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68"/>
      <c r="C701" s="68"/>
      <c r="D701" s="69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68"/>
      <c r="C702" s="68"/>
      <c r="D702" s="69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68"/>
      <c r="C703" s="68"/>
      <c r="D703" s="69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68"/>
      <c r="C704" s="68"/>
      <c r="D704" s="69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68"/>
      <c r="C705" s="68"/>
      <c r="D705" s="69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68"/>
      <c r="C706" s="68"/>
      <c r="D706" s="69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68"/>
      <c r="C707" s="68"/>
      <c r="D707" s="69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68"/>
      <c r="C708" s="68"/>
      <c r="D708" s="69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68"/>
      <c r="C709" s="68"/>
      <c r="D709" s="69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68"/>
      <c r="C710" s="68"/>
      <c r="D710" s="69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68"/>
      <c r="C711" s="68"/>
      <c r="D711" s="69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68"/>
      <c r="C712" s="68"/>
      <c r="D712" s="69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68"/>
      <c r="C713" s="68"/>
      <c r="D713" s="69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68"/>
      <c r="C714" s="68"/>
      <c r="D714" s="69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68"/>
      <c r="C715" s="68"/>
      <c r="D715" s="69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68"/>
      <c r="C716" s="68"/>
      <c r="D716" s="69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68"/>
      <c r="C717" s="68"/>
      <c r="D717" s="69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68"/>
      <c r="C718" s="68"/>
      <c r="D718" s="69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68"/>
      <c r="C719" s="68"/>
      <c r="D719" s="69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68"/>
      <c r="C720" s="68"/>
      <c r="D720" s="69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68"/>
      <c r="C721" s="68"/>
      <c r="D721" s="69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68"/>
      <c r="C722" s="68"/>
      <c r="D722" s="69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68"/>
      <c r="C723" s="68"/>
      <c r="D723" s="69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68"/>
      <c r="C724" s="68"/>
      <c r="D724" s="69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68"/>
      <c r="C725" s="68"/>
      <c r="D725" s="69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68"/>
      <c r="C726" s="68"/>
      <c r="D726" s="69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68"/>
      <c r="C727" s="68"/>
      <c r="D727" s="69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68"/>
      <c r="C728" s="68"/>
      <c r="D728" s="69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68"/>
      <c r="C729" s="68"/>
      <c r="D729" s="69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68"/>
      <c r="C730" s="68"/>
      <c r="D730" s="69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68"/>
      <c r="C731" s="68"/>
      <c r="D731" s="69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68"/>
      <c r="C732" s="68"/>
      <c r="D732" s="69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68"/>
      <c r="C733" s="68"/>
      <c r="D733" s="69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68"/>
      <c r="C734" s="68"/>
      <c r="D734" s="69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68"/>
      <c r="C735" s="68"/>
      <c r="D735" s="69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68"/>
      <c r="C736" s="68"/>
      <c r="D736" s="69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68"/>
      <c r="C737" s="68"/>
      <c r="D737" s="69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68"/>
      <c r="C738" s="68"/>
      <c r="D738" s="69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68"/>
      <c r="C739" s="68"/>
      <c r="D739" s="69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68"/>
      <c r="C740" s="68"/>
      <c r="D740" s="69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68"/>
      <c r="C741" s="68"/>
      <c r="D741" s="69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68"/>
      <c r="C742" s="68"/>
      <c r="D742" s="69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68"/>
      <c r="C743" s="68"/>
      <c r="D743" s="69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68"/>
      <c r="C744" s="68"/>
      <c r="D744" s="69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68"/>
      <c r="C745" s="68"/>
      <c r="D745" s="69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68"/>
      <c r="C746" s="68"/>
      <c r="D746" s="69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68"/>
      <c r="C747" s="68"/>
      <c r="D747" s="69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68"/>
      <c r="C748" s="68"/>
      <c r="D748" s="69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68"/>
      <c r="C749" s="68"/>
      <c r="D749" s="69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68"/>
      <c r="C750" s="68"/>
      <c r="D750" s="69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68"/>
      <c r="C751" s="68"/>
      <c r="D751" s="69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68"/>
      <c r="C752" s="68"/>
      <c r="D752" s="69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68"/>
      <c r="C753" s="68"/>
      <c r="D753" s="69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68"/>
      <c r="C754" s="68"/>
      <c r="D754" s="69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68"/>
      <c r="C755" s="68"/>
      <c r="D755" s="69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68"/>
      <c r="C756" s="68"/>
      <c r="D756" s="69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68"/>
      <c r="C757" s="68"/>
      <c r="D757" s="69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68"/>
      <c r="C758" s="68"/>
      <c r="D758" s="69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68"/>
      <c r="C759" s="68"/>
      <c r="D759" s="69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68"/>
      <c r="C760" s="68"/>
      <c r="D760" s="69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68"/>
      <c r="C761" s="68"/>
      <c r="D761" s="69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68"/>
      <c r="C762" s="68"/>
      <c r="D762" s="69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68"/>
      <c r="C763" s="68"/>
      <c r="D763" s="69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68"/>
      <c r="C764" s="68"/>
      <c r="D764" s="69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68"/>
      <c r="C765" s="68"/>
      <c r="D765" s="69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68"/>
      <c r="C766" s="68"/>
      <c r="D766" s="69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68"/>
      <c r="C767" s="68"/>
      <c r="D767" s="69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68"/>
      <c r="C768" s="68"/>
      <c r="D768" s="69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68"/>
      <c r="C769" s="68"/>
      <c r="D769" s="69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68"/>
      <c r="C770" s="68"/>
      <c r="D770" s="69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68"/>
      <c r="C771" s="68"/>
      <c r="D771" s="69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68"/>
      <c r="C772" s="68"/>
      <c r="D772" s="69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68"/>
      <c r="C773" s="68"/>
      <c r="D773" s="69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68"/>
      <c r="C774" s="68"/>
      <c r="D774" s="69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68"/>
      <c r="C775" s="68"/>
      <c r="D775" s="69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68"/>
      <c r="C776" s="68"/>
      <c r="D776" s="69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68"/>
      <c r="C777" s="68"/>
      <c r="D777" s="69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68"/>
      <c r="C778" s="68"/>
      <c r="D778" s="69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68"/>
      <c r="C779" s="68"/>
      <c r="D779" s="69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68"/>
      <c r="C780" s="68"/>
      <c r="D780" s="69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68"/>
      <c r="C781" s="68"/>
      <c r="D781" s="69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68"/>
      <c r="C782" s="68"/>
      <c r="D782" s="69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68"/>
      <c r="C783" s="68"/>
      <c r="D783" s="69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68"/>
      <c r="C784" s="68"/>
      <c r="D784" s="69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68"/>
      <c r="C785" s="68"/>
      <c r="D785" s="69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68"/>
      <c r="C786" s="68"/>
      <c r="D786" s="69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68"/>
      <c r="C787" s="68"/>
      <c r="D787" s="69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68"/>
      <c r="C788" s="68"/>
      <c r="D788" s="69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68"/>
      <c r="C789" s="68"/>
      <c r="D789" s="69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68"/>
      <c r="C790" s="68"/>
      <c r="D790" s="69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68"/>
      <c r="C791" s="68"/>
      <c r="D791" s="69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68"/>
      <c r="C792" s="68"/>
      <c r="D792" s="69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68"/>
      <c r="C793" s="68"/>
      <c r="D793" s="69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68"/>
      <c r="C794" s="68"/>
      <c r="D794" s="69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68"/>
      <c r="C795" s="68"/>
      <c r="D795" s="69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68"/>
      <c r="C796" s="68"/>
      <c r="D796" s="69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68"/>
      <c r="C797" s="68"/>
      <c r="D797" s="69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68"/>
      <c r="C798" s="68"/>
      <c r="D798" s="69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68"/>
      <c r="C799" s="68"/>
      <c r="D799" s="69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68"/>
      <c r="C800" s="68"/>
      <c r="D800" s="69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68"/>
      <c r="C801" s="68"/>
      <c r="D801" s="69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68"/>
      <c r="C802" s="68"/>
      <c r="D802" s="69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68"/>
      <c r="C803" s="68"/>
      <c r="D803" s="69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68"/>
      <c r="C804" s="68"/>
      <c r="D804" s="69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68"/>
      <c r="C805" s="68"/>
      <c r="D805" s="69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68"/>
      <c r="C806" s="68"/>
      <c r="D806" s="69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68"/>
      <c r="C807" s="68"/>
      <c r="D807" s="69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68"/>
      <c r="C808" s="68"/>
      <c r="D808" s="69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68"/>
      <c r="C809" s="68"/>
      <c r="D809" s="69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68"/>
      <c r="C810" s="68"/>
      <c r="D810" s="69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68"/>
      <c r="C811" s="68"/>
      <c r="D811" s="69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68"/>
      <c r="C812" s="68"/>
      <c r="D812" s="69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68"/>
      <c r="C813" s="68"/>
      <c r="D813" s="69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68"/>
      <c r="C814" s="68"/>
      <c r="D814" s="69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68"/>
      <c r="C815" s="68"/>
      <c r="D815" s="69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68"/>
      <c r="C816" s="68"/>
      <c r="D816" s="69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68"/>
      <c r="C817" s="68"/>
      <c r="D817" s="69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68"/>
      <c r="C818" s="68"/>
      <c r="D818" s="69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68"/>
      <c r="C819" s="68"/>
      <c r="D819" s="69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68"/>
      <c r="C820" s="68"/>
      <c r="D820" s="69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68"/>
      <c r="C821" s="68"/>
      <c r="D821" s="69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68"/>
      <c r="C822" s="68"/>
      <c r="D822" s="69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68"/>
      <c r="C823" s="68"/>
      <c r="D823" s="69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68"/>
      <c r="C824" s="68"/>
      <c r="D824" s="69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68"/>
      <c r="C825" s="68"/>
      <c r="D825" s="69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68"/>
      <c r="C826" s="68"/>
      <c r="D826" s="69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68"/>
      <c r="C827" s="68"/>
      <c r="D827" s="69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68"/>
      <c r="C828" s="68"/>
      <c r="D828" s="69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68"/>
      <c r="C829" s="68"/>
      <c r="D829" s="69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68"/>
      <c r="C830" s="68"/>
      <c r="D830" s="69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68"/>
      <c r="C831" s="68"/>
      <c r="D831" s="69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68"/>
      <c r="C832" s="68"/>
      <c r="D832" s="69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68"/>
      <c r="C833" s="68"/>
      <c r="D833" s="69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68"/>
      <c r="C834" s="68"/>
      <c r="D834" s="69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68"/>
      <c r="C835" s="68"/>
      <c r="D835" s="69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68"/>
      <c r="C836" s="68"/>
      <c r="D836" s="69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68"/>
      <c r="C837" s="68"/>
      <c r="D837" s="69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68"/>
      <c r="C838" s="68"/>
      <c r="D838" s="69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68"/>
      <c r="C839" s="68"/>
      <c r="D839" s="69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68"/>
      <c r="C840" s="68"/>
      <c r="D840" s="69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68"/>
      <c r="C841" s="68"/>
      <c r="D841" s="69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68"/>
      <c r="C842" s="68"/>
      <c r="D842" s="69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68"/>
      <c r="C843" s="68"/>
      <c r="D843" s="69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68"/>
      <c r="C844" s="68"/>
      <c r="D844" s="69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68"/>
      <c r="C845" s="68"/>
      <c r="D845" s="69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68"/>
      <c r="C846" s="68"/>
      <c r="D846" s="69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68"/>
      <c r="C847" s="68"/>
      <c r="D847" s="69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68"/>
      <c r="C848" s="68"/>
      <c r="D848" s="69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68"/>
      <c r="C849" s="68"/>
      <c r="D849" s="69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68"/>
      <c r="C850" s="68"/>
      <c r="D850" s="69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68"/>
      <c r="C851" s="68"/>
      <c r="D851" s="69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68"/>
      <c r="C852" s="68"/>
      <c r="D852" s="69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68"/>
      <c r="C853" s="68"/>
      <c r="D853" s="69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68"/>
      <c r="C854" s="68"/>
      <c r="D854" s="69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68"/>
      <c r="C855" s="68"/>
      <c r="D855" s="69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68"/>
      <c r="C856" s="68"/>
      <c r="D856" s="69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68"/>
      <c r="C857" s="68"/>
      <c r="D857" s="69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68"/>
      <c r="C858" s="68"/>
      <c r="D858" s="69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68"/>
      <c r="C859" s="68"/>
      <c r="D859" s="69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68"/>
      <c r="C860" s="68"/>
      <c r="D860" s="69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68"/>
      <c r="C861" s="68"/>
      <c r="D861" s="69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68"/>
      <c r="C862" s="68"/>
      <c r="D862" s="69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68"/>
      <c r="C863" s="68"/>
      <c r="D863" s="69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68"/>
      <c r="C864" s="68"/>
      <c r="D864" s="69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68"/>
      <c r="C865" s="68"/>
      <c r="D865" s="69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68"/>
      <c r="C866" s="68"/>
      <c r="D866" s="69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68"/>
      <c r="C867" s="68"/>
      <c r="D867" s="69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68"/>
      <c r="C868" s="68"/>
      <c r="D868" s="69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68"/>
      <c r="C869" s="68"/>
      <c r="D869" s="69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68"/>
      <c r="C870" s="68"/>
      <c r="D870" s="69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68"/>
      <c r="C871" s="68"/>
      <c r="D871" s="69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68"/>
      <c r="C872" s="68"/>
      <c r="D872" s="69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68"/>
      <c r="C873" s="68"/>
      <c r="D873" s="69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68"/>
      <c r="C874" s="68"/>
      <c r="D874" s="69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68"/>
      <c r="C875" s="68"/>
      <c r="D875" s="69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68"/>
      <c r="C876" s="68"/>
      <c r="D876" s="69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68"/>
      <c r="C877" s="68"/>
      <c r="D877" s="69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68"/>
      <c r="C878" s="68"/>
      <c r="D878" s="69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68"/>
      <c r="C879" s="68"/>
      <c r="D879" s="69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68"/>
      <c r="B880" s="68"/>
      <c r="C880" s="68"/>
      <c r="D880" s="69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68"/>
      <c r="B881" s="68"/>
      <c r="C881" s="68"/>
      <c r="D881" s="69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68"/>
      <c r="B882" s="68"/>
      <c r="C882" s="68"/>
      <c r="D882" s="69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68"/>
      <c r="B883" s="68"/>
      <c r="C883" s="68"/>
      <c r="D883" s="69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68"/>
      <c r="B884" s="68"/>
      <c r="C884" s="68"/>
      <c r="D884" s="69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68"/>
      <c r="B885" s="68"/>
      <c r="C885" s="68"/>
      <c r="D885" s="69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68"/>
      <c r="B886" s="68"/>
      <c r="C886" s="68"/>
      <c r="D886" s="69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68"/>
      <c r="B887" s="68"/>
      <c r="C887" s="68"/>
      <c r="D887" s="69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68"/>
      <c r="B888" s="68"/>
      <c r="C888" s="68"/>
      <c r="D888" s="69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68"/>
      <c r="B889" s="68"/>
      <c r="C889" s="68"/>
      <c r="D889" s="69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68"/>
      <c r="B890" s="68"/>
      <c r="C890" s="68"/>
      <c r="D890" s="69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68"/>
      <c r="B891" s="68"/>
      <c r="C891" s="68"/>
      <c r="D891" s="69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68"/>
      <c r="B892" s="68"/>
      <c r="C892" s="68"/>
      <c r="D892" s="69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68"/>
      <c r="B893" s="68"/>
      <c r="C893" s="68"/>
      <c r="D893" s="69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68"/>
      <c r="B894" s="68"/>
      <c r="C894" s="68"/>
      <c r="D894" s="69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68"/>
      <c r="B895" s="68"/>
      <c r="C895" s="68"/>
      <c r="D895" s="69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68"/>
      <c r="B896" s="68"/>
      <c r="C896" s="68"/>
      <c r="D896" s="69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68"/>
      <c r="B897" s="68"/>
      <c r="C897" s="68"/>
      <c r="D897" s="69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68"/>
      <c r="B898" s="68"/>
      <c r="C898" s="68"/>
      <c r="D898" s="69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68"/>
      <c r="B899" s="68"/>
      <c r="C899" s="68"/>
      <c r="D899" s="69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68"/>
      <c r="B900" s="68"/>
      <c r="C900" s="68"/>
      <c r="D900" s="69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68"/>
      <c r="B901" s="68"/>
      <c r="C901" s="68"/>
      <c r="D901" s="69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68"/>
      <c r="B902" s="68"/>
      <c r="C902" s="68"/>
      <c r="D902" s="69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68"/>
      <c r="B903" s="68"/>
      <c r="C903" s="68"/>
      <c r="D903" s="69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68"/>
      <c r="B904" s="68"/>
      <c r="C904" s="68"/>
      <c r="D904" s="69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68"/>
      <c r="B905" s="68"/>
      <c r="C905" s="68"/>
      <c r="D905" s="69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68"/>
      <c r="B906" s="68"/>
      <c r="C906" s="68"/>
      <c r="D906" s="69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68"/>
      <c r="B907" s="68"/>
      <c r="C907" s="68"/>
      <c r="D907" s="69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68"/>
      <c r="B908" s="68"/>
      <c r="C908" s="68"/>
      <c r="D908" s="69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68"/>
      <c r="B909" s="68"/>
      <c r="C909" s="68"/>
      <c r="D909" s="69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68"/>
      <c r="B910" s="68"/>
      <c r="C910" s="68"/>
      <c r="D910" s="69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68"/>
      <c r="B911" s="68"/>
      <c r="C911" s="68"/>
      <c r="D911" s="69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68"/>
      <c r="B912" s="68"/>
      <c r="C912" s="68"/>
      <c r="D912" s="69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68"/>
      <c r="B913" s="68"/>
      <c r="C913" s="68"/>
      <c r="D913" s="69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68"/>
      <c r="B914" s="68"/>
      <c r="C914" s="68"/>
      <c r="D914" s="69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68"/>
      <c r="B915" s="68"/>
      <c r="C915" s="68"/>
      <c r="D915" s="69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68"/>
      <c r="B916" s="68"/>
      <c r="C916" s="68"/>
      <c r="D916" s="69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68"/>
      <c r="B917" s="68"/>
      <c r="C917" s="68"/>
      <c r="D917" s="69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68"/>
      <c r="B918" s="68"/>
      <c r="C918" s="68"/>
      <c r="D918" s="69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68"/>
      <c r="B919" s="68"/>
      <c r="C919" s="68"/>
      <c r="D919" s="69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68"/>
      <c r="B920" s="68"/>
      <c r="C920" s="68"/>
      <c r="D920" s="69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68"/>
      <c r="B921" s="68"/>
      <c r="C921" s="68"/>
      <c r="D921" s="69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>
      <c r="A922" s="68"/>
      <c r="B922" s="68"/>
      <c r="C922" s="68"/>
      <c r="D922" s="69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>
      <c r="A923" s="68"/>
      <c r="B923" s="68"/>
      <c r="C923" s="68"/>
      <c r="D923" s="69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>
      <c r="A924" s="68"/>
      <c r="B924" s="68"/>
      <c r="C924" s="68"/>
      <c r="D924" s="69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>
      <c r="A925" s="68"/>
      <c r="B925" s="68"/>
      <c r="C925" s="68"/>
      <c r="D925" s="69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>
      <c r="A926" s="68"/>
      <c r="B926" s="68"/>
      <c r="C926" s="68"/>
      <c r="D926" s="69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>
      <c r="A927" s="68"/>
      <c r="B927" s="68"/>
      <c r="C927" s="68"/>
      <c r="D927" s="69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>
      <c r="A928" s="68"/>
      <c r="B928" s="68"/>
      <c r="C928" s="68"/>
      <c r="D928" s="69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>
      <c r="A929" s="68"/>
      <c r="B929" s="68"/>
      <c r="C929" s="68"/>
      <c r="D929" s="69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>
      <c r="A930" s="68"/>
      <c r="B930" s="68"/>
      <c r="C930" s="68"/>
      <c r="D930" s="69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>
      <c r="A931" s="68"/>
      <c r="B931" s="68"/>
      <c r="C931" s="68"/>
      <c r="D931" s="69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>
      <c r="A932" s="68"/>
      <c r="B932" s="68"/>
      <c r="C932" s="68"/>
      <c r="D932" s="69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>
      <c r="A933" s="68"/>
      <c r="B933" s="68"/>
      <c r="C933" s="68"/>
      <c r="D933" s="69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>
      <c r="A934" s="68"/>
      <c r="B934" s="68"/>
      <c r="C934" s="68"/>
      <c r="D934" s="69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>
      <c r="A935" s="68"/>
      <c r="B935" s="68"/>
      <c r="C935" s="68"/>
      <c r="D935" s="69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>
      <c r="A936" s="68"/>
      <c r="B936" s="68"/>
      <c r="C936" s="68"/>
      <c r="D936" s="69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>
      <c r="A937" s="68"/>
      <c r="B937" s="68"/>
      <c r="C937" s="68"/>
      <c r="D937" s="69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>
      <c r="A938" s="68"/>
      <c r="B938" s="68"/>
      <c r="C938" s="68"/>
      <c r="D938" s="69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>
      <c r="A939" s="68"/>
      <c r="B939" s="68"/>
      <c r="C939" s="68"/>
      <c r="D939" s="69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>
      <c r="A940" s="68"/>
      <c r="B940" s="68"/>
      <c r="C940" s="68"/>
      <c r="D940" s="69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>
      <c r="A941" s="68"/>
      <c r="B941" s="68"/>
      <c r="C941" s="68"/>
      <c r="D941" s="69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>
      <c r="A942" s="68"/>
      <c r="B942" s="68"/>
      <c r="C942" s="68"/>
      <c r="D942" s="69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>
      <c r="A943" s="68"/>
      <c r="B943" s="68"/>
      <c r="C943" s="68"/>
      <c r="D943" s="69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>
      <c r="A944" s="68"/>
      <c r="B944" s="68"/>
      <c r="C944" s="68"/>
      <c r="D944" s="69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>
      <c r="A945" s="68"/>
      <c r="B945" s="68"/>
      <c r="C945" s="68"/>
      <c r="D945" s="69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>
      <c r="A946" s="68"/>
      <c r="B946" s="68"/>
      <c r="C946" s="68"/>
      <c r="D946" s="69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>
      <c r="A947" s="68"/>
      <c r="B947" s="68"/>
      <c r="C947" s="68"/>
      <c r="D947" s="69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>
      <c r="A948" s="68"/>
      <c r="B948" s="68"/>
      <c r="C948" s="68"/>
      <c r="D948" s="69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>
      <c r="A949" s="68"/>
      <c r="B949" s="68"/>
      <c r="C949" s="68"/>
      <c r="D949" s="69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>
      <c r="A950" s="68"/>
      <c r="B950" s="68"/>
      <c r="C950" s="68"/>
      <c r="D950" s="69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>
      <c r="A951" s="68"/>
      <c r="B951" s="68"/>
      <c r="C951" s="68"/>
      <c r="D951" s="69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>
      <c r="A952" s="68"/>
      <c r="B952" s="68"/>
      <c r="C952" s="68"/>
      <c r="D952" s="69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>
      <c r="A953" s="68"/>
      <c r="B953" s="68"/>
      <c r="C953" s="68"/>
      <c r="D953" s="69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>
      <c r="A954" s="68"/>
      <c r="B954" s="68"/>
      <c r="C954" s="68"/>
      <c r="D954" s="69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>
      <c r="A955" s="68"/>
      <c r="B955" s="68"/>
      <c r="C955" s="68"/>
      <c r="D955" s="69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>
      <c r="A956" s="68"/>
      <c r="B956" s="68"/>
      <c r="C956" s="68"/>
      <c r="D956" s="69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>
      <c r="A957" s="68"/>
      <c r="B957" s="68"/>
      <c r="C957" s="68"/>
      <c r="D957" s="69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>
      <c r="A958" s="68"/>
      <c r="B958" s="68"/>
      <c r="C958" s="68"/>
      <c r="D958" s="69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>
      <c r="A959" s="68"/>
      <c r="B959" s="68"/>
      <c r="C959" s="68"/>
      <c r="D959" s="69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>
      <c r="A960" s="68"/>
      <c r="B960" s="68"/>
      <c r="C960" s="68"/>
      <c r="D960" s="69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>
      <c r="A961" s="68"/>
      <c r="B961" s="68"/>
      <c r="C961" s="68"/>
      <c r="D961" s="69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>
      <c r="A962" s="68"/>
      <c r="B962" s="68"/>
      <c r="C962" s="68"/>
      <c r="D962" s="69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>
      <c r="A963" s="68"/>
      <c r="B963" s="68"/>
      <c r="C963" s="68"/>
      <c r="D963" s="69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>
      <c r="A964" s="68"/>
      <c r="B964" s="68"/>
      <c r="C964" s="68"/>
      <c r="D964" s="69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>
      <c r="A965" s="68"/>
      <c r="B965" s="68"/>
      <c r="C965" s="68"/>
      <c r="D965" s="69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>
      <c r="A966" s="68"/>
      <c r="B966" s="68"/>
      <c r="C966" s="68"/>
      <c r="D966" s="69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>
      <c r="A967" s="68"/>
      <c r="B967" s="68"/>
      <c r="C967" s="68"/>
      <c r="D967" s="69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>
      <c r="A968" s="68"/>
      <c r="B968" s="68"/>
      <c r="C968" s="68"/>
      <c r="D968" s="69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>
      <c r="A969" s="68"/>
      <c r="B969" s="68"/>
      <c r="C969" s="68"/>
      <c r="D969" s="69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>
      <c r="A970" s="68"/>
      <c r="B970" s="68"/>
      <c r="C970" s="68"/>
      <c r="D970" s="69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>
      <c r="A971" s="68"/>
      <c r="B971" s="68"/>
      <c r="C971" s="68"/>
      <c r="D971" s="69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>
      <c r="A972" s="68"/>
      <c r="B972" s="68"/>
      <c r="C972" s="68"/>
      <c r="D972" s="69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>
      <c r="A973" s="68"/>
      <c r="B973" s="68"/>
      <c r="C973" s="68"/>
      <c r="D973" s="69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>
      <c r="A974" s="68"/>
      <c r="B974" s="68"/>
      <c r="C974" s="68"/>
      <c r="D974" s="69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>
      <c r="A975" s="68"/>
      <c r="B975" s="68"/>
      <c r="C975" s="68"/>
      <c r="D975" s="69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>
      <c r="A976" s="68"/>
      <c r="B976" s="68"/>
      <c r="C976" s="68"/>
      <c r="D976" s="69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>
      <c r="A977" s="68"/>
      <c r="B977" s="68"/>
      <c r="C977" s="68"/>
      <c r="D977" s="69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>
      <c r="A978" s="68"/>
      <c r="B978" s="68"/>
      <c r="C978" s="68"/>
      <c r="D978" s="69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>
      <c r="A979" s="68"/>
      <c r="B979" s="68"/>
      <c r="C979" s="68"/>
      <c r="D979" s="69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>
      <c r="A980" s="68"/>
      <c r="B980" s="68"/>
      <c r="C980" s="68"/>
      <c r="D980" s="69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>
      <c r="A981" s="68"/>
      <c r="B981" s="68"/>
      <c r="C981" s="68"/>
      <c r="D981" s="69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>
      <c r="A982" s="68"/>
      <c r="B982" s="68"/>
      <c r="C982" s="68"/>
      <c r="D982" s="69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>
      <c r="A983" s="68"/>
      <c r="B983" s="68"/>
      <c r="C983" s="68"/>
      <c r="D983" s="69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>
      <c r="A984" s="68"/>
      <c r="B984" s="68"/>
      <c r="C984" s="68"/>
      <c r="D984" s="69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>
      <c r="A985" s="68"/>
      <c r="B985" s="68"/>
      <c r="C985" s="68"/>
      <c r="D985" s="69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>
      <c r="A986" s="68"/>
      <c r="B986" s="68"/>
      <c r="C986" s="68"/>
      <c r="D986" s="69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>
      <c r="A987" s="68"/>
      <c r="B987" s="68"/>
      <c r="C987" s="68"/>
      <c r="D987" s="69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>
      <c r="A988" s="68"/>
      <c r="B988" s="68"/>
      <c r="C988" s="68"/>
      <c r="D988" s="69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>
      <c r="A989" s="68"/>
      <c r="B989" s="68"/>
      <c r="C989" s="68"/>
      <c r="D989" s="69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>
      <c r="A990" s="68"/>
      <c r="B990" s="68"/>
      <c r="C990" s="68"/>
      <c r="D990" s="69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>
      <c r="A991" s="68"/>
      <c r="B991" s="68"/>
      <c r="C991" s="68"/>
      <c r="D991" s="69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>
      <c r="A992" s="68"/>
      <c r="B992" s="68"/>
      <c r="C992" s="68"/>
      <c r="D992" s="69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>
      <c r="A993" s="68"/>
      <c r="B993" s="68"/>
      <c r="C993" s="68"/>
      <c r="D993" s="69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>
      <c r="A994" s="68"/>
      <c r="B994" s="68"/>
      <c r="C994" s="68"/>
      <c r="D994" s="69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>
      <c r="A995" s="68"/>
      <c r="B995" s="68"/>
      <c r="C995" s="68"/>
      <c r="D995" s="69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>
      <c r="A996" s="68"/>
      <c r="B996" s="68"/>
      <c r="C996" s="68"/>
      <c r="D996" s="69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>
      <c r="A997" s="68"/>
      <c r="B997" s="68"/>
      <c r="C997" s="68"/>
      <c r="D997" s="69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>
      <c r="A998" s="68"/>
      <c r="B998" s="68"/>
      <c r="C998" s="68"/>
      <c r="D998" s="69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>
      <c r="A999" s="68"/>
      <c r="B999" s="68"/>
      <c r="C999" s="68"/>
      <c r="D999" s="69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>
      <c r="A1000" s="68"/>
      <c r="B1000" s="68"/>
      <c r="C1000" s="68"/>
      <c r="D1000" s="69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  <row r="1001">
      <c r="A1001" s="68"/>
      <c r="B1001" s="68"/>
      <c r="C1001" s="68"/>
      <c r="D1001" s="69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</row>
  </sheetData>
  <mergeCells count="1">
    <mergeCell ref="N2:Q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15"/>
      <c r="B1" s="115"/>
      <c r="C1" s="115"/>
      <c r="D1" s="115"/>
      <c r="E1" s="115"/>
      <c r="F1" s="6" t="s">
        <v>207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ht="40.5" customHeight="1">
      <c r="A5" s="115"/>
      <c r="B5" s="116" t="s">
        <v>208</v>
      </c>
      <c r="C5" s="117"/>
      <c r="D5" s="117"/>
      <c r="E5" s="117"/>
      <c r="F5" s="117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>
      <c r="A6" s="115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C5" s="118" t="s">
        <v>209</v>
      </c>
      <c r="D5" s="119"/>
      <c r="E5" s="119"/>
      <c r="G5" s="118" t="s">
        <v>210</v>
      </c>
      <c r="H5" s="119"/>
      <c r="I5" s="11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0" t="s">
        <v>119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>
      <c r="A2" s="115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21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>
      <c r="A3" s="115"/>
      <c r="B3" s="115"/>
      <c r="C3" s="115"/>
      <c r="D3" s="115"/>
      <c r="E3" s="115"/>
      <c r="F3" s="122" t="s">
        <v>211</v>
      </c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>
      <c r="A4" s="115"/>
      <c r="B4" s="115"/>
      <c r="C4" s="115"/>
      <c r="D4" s="115"/>
      <c r="E4" s="115"/>
      <c r="F4" s="115"/>
      <c r="G4" s="115"/>
      <c r="H4" s="115"/>
      <c r="I4" s="115"/>
      <c r="K4" s="115"/>
      <c r="L4" s="115"/>
      <c r="M4" s="115"/>
      <c r="N4" s="115"/>
      <c r="O4" s="122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>
      <c r="A6" s="115"/>
      <c r="B6" s="115"/>
      <c r="C6" s="115"/>
      <c r="D6" s="115"/>
      <c r="E6" s="115"/>
      <c r="F6" s="115"/>
      <c r="G6" s="115"/>
      <c r="H6" s="120"/>
      <c r="I6" s="115"/>
      <c r="J6" s="123" t="s">
        <v>212</v>
      </c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>
      <c r="A7" s="115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>
      <c r="A10" s="115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>
      <c r="A14" s="115"/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>
      <c r="A15" s="115"/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>
      <c r="A16" s="115"/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>
      <c r="A17" s="115"/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20" t="s">
        <v>213</v>
      </c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drawing r:id="rId1"/>
</worksheet>
</file>