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305" yWindow="-15" windowWidth="10200" windowHeight="8145" activeTab="1"/>
    <workbookView xWindow="-15" yWindow="-15" windowWidth="10320" windowHeight="8145"/>
  </bookViews>
  <sheets>
    <sheet name="Exerc1.Youtube" sheetId="7" r:id="rId1"/>
    <sheet name="Execução1" sheetId="6" r:id="rId2"/>
    <sheet name="Exerc2.Prof.Anand" sheetId="4" r:id="rId3"/>
    <sheet name="Execução2" sheetId="8" r:id="rId4"/>
  </sheets>
  <calcPr calcId="145621"/>
</workbook>
</file>

<file path=xl/calcChain.xml><?xml version="1.0" encoding="utf-8"?>
<calcChain xmlns="http://schemas.openxmlformats.org/spreadsheetml/2006/main">
  <c r="M151" i="4" l="1"/>
  <c r="B171" i="4"/>
  <c r="B174" i="4"/>
  <c r="B172" i="4"/>
  <c r="B170" i="4"/>
  <c r="C143" i="4"/>
  <c r="M155" i="4"/>
  <c r="L155" i="4"/>
  <c r="K155" i="4"/>
  <c r="J155" i="4"/>
  <c r="I155" i="4"/>
  <c r="H155" i="4"/>
  <c r="G155" i="4"/>
  <c r="F155" i="4"/>
  <c r="E155" i="4"/>
  <c r="D155" i="4"/>
  <c r="C155" i="4"/>
  <c r="L151" i="4"/>
  <c r="K151" i="4"/>
  <c r="J151" i="4"/>
  <c r="I151" i="4"/>
  <c r="H151" i="4"/>
  <c r="G151" i="4"/>
  <c r="F151" i="4"/>
  <c r="E151" i="4"/>
  <c r="D151" i="4"/>
  <c r="C151" i="4"/>
  <c r="M147" i="4"/>
  <c r="L147" i="4"/>
  <c r="K147" i="4"/>
  <c r="J147" i="4"/>
  <c r="I147" i="4"/>
  <c r="H147" i="4"/>
  <c r="G147" i="4"/>
  <c r="F147" i="4"/>
  <c r="E147" i="4"/>
  <c r="D147" i="4"/>
  <c r="C147" i="4"/>
  <c r="M143" i="4"/>
  <c r="L143" i="4"/>
  <c r="K143" i="4"/>
  <c r="J143" i="4"/>
  <c r="I143" i="4"/>
  <c r="H143" i="4"/>
  <c r="G143" i="4"/>
  <c r="F143" i="4"/>
  <c r="E143" i="4"/>
  <c r="D143" i="4"/>
  <c r="M134" i="4"/>
  <c r="J134" i="4"/>
  <c r="I134" i="4"/>
  <c r="G134" i="4"/>
  <c r="F134" i="4"/>
  <c r="C134" i="4"/>
  <c r="M133" i="4"/>
  <c r="I133" i="4"/>
  <c r="F133" i="4"/>
  <c r="D133" i="4"/>
  <c r="K118" i="7"/>
  <c r="K119" i="7"/>
  <c r="K120" i="7"/>
  <c r="K121" i="7"/>
  <c r="N122" i="4"/>
  <c r="N123" i="4"/>
  <c r="N121" i="4"/>
  <c r="M122" i="4"/>
  <c r="I122" i="4"/>
  <c r="F122" i="4"/>
  <c r="D122" i="4"/>
  <c r="M112" i="4"/>
  <c r="I112" i="4"/>
  <c r="F112" i="4"/>
  <c r="D112" i="4"/>
  <c r="M99" i="4"/>
  <c r="I99" i="4"/>
  <c r="F99" i="4"/>
  <c r="D99" i="4"/>
  <c r="C88" i="4"/>
  <c r="M88" i="4"/>
  <c r="L88" i="4"/>
  <c r="K88" i="4"/>
  <c r="J88" i="4"/>
  <c r="I88" i="4"/>
  <c r="H88" i="4"/>
  <c r="G88" i="4"/>
  <c r="F88" i="4"/>
  <c r="E88" i="4"/>
  <c r="D88" i="4"/>
  <c r="M84" i="4"/>
  <c r="D84" i="4"/>
  <c r="C84" i="4"/>
  <c r="L84" i="4"/>
  <c r="K84" i="4"/>
  <c r="J84" i="4"/>
  <c r="I84" i="4"/>
  <c r="H84" i="4"/>
  <c r="G84" i="4"/>
  <c r="F84" i="4"/>
  <c r="E84" i="4"/>
  <c r="E80" i="4"/>
  <c r="C80" i="4"/>
  <c r="M80" i="4"/>
  <c r="L80" i="4"/>
  <c r="K80" i="4"/>
  <c r="J80" i="4"/>
  <c r="I80" i="4"/>
  <c r="H80" i="4"/>
  <c r="G80" i="4"/>
  <c r="F80" i="4"/>
  <c r="D80" i="4"/>
  <c r="M76" i="4"/>
  <c r="L76" i="4"/>
  <c r="K76" i="4"/>
  <c r="J76" i="4"/>
  <c r="I76" i="4"/>
  <c r="H76" i="4"/>
  <c r="G76" i="4"/>
  <c r="F76" i="4"/>
  <c r="E76" i="4"/>
  <c r="D76" i="4"/>
  <c r="C76" i="4"/>
  <c r="M65" i="4"/>
  <c r="I65" i="4"/>
  <c r="F65" i="4"/>
  <c r="D65" i="4"/>
  <c r="N53" i="4"/>
  <c r="N54" i="4"/>
  <c r="N55" i="4"/>
  <c r="N56" i="4"/>
  <c r="N52" i="4"/>
  <c r="K55" i="7"/>
  <c r="K56" i="7"/>
  <c r="K57" i="7"/>
  <c r="K54" i="7"/>
  <c r="B168" i="7" l="1"/>
  <c r="B170" i="7"/>
  <c r="J152" i="7"/>
  <c r="I152" i="7"/>
  <c r="H152" i="7"/>
  <c r="G152" i="7"/>
  <c r="F152" i="7"/>
  <c r="E152" i="7"/>
  <c r="D152" i="7"/>
  <c r="C152" i="7"/>
  <c r="D148" i="7"/>
  <c r="C148" i="7"/>
  <c r="J148" i="7"/>
  <c r="I148" i="7"/>
  <c r="H148" i="7"/>
  <c r="G148" i="7"/>
  <c r="F148" i="7"/>
  <c r="E148" i="7"/>
  <c r="J143" i="7"/>
  <c r="I143" i="7"/>
  <c r="H143" i="7"/>
  <c r="G143" i="7"/>
  <c r="F143" i="7"/>
  <c r="E143" i="7"/>
  <c r="D143" i="7"/>
  <c r="C143" i="7"/>
  <c r="J146" i="7"/>
  <c r="G146" i="7"/>
  <c r="D146" i="7"/>
  <c r="J141" i="7"/>
  <c r="G141" i="7"/>
  <c r="D141" i="7"/>
  <c r="J138" i="7"/>
  <c r="I138" i="7"/>
  <c r="G138" i="7"/>
  <c r="D138" i="7"/>
  <c r="C138" i="7"/>
  <c r="J128" i="7"/>
  <c r="G128" i="7"/>
  <c r="D128" i="7"/>
  <c r="J127" i="7"/>
  <c r="G127" i="7"/>
  <c r="D127" i="7"/>
  <c r="J130" i="7"/>
  <c r="I130" i="7"/>
  <c r="D130" i="7"/>
  <c r="C130" i="7"/>
  <c r="D119" i="7"/>
  <c r="D118" i="7"/>
  <c r="G119" i="7"/>
  <c r="G118" i="7"/>
  <c r="J119" i="7"/>
  <c r="J118" i="7"/>
  <c r="D104" i="7"/>
  <c r="D103" i="7"/>
  <c r="G104" i="7"/>
  <c r="G103" i="7"/>
  <c r="J104" i="7"/>
  <c r="J103" i="7"/>
  <c r="D93" i="7"/>
  <c r="D92" i="7"/>
  <c r="G93" i="7"/>
  <c r="G92" i="7"/>
  <c r="J93" i="7"/>
  <c r="J92" i="7"/>
  <c r="J85" i="7"/>
  <c r="G85" i="7"/>
  <c r="D85" i="7"/>
  <c r="D81" i="7"/>
  <c r="G81" i="7"/>
  <c r="J81" i="7"/>
  <c r="D78" i="7"/>
  <c r="G78" i="7"/>
  <c r="J78" i="7"/>
  <c r="J77" i="7"/>
  <c r="G77" i="7"/>
  <c r="D77" i="7"/>
  <c r="D66" i="7"/>
  <c r="G66" i="7"/>
  <c r="J66" i="7"/>
  <c r="B167" i="7"/>
  <c r="B165" i="7"/>
  <c r="B164" i="7"/>
  <c r="C114" i="7"/>
  <c r="C111" i="7"/>
  <c r="C83" i="7"/>
  <c r="E75" i="7"/>
  <c r="C75" i="7"/>
  <c r="J73" i="7"/>
  <c r="J75" i="7" s="1"/>
  <c r="G73" i="7"/>
  <c r="G75" i="7" s="1"/>
  <c r="D73" i="7"/>
  <c r="D75" i="7" s="1"/>
  <c r="K66" i="7"/>
  <c r="C51" i="7"/>
  <c r="B51" i="7"/>
</calcChain>
</file>

<file path=xl/sharedStrings.xml><?xml version="1.0" encoding="utf-8"?>
<sst xmlns="http://schemas.openxmlformats.org/spreadsheetml/2006/main" count="473" uniqueCount="102">
  <si>
    <t>UFPB Mestrado</t>
  </si>
  <si>
    <t>Aluno: Anderson Ernani de Oliveira</t>
  </si>
  <si>
    <t>Simplex Tabular</t>
  </si>
  <si>
    <t>Estrutura de Dados - prof. Anand</t>
  </si>
  <si>
    <t>Considere o exemplo a seguir já na forma padrão</t>
  </si>
  <si>
    <t>Max z = 3x1 + 5x2</t>
  </si>
  <si>
    <t>Sujeito a:</t>
  </si>
  <si>
    <t>x1 +x3 = 4</t>
  </si>
  <si>
    <t>2x2 +x4 = 12</t>
  </si>
  <si>
    <t>3x1 +2x2 +x5 = 18</t>
  </si>
  <si>
    <t>x1, x2, x3, x4, x5 ≥ 0</t>
  </si>
  <si>
    <t>Eq.</t>
  </si>
  <si>
    <t>x1</t>
  </si>
  <si>
    <t>x2</t>
  </si>
  <si>
    <t>x3</t>
  </si>
  <si>
    <t>x4</t>
  </si>
  <si>
    <t>x5</t>
  </si>
  <si>
    <t>Z</t>
  </si>
  <si>
    <t>Z - 3x1 -5x2 = 0</t>
  </si>
  <si>
    <t>faço a FO/Máx igualar a zero</t>
  </si>
  <si>
    <t xml:space="preserve">Eq.0 = </t>
  </si>
  <si>
    <t>Eq.1</t>
  </si>
  <si>
    <t>Eq.2</t>
  </si>
  <si>
    <t>Eq.3</t>
  </si>
  <si>
    <t>A solução é ótima se e somente se cada coeficiente da eq. (0) for não-negativo.</t>
  </si>
  <si>
    <t>Observa-se, então, que a solução corrente não é
 ótima</t>
  </si>
  <si>
    <t>(a1)</t>
  </si>
  <si>
    <t>Fonte:</t>
  </si>
  <si>
    <t>https://www.youtube.com/watch?v=7qOdbo-xPaA</t>
  </si>
  <si>
    <t xml:space="preserve">Max </t>
  </si>
  <si>
    <t>Z = 10x1 + 20x2 + 30x3</t>
  </si>
  <si>
    <t>2x1 + 2x2 + 4x3 &lt;= 300</t>
  </si>
  <si>
    <t>x1, x2, x3 &gt;=0</t>
  </si>
  <si>
    <t xml:space="preserve">           4x2 + 3x3 &lt;= 200</t>
  </si>
  <si>
    <t>x1                         &lt;= 20</t>
  </si>
  <si>
    <t>4x1 + 3x2           &lt;= 50</t>
  </si>
  <si>
    <t>Exercício tema de aula</t>
  </si>
  <si>
    <t>1o Passar todos os elementos da função objetivo para o outro lado da equação igualando a zero</t>
  </si>
  <si>
    <t>Z - 10x1 -20x2 -30x3 = 0</t>
  </si>
  <si>
    <t>2o Transformar as desigualdades em igualdades e acrescentando as variáveis de folga</t>
  </si>
  <si>
    <t>2x1 + 2x2 + 4x3 + vF1 = 300</t>
  </si>
  <si>
    <t xml:space="preserve">           4x2 + 3x3 + vF2 = 200</t>
  </si>
  <si>
    <t>x1    + vF3                    = 20</t>
  </si>
  <si>
    <t>4x1 + 3x2   + vF4        = 50</t>
  </si>
  <si>
    <t>vF1</t>
  </si>
  <si>
    <t>vF2</t>
  </si>
  <si>
    <t>vF3</t>
  </si>
  <si>
    <t>vF4</t>
  </si>
  <si>
    <t>LD [lado direito]</t>
  </si>
  <si>
    <t>4o Escolher a Coluna Pivô: olhar na linha Z qual é o número mais negativo. Essa é a primeira Coluna pivô.</t>
  </si>
  <si>
    <t>5o Escolher a Linha Pivô: menor resultado para LD / CP (com execeção da linha Z)</t>
  </si>
  <si>
    <t>300/4; 200/3;  20/0; 50/0;</t>
  </si>
  <si>
    <t>3 é o número pivô. Interseção da coluna e linha pivô.</t>
  </si>
  <si>
    <t>6o Dividir Linha Pivô pelo número Pivô. O resultado será colocado na nova linha x3.</t>
  </si>
  <si>
    <t>7a Novas linhas: Linha Antiga - (coeficiente Coluna Pivô) x Nova Linha Pivô</t>
  </si>
  <si>
    <t>-(-30)</t>
  </si>
  <si>
    <t>-(4)</t>
  </si>
  <si>
    <t>LP -&gt;</t>
  </si>
  <si>
    <t>Ainda tenho valor negativo na linha de Z. Então preciso repetir processo para está coluna até torná-al positiva</t>
  </si>
  <si>
    <t>8a) Teste de Otimalidade - A solução é ótima se e somente se cada coeficiente
da eq. (0) for não-negativo</t>
  </si>
  <si>
    <t>Repito processo a partir do passo 4</t>
  </si>
  <si>
    <t>(100/3)/2</t>
  </si>
  <si>
    <t>(200/3)/0</t>
  </si>
  <si>
    <t>20/1</t>
  </si>
  <si>
    <t>50/4</t>
  </si>
  <si>
    <t>6o Dividir Linha Pivô pelo número Pivô. O resultado será colocado na nova linha vF4.</t>
  </si>
  <si>
    <t>LP --&gt;</t>
  </si>
  <si>
    <t>Max Z =</t>
  </si>
  <si>
    <t>x1 =</t>
  </si>
  <si>
    <t>ou '25/2</t>
  </si>
  <si>
    <t>x2 =</t>
  </si>
  <si>
    <t>pois não tenho na coluna à esquerda</t>
  </si>
  <si>
    <t>x3 =</t>
  </si>
  <si>
    <t>vF1 =</t>
  </si>
  <si>
    <t>vF2 =</t>
  </si>
  <si>
    <t>vF3 =</t>
  </si>
  <si>
    <t>ou '15/2</t>
  </si>
  <si>
    <t xml:space="preserve">vF4 = </t>
  </si>
  <si>
    <t>Sim, a solução é ótima e possui os seguintes resultados</t>
  </si>
  <si>
    <t>3o Preencher a tabela Simplex com os dados das equações</t>
  </si>
  <si>
    <t>vF5</t>
  </si>
  <si>
    <t>pivo =</t>
  </si>
  <si>
    <t>NL</t>
  </si>
  <si>
    <t>Não acabou ...</t>
  </si>
  <si>
    <t>Obs.: para transformar em desigualdade e aplicar em minha implementação, vou somar +1 ao</t>
  </si>
  <si>
    <t>valor da igualdade.</t>
  </si>
  <si>
    <t>x1 +x3 &lt;= 5</t>
  </si>
  <si>
    <t>2x2 +x4 &lt;= 13</t>
  </si>
  <si>
    <t>3x1 +2x2 +x5 &lt;= 19</t>
  </si>
  <si>
    <t>x1            + x3 + vF1 = 5</t>
  </si>
  <si>
    <t xml:space="preserve">         2x2         + x4 + vF2 = 13</t>
  </si>
  <si>
    <t>3x1 +2x2                 + x5 + vF3 = 19</t>
  </si>
  <si>
    <t>Lado Direito</t>
  </si>
  <si>
    <t>2 é o número pivô. Interseção da coluna e linha pivô.</t>
  </si>
  <si>
    <t>número pivô</t>
  </si>
  <si>
    <t>X2</t>
  </si>
  <si>
    <t>LP-&gt;</t>
  </si>
  <si>
    <t>NL-&gt;</t>
  </si>
  <si>
    <t>6o Dividir Linha Pivô pelo número Pivô. O resultado será colocado na nova linha vF3.</t>
  </si>
  <si>
    <t>X1</t>
  </si>
  <si>
    <t>Evidências de execução Exercício 1 do Youtube</t>
  </si>
  <si>
    <t>Evidências de execução Exercício 2 Aula Prof. Anand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</si>
</sst>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 applyAlignment="1"/>
    <xf numFmtId="0" fontId="2" fillId="2" borderId="0" xfId="0" applyFont="1" applyFill="1" applyAlignment="1"/>
    <xf numFmtId="0" fontId="0" fillId="2" borderId="0" xfId="0" quotePrefix="1" applyFill="1"/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4" fillId="0" borderId="0" xfId="1"/>
    <xf numFmtId="0" fontId="0" fillId="2" borderId="0" xfId="0" applyFill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0" fontId="0" fillId="2" borderId="25" xfId="0" quotePrefix="1" applyFill="1" applyBorder="1" applyAlignment="1">
      <alignment horizontal="center"/>
    </xf>
    <xf numFmtId="0" fontId="0" fillId="2" borderId="19" xfId="0" quotePrefix="1" applyFill="1" applyBorder="1" applyAlignment="1">
      <alignment horizontal="center"/>
    </xf>
    <xf numFmtId="0" fontId="0" fillId="2" borderId="22" xfId="0" quotePrefix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2" fontId="0" fillId="2" borderId="0" xfId="0" applyNumberFormat="1" applyFill="1"/>
    <xf numFmtId="2" fontId="0" fillId="2" borderId="14" xfId="0" quotePrefix="1" applyNumberFormat="1" applyFill="1" applyBorder="1" applyAlignment="1">
      <alignment horizontal="center"/>
    </xf>
    <xf numFmtId="2" fontId="1" fillId="2" borderId="1" xfId="0" quotePrefix="1" applyNumberFormat="1" applyFont="1" applyFill="1" applyBorder="1" applyAlignment="1">
      <alignment horizontal="center"/>
    </xf>
    <xf numFmtId="2" fontId="0" fillId="2" borderId="1" xfId="0" quotePrefix="1" applyNumberFormat="1" applyFont="1" applyFill="1" applyBorder="1" applyAlignment="1">
      <alignment horizontal="center"/>
    </xf>
    <xf numFmtId="2" fontId="0" fillId="6" borderId="1" xfId="0" quotePrefix="1" applyNumberForma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6" xfId="0" applyFill="1" applyBorder="1" applyAlignment="1">
      <alignment horizontal="left"/>
    </xf>
    <xf numFmtId="0" fontId="8" fillId="2" borderId="0" xfId="0" applyFont="1" applyFill="1"/>
    <xf numFmtId="0" fontId="8" fillId="2" borderId="0" xfId="0" applyFont="1" applyFill="1" applyAlignment="1"/>
    <xf numFmtId="0" fontId="0" fillId="2" borderId="9" xfId="0" applyFill="1" applyBorder="1" applyAlignment="1">
      <alignment horizontal="center"/>
    </xf>
    <xf numFmtId="0" fontId="0" fillId="2" borderId="26" xfId="0" applyFill="1" applyBorder="1"/>
    <xf numFmtId="0" fontId="2" fillId="2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1" fillId="2" borderId="18" xfId="0" applyFont="1" applyFill="1" applyBorder="1"/>
    <xf numFmtId="0" fontId="1" fillId="2" borderId="10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/>
    <xf numFmtId="0" fontId="0" fillId="7" borderId="14" xfId="0" applyFill="1" applyBorder="1"/>
    <xf numFmtId="0" fontId="0" fillId="2" borderId="9" xfId="0" quotePrefix="1" applyFill="1" applyBorder="1" applyAlignment="1">
      <alignment horizontal="center"/>
    </xf>
    <xf numFmtId="0" fontId="0" fillId="3" borderId="5" xfId="0" applyFill="1" applyBorder="1"/>
    <xf numFmtId="0" fontId="1" fillId="3" borderId="3" xfId="0" applyFont="1" applyFill="1" applyBorder="1"/>
    <xf numFmtId="0" fontId="1" fillId="3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/>
    <xf numFmtId="0" fontId="1" fillId="3" borderId="20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2" borderId="0" xfId="0" applyFont="1" applyFill="1"/>
    <xf numFmtId="0" fontId="1" fillId="2" borderId="4" xfId="0" applyFont="1" applyFill="1" applyBorder="1"/>
    <xf numFmtId="0" fontId="1" fillId="3" borderId="18" xfId="0" applyFont="1" applyFill="1" applyBorder="1"/>
    <xf numFmtId="0" fontId="9" fillId="2" borderId="0" xfId="0" applyFont="1" applyFill="1"/>
    <xf numFmtId="0" fontId="10" fillId="2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423334</xdr:colOff>
      <xdr:row>8</xdr:row>
      <xdr:rowOff>116416</xdr:rowOff>
    </xdr:from>
    <xdr:to>
      <xdr:col>19</xdr:col>
      <xdr:colOff>199287</xdr:colOff>
      <xdr:row>28</xdr:row>
      <xdr:rowOff>39749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9734" y="1640416"/>
          <a:ext cx="5871953" cy="3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484648</xdr:colOff>
      <xdr:row>25</xdr:row>
      <xdr:rowOff>56595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1904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14</xdr:col>
      <xdr:colOff>551314</xdr:colOff>
      <xdr:row>52</xdr:row>
      <xdr:rowOff>104167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9085714" cy="4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437257</xdr:colOff>
      <xdr:row>70</xdr:row>
      <xdr:rowOff>9143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906000"/>
          <a:ext cx="7142857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19</xdr:col>
      <xdr:colOff>522362</xdr:colOff>
      <xdr:row>90</xdr:row>
      <xdr:rowOff>161476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35000"/>
          <a:ext cx="12104762" cy="3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19</xdr:col>
      <xdr:colOff>541409</xdr:colOff>
      <xdr:row>118</xdr:row>
      <xdr:rowOff>151786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35500"/>
          <a:ext cx="12123809" cy="4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19</xdr:col>
      <xdr:colOff>541409</xdr:colOff>
      <xdr:row>143</xdr:row>
      <xdr:rowOff>28024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479000"/>
          <a:ext cx="12123809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19</xdr:col>
      <xdr:colOff>598552</xdr:colOff>
      <xdr:row>164</xdr:row>
      <xdr:rowOff>56690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241500"/>
          <a:ext cx="12180952" cy="3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27276</xdr:colOff>
      <xdr:row>23</xdr:row>
      <xdr:rowOff>123333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0390476" cy="3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17</xdr:col>
      <xdr:colOff>474895</xdr:colOff>
      <xdr:row>49</xdr:row>
      <xdr:rowOff>66095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10838095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19</xdr:col>
      <xdr:colOff>560457</xdr:colOff>
      <xdr:row>81</xdr:row>
      <xdr:rowOff>65952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15500"/>
          <a:ext cx="12142857" cy="5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19</xdr:col>
      <xdr:colOff>503314</xdr:colOff>
      <xdr:row>97</xdr:row>
      <xdr:rowOff>171095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811500"/>
          <a:ext cx="12085714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19</xdr:col>
      <xdr:colOff>446171</xdr:colOff>
      <xdr:row>123</xdr:row>
      <xdr:rowOff>28024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050000"/>
          <a:ext cx="12028571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19</xdr:col>
      <xdr:colOff>531886</xdr:colOff>
      <xdr:row>144</xdr:row>
      <xdr:rowOff>94786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812500"/>
          <a:ext cx="12114286" cy="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qOdbo-xPa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157" zoomScale="80" zoomScaleNormal="80" workbookViewId="0">
      <selection activeCell="G179" sqref="G179"/>
    </sheetView>
    <sheetView tabSelected="1" zoomScale="90" zoomScaleNormal="90" workbookViewId="1">
      <selection activeCell="F10" sqref="F10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27</v>
      </c>
      <c r="B1" s="14" t="s">
        <v>28</v>
      </c>
    </row>
    <row r="4" spans="1:2" x14ac:dyDescent="0.25">
      <c r="A4" s="1" t="s">
        <v>29</v>
      </c>
      <c r="B4" s="1" t="s">
        <v>30</v>
      </c>
    </row>
    <row r="6" spans="1:2" x14ac:dyDescent="0.25">
      <c r="A6" s="1" t="s">
        <v>6</v>
      </c>
    </row>
    <row r="7" spans="1:2" x14ac:dyDescent="0.25">
      <c r="B7" s="1" t="s">
        <v>31</v>
      </c>
    </row>
    <row r="8" spans="1:2" x14ac:dyDescent="0.25">
      <c r="B8" s="1" t="s">
        <v>33</v>
      </c>
    </row>
    <row r="9" spans="1:2" x14ac:dyDescent="0.25">
      <c r="B9" s="1" t="s">
        <v>34</v>
      </c>
    </row>
    <row r="10" spans="1:2" x14ac:dyDescent="0.25">
      <c r="B10" s="1" t="s">
        <v>35</v>
      </c>
    </row>
    <row r="11" spans="1:2" x14ac:dyDescent="0.25">
      <c r="B11" s="1" t="s">
        <v>32</v>
      </c>
    </row>
    <row r="14" spans="1:2" x14ac:dyDescent="0.25">
      <c r="A14" s="1" t="s">
        <v>37</v>
      </c>
    </row>
    <row r="16" spans="1:2" x14ac:dyDescent="0.25">
      <c r="B16" s="1" t="s">
        <v>38</v>
      </c>
    </row>
    <row r="18" spans="1:10" x14ac:dyDescent="0.25">
      <c r="A18" s="1" t="s">
        <v>39</v>
      </c>
    </row>
    <row r="19" spans="1:10" x14ac:dyDescent="0.25">
      <c r="B19" s="1" t="s">
        <v>31</v>
      </c>
      <c r="E19" s="1" t="s">
        <v>40</v>
      </c>
    </row>
    <row r="21" spans="1:10" x14ac:dyDescent="0.25">
      <c r="B21" s="1" t="s">
        <v>33</v>
      </c>
      <c r="E21" s="1" t="s">
        <v>41</v>
      </c>
    </row>
    <row r="23" spans="1:10" x14ac:dyDescent="0.25">
      <c r="B23" s="1" t="s">
        <v>34</v>
      </c>
      <c r="E23" s="1" t="s">
        <v>42</v>
      </c>
    </row>
    <row r="25" spans="1:10" x14ac:dyDescent="0.25">
      <c r="B25" s="1" t="s">
        <v>35</v>
      </c>
      <c r="E25" s="1" t="s">
        <v>43</v>
      </c>
    </row>
    <row r="28" spans="1:10" x14ac:dyDescent="0.25">
      <c r="A28" s="1" t="s">
        <v>79</v>
      </c>
    </row>
    <row r="30" spans="1:10" x14ac:dyDescent="0.25">
      <c r="B30" s="7" t="s">
        <v>11</v>
      </c>
      <c r="C30" s="19" t="s">
        <v>12</v>
      </c>
      <c r="D30" s="19" t="s">
        <v>13</v>
      </c>
      <c r="E30" s="19" t="s">
        <v>14</v>
      </c>
      <c r="F30" s="19" t="s">
        <v>44</v>
      </c>
      <c r="G30" s="19" t="s">
        <v>45</v>
      </c>
      <c r="H30" s="19" t="s">
        <v>46</v>
      </c>
      <c r="I30" s="19" t="s">
        <v>47</v>
      </c>
      <c r="J30" s="17" t="s">
        <v>48</v>
      </c>
    </row>
    <row r="31" spans="1:10" x14ac:dyDescent="0.25">
      <c r="A31" s="20" t="s">
        <v>17</v>
      </c>
      <c r="B31" s="5">
        <v>0</v>
      </c>
      <c r="C31" s="4">
        <v>-10</v>
      </c>
      <c r="D31" s="4">
        <v>-20</v>
      </c>
      <c r="E31" s="4">
        <v>-30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18" t="s">
        <v>44</v>
      </c>
      <c r="B32" s="5">
        <v>1</v>
      </c>
      <c r="C32" s="4">
        <v>2</v>
      </c>
      <c r="D32" s="4">
        <v>2</v>
      </c>
      <c r="E32" s="4">
        <v>4</v>
      </c>
      <c r="F32" s="4">
        <v>1</v>
      </c>
      <c r="G32" s="4">
        <v>0</v>
      </c>
      <c r="H32" s="4">
        <v>0</v>
      </c>
      <c r="I32" s="4">
        <v>0</v>
      </c>
      <c r="J32" s="4">
        <v>300</v>
      </c>
    </row>
    <row r="33" spans="1:10" x14ac:dyDescent="0.25">
      <c r="A33" s="18" t="s">
        <v>45</v>
      </c>
      <c r="B33" s="5">
        <v>2</v>
      </c>
      <c r="C33" s="4">
        <v>0</v>
      </c>
      <c r="D33" s="4">
        <v>4</v>
      </c>
      <c r="E33" s="4">
        <v>3</v>
      </c>
      <c r="F33" s="4">
        <v>0</v>
      </c>
      <c r="G33" s="4">
        <v>1</v>
      </c>
      <c r="H33" s="4">
        <v>0</v>
      </c>
      <c r="I33" s="4">
        <v>0</v>
      </c>
      <c r="J33" s="4">
        <v>200</v>
      </c>
    </row>
    <row r="34" spans="1:10" x14ac:dyDescent="0.25">
      <c r="A34" s="18" t="s">
        <v>46</v>
      </c>
      <c r="B34" s="5">
        <v>3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20</v>
      </c>
    </row>
    <row r="35" spans="1:10" x14ac:dyDescent="0.25">
      <c r="A35" s="17" t="s">
        <v>47</v>
      </c>
      <c r="B35" s="5">
        <v>4</v>
      </c>
      <c r="C35" s="4">
        <v>4</v>
      </c>
      <c r="D35" s="4">
        <v>3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50</v>
      </c>
    </row>
    <row r="38" spans="1:10" x14ac:dyDescent="0.25">
      <c r="A38" s="1" t="s">
        <v>49</v>
      </c>
    </row>
    <row r="39" spans="1:10" ht="15.75" thickBot="1" x14ac:dyDescent="0.3"/>
    <row r="40" spans="1:10" x14ac:dyDescent="0.25">
      <c r="B40" s="7" t="s">
        <v>11</v>
      </c>
      <c r="C40" s="19" t="s">
        <v>12</v>
      </c>
      <c r="D40" s="19" t="s">
        <v>13</v>
      </c>
      <c r="E40" s="24" t="s">
        <v>14</v>
      </c>
      <c r="F40" s="22" t="s">
        <v>44</v>
      </c>
      <c r="G40" s="19" t="s">
        <v>45</v>
      </c>
      <c r="H40" s="19" t="s">
        <v>46</v>
      </c>
      <c r="I40" s="19" t="s">
        <v>47</v>
      </c>
      <c r="J40" s="17" t="s">
        <v>48</v>
      </c>
    </row>
    <row r="41" spans="1:10" x14ac:dyDescent="0.25">
      <c r="A41" s="20" t="s">
        <v>17</v>
      </c>
      <c r="B41" s="5">
        <v>0</v>
      </c>
      <c r="C41" s="4">
        <v>-10</v>
      </c>
      <c r="D41" s="21">
        <v>-20</v>
      </c>
      <c r="E41" s="27">
        <v>-30</v>
      </c>
      <c r="F41" s="23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18" t="s">
        <v>44</v>
      </c>
      <c r="B42" s="5">
        <v>1</v>
      </c>
      <c r="C42" s="4">
        <v>2</v>
      </c>
      <c r="D42" s="21">
        <v>2</v>
      </c>
      <c r="E42" s="25">
        <v>4</v>
      </c>
      <c r="F42" s="23">
        <v>1</v>
      </c>
      <c r="G42" s="4">
        <v>0</v>
      </c>
      <c r="H42" s="4">
        <v>0</v>
      </c>
      <c r="I42" s="4">
        <v>0</v>
      </c>
      <c r="J42" s="4">
        <v>300</v>
      </c>
    </row>
    <row r="43" spans="1:10" x14ac:dyDescent="0.25">
      <c r="A43" s="18" t="s">
        <v>45</v>
      </c>
      <c r="B43" s="5">
        <v>2</v>
      </c>
      <c r="C43" s="4">
        <v>0</v>
      </c>
      <c r="D43" s="21">
        <v>4</v>
      </c>
      <c r="E43" s="25">
        <v>3</v>
      </c>
      <c r="F43" s="23">
        <v>0</v>
      </c>
      <c r="G43" s="4">
        <v>1</v>
      </c>
      <c r="H43" s="4">
        <v>0</v>
      </c>
      <c r="I43" s="4">
        <v>0</v>
      </c>
      <c r="J43" s="4">
        <v>200</v>
      </c>
    </row>
    <row r="44" spans="1:10" x14ac:dyDescent="0.25">
      <c r="A44" s="18" t="s">
        <v>46</v>
      </c>
      <c r="B44" s="5">
        <v>3</v>
      </c>
      <c r="C44" s="4">
        <v>1</v>
      </c>
      <c r="D44" s="21">
        <v>0</v>
      </c>
      <c r="E44" s="25">
        <v>0</v>
      </c>
      <c r="F44" s="23">
        <v>0</v>
      </c>
      <c r="G44" s="4">
        <v>0</v>
      </c>
      <c r="H44" s="4">
        <v>1</v>
      </c>
      <c r="I44" s="4">
        <v>0</v>
      </c>
      <c r="J44" s="4">
        <v>20</v>
      </c>
    </row>
    <row r="45" spans="1:10" ht="15.75" thickBot="1" x14ac:dyDescent="0.3">
      <c r="A45" s="17" t="s">
        <v>47</v>
      </c>
      <c r="B45" s="5">
        <v>4</v>
      </c>
      <c r="C45" s="4">
        <v>4</v>
      </c>
      <c r="D45" s="21">
        <v>3</v>
      </c>
      <c r="E45" s="26">
        <v>0</v>
      </c>
      <c r="F45" s="23">
        <v>0</v>
      </c>
      <c r="G45" s="4">
        <v>0</v>
      </c>
      <c r="H45" s="4">
        <v>0</v>
      </c>
      <c r="I45" s="4">
        <v>1</v>
      </c>
      <c r="J45" s="4">
        <v>50</v>
      </c>
    </row>
    <row r="48" spans="1:10" x14ac:dyDescent="0.25">
      <c r="A48" s="1" t="s">
        <v>50</v>
      </c>
    </row>
    <row r="50" spans="1:11" x14ac:dyDescent="0.25">
      <c r="B50" s="11" t="s">
        <v>51</v>
      </c>
    </row>
    <row r="51" spans="1:11" ht="15.75" thickBot="1" x14ac:dyDescent="0.3">
      <c r="B51" s="1">
        <f>300/4</f>
        <v>75</v>
      </c>
      <c r="C51" s="12">
        <f>200/3</f>
        <v>66.666666666666671</v>
      </c>
    </row>
    <row r="52" spans="1:11" x14ac:dyDescent="0.25">
      <c r="B52" s="7" t="s">
        <v>11</v>
      </c>
      <c r="C52" s="19" t="s">
        <v>12</v>
      </c>
      <c r="D52" s="19" t="s">
        <v>13</v>
      </c>
      <c r="E52" s="24" t="s">
        <v>14</v>
      </c>
      <c r="F52" s="22" t="s">
        <v>44</v>
      </c>
      <c r="G52" s="19" t="s">
        <v>45</v>
      </c>
      <c r="H52" s="19" t="s">
        <v>46</v>
      </c>
      <c r="I52" s="19" t="s">
        <v>47</v>
      </c>
      <c r="J52" s="17" t="s">
        <v>48</v>
      </c>
    </row>
    <row r="53" spans="1:11" x14ac:dyDescent="0.25">
      <c r="A53" s="20" t="s">
        <v>17</v>
      </c>
      <c r="B53" s="5">
        <v>0</v>
      </c>
      <c r="C53" s="4">
        <v>-10</v>
      </c>
      <c r="D53" s="21">
        <v>-20</v>
      </c>
      <c r="E53" s="27">
        <v>-30</v>
      </c>
      <c r="F53" s="23">
        <v>0</v>
      </c>
      <c r="G53" s="4">
        <v>0</v>
      </c>
      <c r="H53" s="4">
        <v>0</v>
      </c>
      <c r="I53" s="4">
        <v>0</v>
      </c>
      <c r="J53" s="4">
        <v>0</v>
      </c>
    </row>
    <row r="54" spans="1:11" ht="15.75" thickBot="1" x14ac:dyDescent="0.3">
      <c r="A54" s="28" t="s">
        <v>44</v>
      </c>
      <c r="B54" s="29">
        <v>1</v>
      </c>
      <c r="C54" s="30">
        <v>2</v>
      </c>
      <c r="D54" s="31">
        <v>2</v>
      </c>
      <c r="E54" s="32">
        <v>4</v>
      </c>
      <c r="F54" s="33">
        <v>1</v>
      </c>
      <c r="G54" s="30">
        <v>0</v>
      </c>
      <c r="H54" s="30">
        <v>0</v>
      </c>
      <c r="I54" s="30">
        <v>0</v>
      </c>
      <c r="J54" s="30">
        <v>300</v>
      </c>
      <c r="K54" s="1">
        <f>J54/E54</f>
        <v>75</v>
      </c>
    </row>
    <row r="55" spans="1:11" ht="15.75" thickBot="1" x14ac:dyDescent="0.3">
      <c r="A55" s="38" t="s">
        <v>45</v>
      </c>
      <c r="B55" s="39">
        <v>2</v>
      </c>
      <c r="C55" s="40">
        <v>0</v>
      </c>
      <c r="D55" s="41">
        <v>4</v>
      </c>
      <c r="E55" s="44">
        <v>3</v>
      </c>
      <c r="F55" s="42">
        <v>0</v>
      </c>
      <c r="G55" s="40">
        <v>1</v>
      </c>
      <c r="H55" s="40">
        <v>0</v>
      </c>
      <c r="I55" s="40">
        <v>0</v>
      </c>
      <c r="J55" s="43">
        <v>200</v>
      </c>
      <c r="K55" s="1">
        <f t="shared" ref="K55:K57" si="0">J55/E55</f>
        <v>66.666666666666671</v>
      </c>
    </row>
    <row r="56" spans="1:11" x14ac:dyDescent="0.25">
      <c r="A56" s="17" t="s">
        <v>46</v>
      </c>
      <c r="B56" s="34">
        <v>3</v>
      </c>
      <c r="C56" s="35">
        <v>1</v>
      </c>
      <c r="D56" s="19">
        <v>0</v>
      </c>
      <c r="E56" s="36">
        <v>0</v>
      </c>
      <c r="F56" s="37">
        <v>0</v>
      </c>
      <c r="G56" s="35">
        <v>0</v>
      </c>
      <c r="H56" s="35">
        <v>1</v>
      </c>
      <c r="I56" s="35">
        <v>0</v>
      </c>
      <c r="J56" s="35">
        <v>20</v>
      </c>
      <c r="K56" s="1" t="e">
        <f t="shared" si="0"/>
        <v>#DIV/0!</v>
      </c>
    </row>
    <row r="57" spans="1:11" ht="15.75" thickBot="1" x14ac:dyDescent="0.3">
      <c r="A57" s="17" t="s">
        <v>47</v>
      </c>
      <c r="B57" s="5">
        <v>4</v>
      </c>
      <c r="C57" s="4">
        <v>4</v>
      </c>
      <c r="D57" s="21">
        <v>3</v>
      </c>
      <c r="E57" s="26">
        <v>0</v>
      </c>
      <c r="F57" s="23">
        <v>0</v>
      </c>
      <c r="G57" s="4">
        <v>0</v>
      </c>
      <c r="H57" s="4">
        <v>0</v>
      </c>
      <c r="I57" s="4">
        <v>1</v>
      </c>
      <c r="J57" s="4">
        <v>50</v>
      </c>
      <c r="K57" s="1" t="e">
        <f t="shared" si="0"/>
        <v>#DIV/0!</v>
      </c>
    </row>
    <row r="59" spans="1:11" x14ac:dyDescent="0.25">
      <c r="D59" s="1" t="s">
        <v>52</v>
      </c>
    </row>
    <row r="61" spans="1:11" x14ac:dyDescent="0.25">
      <c r="A61" s="1" t="s">
        <v>53</v>
      </c>
    </row>
    <row r="63" spans="1:11" x14ac:dyDescent="0.25">
      <c r="B63" s="7" t="s">
        <v>11</v>
      </c>
      <c r="C63" s="19" t="s">
        <v>12</v>
      </c>
      <c r="D63" s="19" t="s">
        <v>13</v>
      </c>
      <c r="E63" s="19" t="s">
        <v>14</v>
      </c>
      <c r="F63" s="22" t="s">
        <v>44</v>
      </c>
      <c r="G63" s="19" t="s">
        <v>45</v>
      </c>
      <c r="H63" s="19" t="s">
        <v>46</v>
      </c>
      <c r="I63" s="19" t="s">
        <v>47</v>
      </c>
      <c r="J63" s="17" t="s">
        <v>48</v>
      </c>
    </row>
    <row r="64" spans="1:11" x14ac:dyDescent="0.25">
      <c r="A64" s="20" t="s">
        <v>17</v>
      </c>
      <c r="B64" s="5">
        <v>0</v>
      </c>
      <c r="C64" s="4">
        <v>-10</v>
      </c>
      <c r="D64" s="21">
        <v>-20</v>
      </c>
      <c r="E64" s="23">
        <v>0</v>
      </c>
      <c r="F64" s="23">
        <v>0</v>
      </c>
      <c r="G64" s="4">
        <v>0</v>
      </c>
      <c r="H64" s="4">
        <v>0</v>
      </c>
      <c r="I64" s="4">
        <v>0</v>
      </c>
      <c r="J64" s="4">
        <v>0</v>
      </c>
    </row>
    <row r="65" spans="1:11" x14ac:dyDescent="0.25">
      <c r="A65" s="45" t="s">
        <v>44</v>
      </c>
      <c r="B65" s="29">
        <v>1</v>
      </c>
      <c r="C65" s="30">
        <v>2</v>
      </c>
      <c r="D65" s="31">
        <v>2</v>
      </c>
      <c r="E65" s="4">
        <v>0</v>
      </c>
      <c r="F65" s="33">
        <v>1</v>
      </c>
      <c r="G65" s="30">
        <v>0</v>
      </c>
      <c r="H65" s="30">
        <v>0</v>
      </c>
      <c r="I65" s="30">
        <v>0</v>
      </c>
      <c r="J65" s="30">
        <v>300</v>
      </c>
    </row>
    <row r="66" spans="1:11" x14ac:dyDescent="0.25">
      <c r="A66" s="49" t="s">
        <v>14</v>
      </c>
      <c r="B66" s="5">
        <v>2</v>
      </c>
      <c r="C66" s="5">
        <v>0</v>
      </c>
      <c r="D66" s="80">
        <f>4/3</f>
        <v>1.3333333333333333</v>
      </c>
      <c r="E66" s="5">
        <v>1</v>
      </c>
      <c r="F66" s="48">
        <v>0</v>
      </c>
      <c r="G66" s="80">
        <f>1/3</f>
        <v>0.33333333333333331</v>
      </c>
      <c r="H66" s="5">
        <v>0</v>
      </c>
      <c r="I66" s="5">
        <v>0</v>
      </c>
      <c r="J66" s="80">
        <f>200/3</f>
        <v>66.666666666666671</v>
      </c>
      <c r="K66" s="1">
        <f>200/3</f>
        <v>66.666666666666671</v>
      </c>
    </row>
    <row r="67" spans="1:11" x14ac:dyDescent="0.25">
      <c r="A67" s="17" t="s">
        <v>46</v>
      </c>
      <c r="B67" s="34">
        <v>3</v>
      </c>
      <c r="C67" s="35">
        <v>1</v>
      </c>
      <c r="D67" s="19">
        <v>0</v>
      </c>
      <c r="E67" s="4">
        <v>0</v>
      </c>
      <c r="F67" s="37">
        <v>0</v>
      </c>
      <c r="G67" s="35">
        <v>0</v>
      </c>
      <c r="H67" s="35">
        <v>1</v>
      </c>
      <c r="I67" s="35">
        <v>0</v>
      </c>
      <c r="J67" s="35">
        <v>20</v>
      </c>
    </row>
    <row r="68" spans="1:11" x14ac:dyDescent="0.25">
      <c r="A68" s="17" t="s">
        <v>47</v>
      </c>
      <c r="B68" s="5">
        <v>4</v>
      </c>
      <c r="C68" s="4">
        <v>4</v>
      </c>
      <c r="D68" s="21">
        <v>3</v>
      </c>
      <c r="E68" s="4">
        <v>0</v>
      </c>
      <c r="F68" s="23">
        <v>0</v>
      </c>
      <c r="G68" s="4">
        <v>0</v>
      </c>
      <c r="H68" s="4">
        <v>0</v>
      </c>
      <c r="I68" s="4">
        <v>1</v>
      </c>
      <c r="J68" s="4">
        <v>50</v>
      </c>
    </row>
    <row r="70" spans="1:11" x14ac:dyDescent="0.25">
      <c r="A70" s="1" t="s">
        <v>54</v>
      </c>
    </row>
    <row r="72" spans="1:11" ht="15.75" thickBot="1" x14ac:dyDescent="0.3">
      <c r="A72" s="100" t="s">
        <v>17</v>
      </c>
      <c r="B72" s="52">
        <v>0</v>
      </c>
      <c r="C72" s="53">
        <v>-10</v>
      </c>
      <c r="D72" s="54">
        <v>-20</v>
      </c>
      <c r="E72" s="55">
        <v>-30</v>
      </c>
      <c r="F72" s="56">
        <v>0</v>
      </c>
      <c r="G72" s="53">
        <v>0</v>
      </c>
      <c r="H72" s="53">
        <v>0</v>
      </c>
      <c r="I72" s="53">
        <v>0</v>
      </c>
      <c r="J72" s="53">
        <v>0</v>
      </c>
    </row>
    <row r="73" spans="1:11" ht="15.75" thickBot="1" x14ac:dyDescent="0.3">
      <c r="A73" s="101" t="s">
        <v>55</v>
      </c>
      <c r="B73" s="1" t="s">
        <v>57</v>
      </c>
      <c r="C73" s="5">
        <v>0</v>
      </c>
      <c r="D73" s="79">
        <f>4/3</f>
        <v>1.3333333333333333</v>
      </c>
      <c r="E73" s="5">
        <v>1</v>
      </c>
      <c r="F73" s="48">
        <v>0</v>
      </c>
      <c r="G73" s="79">
        <f>1/3</f>
        <v>0.33333333333333331</v>
      </c>
      <c r="H73" s="5">
        <v>0</v>
      </c>
      <c r="I73" s="5">
        <v>0</v>
      </c>
      <c r="J73" s="79">
        <f>200/3</f>
        <v>66.666666666666671</v>
      </c>
    </row>
    <row r="74" spans="1:11" x14ac:dyDescent="0.25">
      <c r="A74" s="11"/>
      <c r="B74" s="1" t="s">
        <v>97</v>
      </c>
      <c r="C74" s="50">
        <v>0</v>
      </c>
      <c r="D74" s="50">
        <v>40</v>
      </c>
      <c r="E74" s="50">
        <v>30</v>
      </c>
      <c r="F74" s="50">
        <v>0</v>
      </c>
      <c r="G74" s="50">
        <v>10</v>
      </c>
      <c r="H74" s="50">
        <v>0</v>
      </c>
      <c r="I74" s="50">
        <v>0</v>
      </c>
      <c r="J74" s="50">
        <v>2000</v>
      </c>
    </row>
    <row r="75" spans="1:11" x14ac:dyDescent="0.25">
      <c r="C75" s="1">
        <f>C72-(E72*C73)</f>
        <v>-10</v>
      </c>
      <c r="D75" s="5">
        <f>D72-(E72*D73)</f>
        <v>20</v>
      </c>
      <c r="E75" s="1">
        <f>E72-(E72*E73)</f>
        <v>0</v>
      </c>
      <c r="G75" s="1">
        <f>G72-(E72*G73)</f>
        <v>10</v>
      </c>
      <c r="J75" s="1">
        <f>J72-(E72*J73)</f>
        <v>2000.0000000000002</v>
      </c>
    </row>
    <row r="76" spans="1:11" ht="15.75" thickBot="1" x14ac:dyDescent="0.3">
      <c r="A76" s="100" t="s">
        <v>44</v>
      </c>
      <c r="B76" s="52">
        <v>1</v>
      </c>
      <c r="C76" s="57">
        <v>2</v>
      </c>
      <c r="D76" s="58">
        <v>2</v>
      </c>
      <c r="E76" s="59">
        <v>4</v>
      </c>
      <c r="F76" s="60">
        <v>1</v>
      </c>
      <c r="G76" s="57">
        <v>0</v>
      </c>
      <c r="H76" s="57">
        <v>0</v>
      </c>
      <c r="I76" s="57">
        <v>0</v>
      </c>
      <c r="J76" s="57">
        <v>300</v>
      </c>
    </row>
    <row r="77" spans="1:11" ht="15.75" thickBot="1" x14ac:dyDescent="0.3">
      <c r="A77" s="101" t="s">
        <v>56</v>
      </c>
      <c r="B77" s="1" t="s">
        <v>57</v>
      </c>
      <c r="C77" s="5">
        <v>0</v>
      </c>
      <c r="D77" s="79">
        <f>4/3</f>
        <v>1.3333333333333333</v>
      </c>
      <c r="E77" s="5">
        <v>1</v>
      </c>
      <c r="F77" s="48">
        <v>0</v>
      </c>
      <c r="G77" s="79">
        <f>1/3</f>
        <v>0.33333333333333331</v>
      </c>
      <c r="H77" s="5">
        <v>0</v>
      </c>
      <c r="I77" s="5">
        <v>0</v>
      </c>
      <c r="J77" s="79">
        <f>200/3</f>
        <v>66.666666666666671</v>
      </c>
    </row>
    <row r="78" spans="1:11" x14ac:dyDescent="0.25">
      <c r="B78" s="1" t="s">
        <v>97</v>
      </c>
      <c r="C78" s="50">
        <v>2</v>
      </c>
      <c r="D78" s="81">
        <f>-10/3</f>
        <v>-3.3333333333333335</v>
      </c>
      <c r="E78" s="50">
        <v>0</v>
      </c>
      <c r="F78" s="50">
        <v>1</v>
      </c>
      <c r="G78" s="81">
        <f>-4/3</f>
        <v>-1.3333333333333333</v>
      </c>
      <c r="H78" s="50">
        <v>0</v>
      </c>
      <c r="I78" s="50">
        <v>0</v>
      </c>
      <c r="J78" s="81">
        <f>100/3</f>
        <v>33.333333333333336</v>
      </c>
    </row>
    <row r="80" spans="1:11" ht="15.75" thickBot="1" x14ac:dyDescent="0.3">
      <c r="A80" s="100" t="s">
        <v>46</v>
      </c>
      <c r="B80" s="52">
        <v>3</v>
      </c>
      <c r="C80" s="57">
        <v>1</v>
      </c>
      <c r="D80" s="58">
        <v>0</v>
      </c>
      <c r="E80" s="59">
        <v>0</v>
      </c>
      <c r="F80" s="60">
        <v>0</v>
      </c>
      <c r="G80" s="57">
        <v>0</v>
      </c>
      <c r="H80" s="57">
        <v>1</v>
      </c>
      <c r="I80" s="57">
        <v>0</v>
      </c>
      <c r="J80" s="57">
        <v>20</v>
      </c>
    </row>
    <row r="81" spans="1:10" ht="15.75" thickBot="1" x14ac:dyDescent="0.3">
      <c r="A81" s="88">
        <v>0</v>
      </c>
      <c r="B81" s="1" t="s">
        <v>57</v>
      </c>
      <c r="C81" s="5">
        <v>0</v>
      </c>
      <c r="D81" s="79">
        <f>4/3</f>
        <v>1.3333333333333333</v>
      </c>
      <c r="E81" s="5">
        <v>1</v>
      </c>
      <c r="F81" s="48">
        <v>0</v>
      </c>
      <c r="G81" s="79">
        <f>1/3</f>
        <v>0.33333333333333331</v>
      </c>
      <c r="H81" s="5">
        <v>0</v>
      </c>
      <c r="I81" s="5">
        <v>0</v>
      </c>
      <c r="J81" s="79">
        <f>200/3</f>
        <v>66.666666666666671</v>
      </c>
    </row>
    <row r="82" spans="1:10" x14ac:dyDescent="0.25">
      <c r="B82" s="1" t="s">
        <v>97</v>
      </c>
      <c r="C82" s="50">
        <v>1</v>
      </c>
      <c r="D82" s="61">
        <v>0</v>
      </c>
      <c r="E82" s="50">
        <v>0</v>
      </c>
      <c r="F82" s="50">
        <v>0</v>
      </c>
      <c r="G82" s="61">
        <v>0</v>
      </c>
      <c r="H82" s="50">
        <v>1</v>
      </c>
      <c r="I82" s="50">
        <v>0</v>
      </c>
      <c r="J82" s="61">
        <v>20</v>
      </c>
    </row>
    <row r="83" spans="1:10" x14ac:dyDescent="0.25">
      <c r="C83" s="1">
        <f>C80-(E80*C81)</f>
        <v>1</v>
      </c>
    </row>
    <row r="84" spans="1:10" ht="15.75" thickBot="1" x14ac:dyDescent="0.3">
      <c r="A84" s="100" t="s">
        <v>47</v>
      </c>
      <c r="B84" s="52">
        <v>4</v>
      </c>
      <c r="C84" s="57">
        <v>4</v>
      </c>
      <c r="D84" s="58">
        <v>3</v>
      </c>
      <c r="E84" s="59">
        <v>0</v>
      </c>
      <c r="F84" s="60">
        <v>0</v>
      </c>
      <c r="G84" s="57">
        <v>0</v>
      </c>
      <c r="H84" s="57">
        <v>0</v>
      </c>
      <c r="I84" s="57">
        <v>1</v>
      </c>
      <c r="J84" s="57">
        <v>50</v>
      </c>
    </row>
    <row r="85" spans="1:10" ht="15.75" thickBot="1" x14ac:dyDescent="0.3">
      <c r="A85" s="88">
        <v>0</v>
      </c>
      <c r="B85" s="1" t="s">
        <v>57</v>
      </c>
      <c r="C85" s="5">
        <v>0</v>
      </c>
      <c r="D85" s="79">
        <f>4/3</f>
        <v>1.3333333333333333</v>
      </c>
      <c r="E85" s="5">
        <v>1</v>
      </c>
      <c r="F85" s="48">
        <v>0</v>
      </c>
      <c r="G85" s="79">
        <f>1/3</f>
        <v>0.33333333333333331</v>
      </c>
      <c r="H85" s="5">
        <v>0</v>
      </c>
      <c r="I85" s="5">
        <v>0</v>
      </c>
      <c r="J85" s="79">
        <f>200/3</f>
        <v>66.666666666666671</v>
      </c>
    </row>
    <row r="86" spans="1:10" x14ac:dyDescent="0.25">
      <c r="B86" s="1" t="s">
        <v>97</v>
      </c>
      <c r="C86" s="50">
        <v>4</v>
      </c>
      <c r="D86" s="61">
        <v>3</v>
      </c>
      <c r="E86" s="50">
        <v>0</v>
      </c>
      <c r="F86" s="50">
        <v>0</v>
      </c>
      <c r="G86" s="61">
        <v>0</v>
      </c>
      <c r="H86" s="50">
        <v>0</v>
      </c>
      <c r="I86" s="50">
        <v>1</v>
      </c>
      <c r="J86" s="61">
        <v>50</v>
      </c>
    </row>
    <row r="88" spans="1:10" x14ac:dyDescent="0.25">
      <c r="A88" s="9" t="s">
        <v>59</v>
      </c>
    </row>
    <row r="90" spans="1:10" ht="15.75" thickBot="1" x14ac:dyDescent="0.3">
      <c r="B90" s="7" t="s">
        <v>11</v>
      </c>
      <c r="C90" s="106" t="s">
        <v>12</v>
      </c>
      <c r="D90" s="19" t="s">
        <v>13</v>
      </c>
      <c r="E90" s="19" t="s">
        <v>14</v>
      </c>
      <c r="F90" s="22" t="s">
        <v>44</v>
      </c>
      <c r="G90" s="19" t="s">
        <v>45</v>
      </c>
      <c r="H90" s="19" t="s">
        <v>46</v>
      </c>
      <c r="I90" s="19" t="s">
        <v>47</v>
      </c>
      <c r="J90" s="17" t="s">
        <v>48</v>
      </c>
    </row>
    <row r="91" spans="1:10" ht="15.75" thickBot="1" x14ac:dyDescent="0.3">
      <c r="A91" s="20" t="s">
        <v>17</v>
      </c>
      <c r="B91" s="47">
        <v>0</v>
      </c>
      <c r="C91" s="90">
        <v>-10</v>
      </c>
      <c r="D91" s="66">
        <v>20</v>
      </c>
      <c r="E91" s="23">
        <v>0</v>
      </c>
      <c r="F91" s="23">
        <v>0</v>
      </c>
      <c r="G91" s="4">
        <v>10</v>
      </c>
      <c r="H91" s="4">
        <v>0</v>
      </c>
      <c r="I91" s="4">
        <v>0</v>
      </c>
      <c r="J91" s="4">
        <v>2000</v>
      </c>
    </row>
    <row r="92" spans="1:10" x14ac:dyDescent="0.25">
      <c r="A92" s="45" t="s">
        <v>44</v>
      </c>
      <c r="B92" s="29">
        <v>1</v>
      </c>
      <c r="C92" s="108">
        <v>2</v>
      </c>
      <c r="D92" s="78">
        <f>-10/3</f>
        <v>-3.3333333333333335</v>
      </c>
      <c r="E92" s="4">
        <v>0</v>
      </c>
      <c r="F92" s="33">
        <v>1</v>
      </c>
      <c r="G92" s="78">
        <f>-4/3</f>
        <v>-1.3333333333333333</v>
      </c>
      <c r="H92" s="30">
        <v>0</v>
      </c>
      <c r="I92" s="30">
        <v>0</v>
      </c>
      <c r="J92" s="78">
        <f>100/3</f>
        <v>33.333333333333336</v>
      </c>
    </row>
    <row r="93" spans="1:10" x14ac:dyDescent="0.25">
      <c r="A93" s="46" t="s">
        <v>14</v>
      </c>
      <c r="B93" s="5">
        <v>2</v>
      </c>
      <c r="C93" s="4">
        <v>0</v>
      </c>
      <c r="D93" s="78">
        <f>4/3</f>
        <v>1.3333333333333333</v>
      </c>
      <c r="E93" s="4">
        <v>1</v>
      </c>
      <c r="F93" s="4">
        <v>0</v>
      </c>
      <c r="G93" s="78">
        <f>1/3</f>
        <v>0.33333333333333331</v>
      </c>
      <c r="H93" s="4">
        <v>0</v>
      </c>
      <c r="I93" s="4">
        <v>0</v>
      </c>
      <c r="J93" s="78">
        <f>200/3</f>
        <v>66.666666666666671</v>
      </c>
    </row>
    <row r="94" spans="1:10" x14ac:dyDescent="0.25">
      <c r="A94" s="17" t="s">
        <v>46</v>
      </c>
      <c r="B94" s="34">
        <v>3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20</v>
      </c>
    </row>
    <row r="95" spans="1:10" x14ac:dyDescent="0.25">
      <c r="A95" s="17" t="s">
        <v>47</v>
      </c>
      <c r="B95" s="5">
        <v>4</v>
      </c>
      <c r="C95" s="4">
        <v>4</v>
      </c>
      <c r="D95" s="21">
        <v>3</v>
      </c>
      <c r="E95" s="4">
        <v>0</v>
      </c>
      <c r="F95" s="23">
        <v>0</v>
      </c>
      <c r="G95" s="4">
        <v>0</v>
      </c>
      <c r="H95" s="4">
        <v>0</v>
      </c>
      <c r="I95" s="4">
        <v>1</v>
      </c>
      <c r="J95" s="4">
        <v>50</v>
      </c>
    </row>
    <row r="96" spans="1:10" ht="15.75" x14ac:dyDescent="0.25">
      <c r="B96" s="83" t="s">
        <v>58</v>
      </c>
    </row>
    <row r="97" spans="1:10" x14ac:dyDescent="0.25">
      <c r="B97" s="12" t="s">
        <v>83</v>
      </c>
    </row>
    <row r="98" spans="1:10" x14ac:dyDescent="0.25">
      <c r="A98" s="1" t="s">
        <v>60</v>
      </c>
    </row>
    <row r="99" spans="1:10" x14ac:dyDescent="0.25">
      <c r="A99" s="1" t="s">
        <v>49</v>
      </c>
    </row>
    <row r="100" spans="1:10" ht="15.75" thickBot="1" x14ac:dyDescent="0.3"/>
    <row r="101" spans="1:10" x14ac:dyDescent="0.25">
      <c r="B101" s="63" t="s">
        <v>11</v>
      </c>
      <c r="C101" s="24" t="s">
        <v>12</v>
      </c>
      <c r="D101" s="22" t="s">
        <v>13</v>
      </c>
      <c r="E101" s="19" t="s">
        <v>14</v>
      </c>
      <c r="F101" s="22" t="s">
        <v>44</v>
      </c>
      <c r="G101" s="19" t="s">
        <v>45</v>
      </c>
      <c r="H101" s="19" t="s">
        <v>46</v>
      </c>
      <c r="I101" s="19" t="s">
        <v>47</v>
      </c>
      <c r="J101" s="17" t="s">
        <v>48</v>
      </c>
    </row>
    <row r="102" spans="1:10" x14ac:dyDescent="0.25">
      <c r="A102" s="20" t="s">
        <v>17</v>
      </c>
      <c r="B102" s="47">
        <v>0</v>
      </c>
      <c r="C102" s="27">
        <v>-10</v>
      </c>
      <c r="D102" s="66">
        <v>20</v>
      </c>
      <c r="E102" s="23">
        <v>0</v>
      </c>
      <c r="F102" s="23">
        <v>0</v>
      </c>
      <c r="G102" s="4">
        <v>10</v>
      </c>
      <c r="H102" s="4">
        <v>0</v>
      </c>
      <c r="I102" s="4">
        <v>0</v>
      </c>
      <c r="J102" s="4">
        <v>2000</v>
      </c>
    </row>
    <row r="103" spans="1:10" x14ac:dyDescent="0.25">
      <c r="A103" s="45" t="s">
        <v>44</v>
      </c>
      <c r="B103" s="64">
        <v>1</v>
      </c>
      <c r="C103" s="32">
        <v>2</v>
      </c>
      <c r="D103" s="78">
        <f>-10/3</f>
        <v>-3.3333333333333335</v>
      </c>
      <c r="E103" s="4">
        <v>0</v>
      </c>
      <c r="F103" s="33">
        <v>1</v>
      </c>
      <c r="G103" s="78">
        <f>-4/3</f>
        <v>-1.3333333333333333</v>
      </c>
      <c r="H103" s="30">
        <v>0</v>
      </c>
      <c r="I103" s="30">
        <v>0</v>
      </c>
      <c r="J103" s="78">
        <f>100/3</f>
        <v>33.333333333333336</v>
      </c>
    </row>
    <row r="104" spans="1:10" x14ac:dyDescent="0.25">
      <c r="A104" s="46" t="s">
        <v>14</v>
      </c>
      <c r="B104" s="47">
        <v>2</v>
      </c>
      <c r="C104" s="25">
        <v>0</v>
      </c>
      <c r="D104" s="78">
        <f>4/3</f>
        <v>1.3333333333333333</v>
      </c>
      <c r="E104" s="4">
        <v>1</v>
      </c>
      <c r="F104" s="4">
        <v>0</v>
      </c>
      <c r="G104" s="78">
        <f>1/3</f>
        <v>0.33333333333333331</v>
      </c>
      <c r="H104" s="4">
        <v>0</v>
      </c>
      <c r="I104" s="4">
        <v>0</v>
      </c>
      <c r="J104" s="78">
        <f>200/3</f>
        <v>66.666666666666671</v>
      </c>
    </row>
    <row r="105" spans="1:10" x14ac:dyDescent="0.25">
      <c r="A105" s="17" t="s">
        <v>46</v>
      </c>
      <c r="B105" s="65">
        <v>3</v>
      </c>
      <c r="C105" s="25">
        <v>1</v>
      </c>
      <c r="D105" s="23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4">
        <v>20</v>
      </c>
    </row>
    <row r="106" spans="1:10" ht="15.75" thickBot="1" x14ac:dyDescent="0.3">
      <c r="A106" s="17" t="s">
        <v>47</v>
      </c>
      <c r="B106" s="47">
        <v>4</v>
      </c>
      <c r="C106" s="26">
        <v>4</v>
      </c>
      <c r="D106" s="66">
        <v>3</v>
      </c>
      <c r="E106" s="4">
        <v>0</v>
      </c>
      <c r="F106" s="23">
        <v>0</v>
      </c>
      <c r="G106" s="4">
        <v>0</v>
      </c>
      <c r="H106" s="4">
        <v>0</v>
      </c>
      <c r="I106" s="4">
        <v>1</v>
      </c>
      <c r="J106" s="4">
        <v>50</v>
      </c>
    </row>
    <row r="109" spans="1:10" x14ac:dyDescent="0.25">
      <c r="A109" s="1" t="s">
        <v>50</v>
      </c>
    </row>
    <row r="111" spans="1:10" x14ac:dyDescent="0.25">
      <c r="A111" s="45" t="s">
        <v>44</v>
      </c>
      <c r="B111" s="11" t="s">
        <v>61</v>
      </c>
      <c r="C111" s="1">
        <f>(100/3)/2</f>
        <v>16.666666666666668</v>
      </c>
    </row>
    <row r="112" spans="1:10" x14ac:dyDescent="0.25">
      <c r="A112" s="46" t="s">
        <v>14</v>
      </c>
      <c r="B112" s="11" t="s">
        <v>62</v>
      </c>
      <c r="C112" s="1">
        <v>0</v>
      </c>
    </row>
    <row r="113" spans="1:11" x14ac:dyDescent="0.25">
      <c r="A113" s="17" t="s">
        <v>46</v>
      </c>
      <c r="B113" s="11" t="s">
        <v>63</v>
      </c>
      <c r="C113" s="1">
        <v>20</v>
      </c>
    </row>
    <row r="114" spans="1:11" x14ac:dyDescent="0.25">
      <c r="A114" s="17" t="s">
        <v>47</v>
      </c>
      <c r="B114" s="11" t="s">
        <v>64</v>
      </c>
      <c r="C114" s="1">
        <f>50/4</f>
        <v>12.5</v>
      </c>
    </row>
    <row r="115" spans="1:11" ht="15.75" thickBot="1" x14ac:dyDescent="0.3"/>
    <row r="116" spans="1:11" x14ac:dyDescent="0.25">
      <c r="B116" s="63" t="s">
        <v>11</v>
      </c>
      <c r="C116" s="24" t="s">
        <v>12</v>
      </c>
      <c r="D116" s="22" t="s">
        <v>13</v>
      </c>
      <c r="E116" s="19" t="s">
        <v>14</v>
      </c>
      <c r="F116" s="22" t="s">
        <v>44</v>
      </c>
      <c r="G116" s="19" t="s">
        <v>45</v>
      </c>
      <c r="H116" s="19" t="s">
        <v>46</v>
      </c>
      <c r="I116" s="19" t="s">
        <v>47</v>
      </c>
      <c r="J116" s="17" t="s">
        <v>48</v>
      </c>
    </row>
    <row r="117" spans="1:11" x14ac:dyDescent="0.25">
      <c r="A117" s="20" t="s">
        <v>17</v>
      </c>
      <c r="B117" s="47">
        <v>0</v>
      </c>
      <c r="C117" s="27">
        <v>-10</v>
      </c>
      <c r="D117" s="66">
        <v>20</v>
      </c>
      <c r="E117" s="23">
        <v>0</v>
      </c>
      <c r="F117" s="23">
        <v>0</v>
      </c>
      <c r="G117" s="4">
        <v>10</v>
      </c>
      <c r="H117" s="4">
        <v>0</v>
      </c>
      <c r="I117" s="4">
        <v>0</v>
      </c>
      <c r="J117" s="4">
        <v>2000</v>
      </c>
    </row>
    <row r="118" spans="1:11" x14ac:dyDescent="0.25">
      <c r="A118" s="45" t="s">
        <v>44</v>
      </c>
      <c r="B118" s="64">
        <v>1</v>
      </c>
      <c r="C118" s="32">
        <v>2</v>
      </c>
      <c r="D118" s="78">
        <f>-10/3</f>
        <v>-3.3333333333333335</v>
      </c>
      <c r="E118" s="4">
        <v>0</v>
      </c>
      <c r="F118" s="33">
        <v>1</v>
      </c>
      <c r="G118" s="78">
        <f>-4/3</f>
        <v>-1.3333333333333333</v>
      </c>
      <c r="H118" s="30">
        <v>0</v>
      </c>
      <c r="I118" s="30">
        <v>0</v>
      </c>
      <c r="J118" s="78">
        <f>100/3</f>
        <v>33.333333333333336</v>
      </c>
      <c r="K118" s="1">
        <f t="shared" ref="K118:K120" si="1">J118/C118</f>
        <v>16.666666666666668</v>
      </c>
    </row>
    <row r="119" spans="1:11" x14ac:dyDescent="0.25">
      <c r="A119" s="46" t="s">
        <v>14</v>
      </c>
      <c r="B119" s="47">
        <v>2</v>
      </c>
      <c r="C119" s="25">
        <v>0</v>
      </c>
      <c r="D119" s="78">
        <f>4/3</f>
        <v>1.3333333333333333</v>
      </c>
      <c r="E119" s="4">
        <v>1</v>
      </c>
      <c r="F119" s="4">
        <v>0</v>
      </c>
      <c r="G119" s="78">
        <f>1/3</f>
        <v>0.33333333333333331</v>
      </c>
      <c r="H119" s="4">
        <v>0</v>
      </c>
      <c r="I119" s="4">
        <v>0</v>
      </c>
      <c r="J119" s="78">
        <f>200/3</f>
        <v>66.666666666666671</v>
      </c>
      <c r="K119" s="1" t="e">
        <f t="shared" si="1"/>
        <v>#DIV/0!</v>
      </c>
    </row>
    <row r="120" spans="1:11" ht="15.75" thickBot="1" x14ac:dyDescent="0.3">
      <c r="A120" s="16" t="s">
        <v>46</v>
      </c>
      <c r="B120" s="67">
        <v>3</v>
      </c>
      <c r="C120" s="32">
        <v>1</v>
      </c>
      <c r="D120" s="33">
        <v>0</v>
      </c>
      <c r="E120" s="30">
        <v>0</v>
      </c>
      <c r="F120" s="30">
        <v>0</v>
      </c>
      <c r="G120" s="30">
        <v>0</v>
      </c>
      <c r="H120" s="30">
        <v>1</v>
      </c>
      <c r="I120" s="30">
        <v>0</v>
      </c>
      <c r="J120" s="30">
        <v>20</v>
      </c>
      <c r="K120" s="1">
        <f t="shared" si="1"/>
        <v>20</v>
      </c>
    </row>
    <row r="121" spans="1:11" ht="15.75" thickBot="1" x14ac:dyDescent="0.3">
      <c r="A121" s="38" t="s">
        <v>47</v>
      </c>
      <c r="B121" s="68">
        <v>4</v>
      </c>
      <c r="C121" s="70">
        <v>4</v>
      </c>
      <c r="D121" s="69">
        <v>3</v>
      </c>
      <c r="E121" s="40">
        <v>0</v>
      </c>
      <c r="F121" s="42">
        <v>0</v>
      </c>
      <c r="G121" s="40">
        <v>0</v>
      </c>
      <c r="H121" s="40">
        <v>0</v>
      </c>
      <c r="I121" s="40">
        <v>1</v>
      </c>
      <c r="J121" s="43">
        <v>50</v>
      </c>
      <c r="K121" s="1">
        <f>J121/C121</f>
        <v>12.5</v>
      </c>
    </row>
    <row r="123" spans="1:11" x14ac:dyDescent="0.25">
      <c r="A123" s="1" t="s">
        <v>65</v>
      </c>
    </row>
    <row r="124" spans="1:11" ht="15.75" thickBot="1" x14ac:dyDescent="0.3"/>
    <row r="125" spans="1:11" x14ac:dyDescent="0.25">
      <c r="B125" s="63" t="s">
        <v>11</v>
      </c>
      <c r="C125" s="24" t="s">
        <v>12</v>
      </c>
      <c r="D125" s="22" t="s">
        <v>13</v>
      </c>
      <c r="E125" s="19" t="s">
        <v>14</v>
      </c>
      <c r="F125" s="22" t="s">
        <v>44</v>
      </c>
      <c r="G125" s="19" t="s">
        <v>45</v>
      </c>
      <c r="H125" s="19" t="s">
        <v>46</v>
      </c>
      <c r="I125" s="19" t="s">
        <v>47</v>
      </c>
      <c r="J125" s="17" t="s">
        <v>48</v>
      </c>
    </row>
    <row r="126" spans="1:11" x14ac:dyDescent="0.25">
      <c r="A126" s="20" t="s">
        <v>17</v>
      </c>
      <c r="B126" s="47">
        <v>0</v>
      </c>
      <c r="C126" s="27">
        <v>-10</v>
      </c>
      <c r="D126" s="66">
        <v>20</v>
      </c>
      <c r="E126" s="23">
        <v>0</v>
      </c>
      <c r="F126" s="23">
        <v>0</v>
      </c>
      <c r="G126" s="4">
        <v>10</v>
      </c>
      <c r="H126" s="4">
        <v>0</v>
      </c>
      <c r="I126" s="4">
        <v>0</v>
      </c>
      <c r="J126" s="4">
        <v>2000</v>
      </c>
    </row>
    <row r="127" spans="1:11" x14ac:dyDescent="0.25">
      <c r="A127" s="45" t="s">
        <v>44</v>
      </c>
      <c r="B127" s="64">
        <v>1</v>
      </c>
      <c r="C127" s="32">
        <v>2</v>
      </c>
      <c r="D127" s="78">
        <f>-10/3</f>
        <v>-3.3333333333333335</v>
      </c>
      <c r="E127" s="4">
        <v>0</v>
      </c>
      <c r="F127" s="33">
        <v>1</v>
      </c>
      <c r="G127" s="78">
        <f>-4/3</f>
        <v>-1.3333333333333333</v>
      </c>
      <c r="H127" s="30">
        <v>0</v>
      </c>
      <c r="I127" s="30">
        <v>0</v>
      </c>
      <c r="J127" s="78">
        <f>100/3</f>
        <v>33.333333333333336</v>
      </c>
    </row>
    <row r="128" spans="1:11" x14ac:dyDescent="0.25">
      <c r="A128" s="46" t="s">
        <v>14</v>
      </c>
      <c r="B128" s="47">
        <v>2</v>
      </c>
      <c r="C128" s="25">
        <v>0</v>
      </c>
      <c r="D128" s="78">
        <f>4/3</f>
        <v>1.3333333333333333</v>
      </c>
      <c r="E128" s="4">
        <v>1</v>
      </c>
      <c r="F128" s="4">
        <v>0</v>
      </c>
      <c r="G128" s="78">
        <f>1/3</f>
        <v>0.33333333333333331</v>
      </c>
      <c r="H128" s="4">
        <v>0</v>
      </c>
      <c r="I128" s="4">
        <v>0</v>
      </c>
      <c r="J128" s="78">
        <f>200/3</f>
        <v>66.666666666666671</v>
      </c>
    </row>
    <row r="129" spans="1:10" ht="15.75" thickBot="1" x14ac:dyDescent="0.3">
      <c r="A129" s="16" t="s">
        <v>46</v>
      </c>
      <c r="B129" s="67">
        <v>3</v>
      </c>
      <c r="C129" s="32">
        <v>1</v>
      </c>
      <c r="D129" s="33">
        <v>0</v>
      </c>
      <c r="E129" s="30">
        <v>0</v>
      </c>
      <c r="F129" s="30">
        <v>0</v>
      </c>
      <c r="G129" s="30">
        <v>0</v>
      </c>
      <c r="H129" s="30">
        <v>1</v>
      </c>
      <c r="I129" s="30">
        <v>0</v>
      </c>
      <c r="J129" s="30">
        <v>20</v>
      </c>
    </row>
    <row r="130" spans="1:10" ht="15.75" thickBot="1" x14ac:dyDescent="0.3">
      <c r="A130" s="38" t="s">
        <v>47</v>
      </c>
      <c r="B130" s="68">
        <v>4</v>
      </c>
      <c r="C130" s="71">
        <f>4/B131</f>
        <v>1</v>
      </c>
      <c r="D130" s="72">
        <f>3/B131</f>
        <v>0.75</v>
      </c>
      <c r="E130" s="40">
        <v>0</v>
      </c>
      <c r="F130" s="42">
        <v>0</v>
      </c>
      <c r="G130" s="40">
        <v>0</v>
      </c>
      <c r="H130" s="40">
        <v>0</v>
      </c>
      <c r="I130" s="73">
        <f>1/B131</f>
        <v>0.25</v>
      </c>
      <c r="J130" s="74">
        <f>50/B131</f>
        <v>12.5</v>
      </c>
    </row>
    <row r="131" spans="1:10" ht="15.75" thickBot="1" x14ac:dyDescent="0.3">
      <c r="A131" s="1" t="s">
        <v>81</v>
      </c>
      <c r="B131" s="70">
        <v>4</v>
      </c>
    </row>
    <row r="134" spans="1:10" x14ac:dyDescent="0.25">
      <c r="A134" s="1" t="s">
        <v>54</v>
      </c>
    </row>
    <row r="136" spans="1:10" x14ac:dyDescent="0.25">
      <c r="A136" s="51" t="s">
        <v>17</v>
      </c>
      <c r="B136" s="75">
        <v>0</v>
      </c>
      <c r="C136" s="55">
        <v>-10</v>
      </c>
      <c r="D136" s="76">
        <v>20</v>
      </c>
      <c r="E136" s="56">
        <v>0</v>
      </c>
      <c r="F136" s="56">
        <v>0</v>
      </c>
      <c r="G136" s="53">
        <v>10</v>
      </c>
      <c r="H136" s="53">
        <v>0</v>
      </c>
      <c r="I136" s="53">
        <v>0</v>
      </c>
      <c r="J136" s="53">
        <v>2000</v>
      </c>
    </row>
    <row r="137" spans="1:10" x14ac:dyDescent="0.25">
      <c r="A137" s="15">
        <v>-10</v>
      </c>
      <c r="B137" s="1" t="s">
        <v>66</v>
      </c>
      <c r="C137" s="4">
        <v>1</v>
      </c>
      <c r="D137" s="4">
        <v>0.75</v>
      </c>
      <c r="E137" s="4">
        <v>0</v>
      </c>
      <c r="F137" s="4">
        <v>0</v>
      </c>
      <c r="G137" s="4">
        <v>0</v>
      </c>
      <c r="H137" s="4">
        <v>0</v>
      </c>
      <c r="I137" s="4">
        <v>0.25</v>
      </c>
      <c r="J137" s="4">
        <v>12.5</v>
      </c>
    </row>
    <row r="138" spans="1:10" x14ac:dyDescent="0.25">
      <c r="B138" s="1" t="s">
        <v>82</v>
      </c>
      <c r="C138" s="50">
        <f>C136-(A137*C137)</f>
        <v>0</v>
      </c>
      <c r="D138" s="61">
        <f>D136-(A137*D137)</f>
        <v>27.5</v>
      </c>
      <c r="E138" s="50">
        <v>0</v>
      </c>
      <c r="F138" s="50">
        <v>0</v>
      </c>
      <c r="G138" s="61">
        <f>G136-(A137*G137)</f>
        <v>10</v>
      </c>
      <c r="H138" s="50">
        <v>0</v>
      </c>
      <c r="I138" s="50">
        <f>I136-(A137*I137)</f>
        <v>2.5</v>
      </c>
      <c r="J138" s="61">
        <f>J136-(-10*(50/4))</f>
        <v>2125</v>
      </c>
    </row>
    <row r="141" spans="1:10" x14ac:dyDescent="0.25">
      <c r="A141" s="51" t="s">
        <v>44</v>
      </c>
      <c r="B141" s="75">
        <v>1</v>
      </c>
      <c r="C141" s="32">
        <v>2</v>
      </c>
      <c r="D141" s="78">
        <f>-10/3</f>
        <v>-3.3333333333333335</v>
      </c>
      <c r="E141" s="4">
        <v>0</v>
      </c>
      <c r="F141" s="33">
        <v>1</v>
      </c>
      <c r="G141" s="78">
        <f>-4/3</f>
        <v>-1.3333333333333333</v>
      </c>
      <c r="H141" s="30">
        <v>0</v>
      </c>
      <c r="I141" s="30">
        <v>0</v>
      </c>
      <c r="J141" s="78">
        <f>100/3</f>
        <v>33.333333333333336</v>
      </c>
    </row>
    <row r="142" spans="1:10" x14ac:dyDescent="0.25">
      <c r="A142" s="15">
        <v>2</v>
      </c>
      <c r="B142" s="1" t="s">
        <v>66</v>
      </c>
      <c r="C142" s="4">
        <v>1</v>
      </c>
      <c r="D142" s="4">
        <v>0.75</v>
      </c>
      <c r="E142" s="4">
        <v>0</v>
      </c>
      <c r="F142" s="4">
        <v>0</v>
      </c>
      <c r="G142" s="4">
        <v>0</v>
      </c>
      <c r="H142" s="4">
        <v>0</v>
      </c>
      <c r="I142" s="4">
        <v>0.25</v>
      </c>
      <c r="J142" s="4">
        <v>12.5</v>
      </c>
    </row>
    <row r="143" spans="1:10" x14ac:dyDescent="0.25">
      <c r="B143" s="1" t="s">
        <v>82</v>
      </c>
      <c r="C143" s="50">
        <f>C141-(A142*C142)</f>
        <v>0</v>
      </c>
      <c r="D143" s="81">
        <f>D141-(A142*D142)</f>
        <v>-4.8333333333333339</v>
      </c>
      <c r="E143" s="50">
        <f>E141-(A142*E142)</f>
        <v>0</v>
      </c>
      <c r="F143" s="50">
        <f>F141-(A142*F142)</f>
        <v>1</v>
      </c>
      <c r="G143" s="81">
        <f>G141-(A142*G142)</f>
        <v>-1.3333333333333333</v>
      </c>
      <c r="H143" s="50">
        <f>H141-(A142*H142)</f>
        <v>0</v>
      </c>
      <c r="I143" s="50">
        <f>I141-(A142*I142)</f>
        <v>-0.5</v>
      </c>
      <c r="J143" s="81">
        <f>J141-(A142*J142)</f>
        <v>8.3333333333333357</v>
      </c>
    </row>
    <row r="144" spans="1:10" x14ac:dyDescent="0.25">
      <c r="D144" s="11"/>
      <c r="J144" s="11"/>
    </row>
    <row r="146" spans="1:10" x14ac:dyDescent="0.25">
      <c r="A146" s="51" t="s">
        <v>14</v>
      </c>
      <c r="B146" s="75">
        <v>2</v>
      </c>
      <c r="C146" s="25">
        <v>0</v>
      </c>
      <c r="D146" s="78">
        <f>4/3</f>
        <v>1.3333333333333333</v>
      </c>
      <c r="E146" s="4">
        <v>1</v>
      </c>
      <c r="F146" s="4">
        <v>0</v>
      </c>
      <c r="G146" s="78">
        <f>1/3</f>
        <v>0.33333333333333331</v>
      </c>
      <c r="H146" s="4">
        <v>0</v>
      </c>
      <c r="I146" s="4">
        <v>0</v>
      </c>
      <c r="J146" s="78">
        <f>200/3</f>
        <v>66.666666666666671</v>
      </c>
    </row>
    <row r="147" spans="1:10" x14ac:dyDescent="0.25">
      <c r="A147" s="15">
        <v>0</v>
      </c>
      <c r="B147" s="1" t="s">
        <v>66</v>
      </c>
      <c r="C147" s="4">
        <v>1</v>
      </c>
      <c r="D147" s="4">
        <v>0.75</v>
      </c>
      <c r="E147" s="4">
        <v>0</v>
      </c>
      <c r="F147" s="4">
        <v>0</v>
      </c>
      <c r="G147" s="4">
        <v>0</v>
      </c>
      <c r="H147" s="4">
        <v>0</v>
      </c>
      <c r="I147" s="4">
        <v>0.25</v>
      </c>
      <c r="J147" s="4">
        <v>12.5</v>
      </c>
    </row>
    <row r="148" spans="1:10" x14ac:dyDescent="0.25">
      <c r="B148" s="1" t="s">
        <v>82</v>
      </c>
      <c r="C148" s="50">
        <f>C146-(A147*C147)</f>
        <v>0</v>
      </c>
      <c r="D148" s="81">
        <f>D146-(A147*D147)</f>
        <v>1.3333333333333333</v>
      </c>
      <c r="E148" s="50">
        <f>E146-(A147*E147)</f>
        <v>1</v>
      </c>
      <c r="F148" s="50">
        <f>F146-(A147*F147)</f>
        <v>0</v>
      </c>
      <c r="G148" s="81">
        <f>G146-(A147*G147)</f>
        <v>0.33333333333333331</v>
      </c>
      <c r="H148" s="50">
        <f>H146-(A147*H147)</f>
        <v>0</v>
      </c>
      <c r="I148" s="50">
        <f>I146-(A147*I147)</f>
        <v>0</v>
      </c>
      <c r="J148" s="81">
        <f>J146-(A147*J147)</f>
        <v>66.666666666666671</v>
      </c>
    </row>
    <row r="150" spans="1:10" x14ac:dyDescent="0.25">
      <c r="A150" s="51" t="s">
        <v>46</v>
      </c>
      <c r="B150" s="75">
        <v>3</v>
      </c>
      <c r="C150" s="32">
        <v>1</v>
      </c>
      <c r="D150" s="33">
        <v>0</v>
      </c>
      <c r="E150" s="30">
        <v>0</v>
      </c>
      <c r="F150" s="30">
        <v>0</v>
      </c>
      <c r="G150" s="30">
        <v>0</v>
      </c>
      <c r="H150" s="30">
        <v>1</v>
      </c>
      <c r="I150" s="30">
        <v>0</v>
      </c>
      <c r="J150" s="30">
        <v>20</v>
      </c>
    </row>
    <row r="151" spans="1:10" x14ac:dyDescent="0.25">
      <c r="A151" s="1">
        <v>1</v>
      </c>
      <c r="B151" s="1" t="s">
        <v>66</v>
      </c>
      <c r="C151" s="4">
        <v>1</v>
      </c>
      <c r="D151" s="4">
        <v>0.75</v>
      </c>
      <c r="E151" s="4">
        <v>0</v>
      </c>
      <c r="F151" s="4">
        <v>0</v>
      </c>
      <c r="G151" s="4">
        <v>0</v>
      </c>
      <c r="H151" s="4">
        <v>0</v>
      </c>
      <c r="I151" s="4">
        <v>0.25</v>
      </c>
      <c r="J151" s="4">
        <v>12.5</v>
      </c>
    </row>
    <row r="152" spans="1:10" x14ac:dyDescent="0.25">
      <c r="B152" s="1" t="s">
        <v>82</v>
      </c>
      <c r="C152" s="50">
        <f>C150-(A151*C151)</f>
        <v>0</v>
      </c>
      <c r="D152" s="50">
        <f>D150-(A151*D151)</f>
        <v>-0.75</v>
      </c>
      <c r="E152" s="50">
        <f>E150-(A151*E151)</f>
        <v>0</v>
      </c>
      <c r="F152" s="50">
        <f>F150-(A151*F151)</f>
        <v>0</v>
      </c>
      <c r="G152" s="50">
        <f>G150-(A151*G151)</f>
        <v>0</v>
      </c>
      <c r="H152" s="50">
        <f>H150-(A151*H151)</f>
        <v>1</v>
      </c>
      <c r="I152" s="50">
        <f>I150-(A151*I151)</f>
        <v>-0.25</v>
      </c>
      <c r="J152" s="50">
        <f>J150-(A151*J151)</f>
        <v>7.5</v>
      </c>
    </row>
    <row r="153" spans="1:10" x14ac:dyDescent="0.25">
      <c r="J153" s="11"/>
    </row>
    <row r="155" spans="1:10" x14ac:dyDescent="0.25">
      <c r="B155" s="63" t="s">
        <v>11</v>
      </c>
      <c r="C155" s="19" t="s">
        <v>12</v>
      </c>
      <c r="D155" s="19" t="s">
        <v>13</v>
      </c>
      <c r="E155" s="19" t="s">
        <v>14</v>
      </c>
      <c r="F155" s="19" t="s">
        <v>44</v>
      </c>
      <c r="G155" s="19" t="s">
        <v>45</v>
      </c>
      <c r="H155" s="19" t="s">
        <v>46</v>
      </c>
      <c r="I155" s="19" t="s">
        <v>47</v>
      </c>
      <c r="J155" s="17" t="s">
        <v>48</v>
      </c>
    </row>
    <row r="156" spans="1:10" x14ac:dyDescent="0.25">
      <c r="A156" s="20" t="s">
        <v>17</v>
      </c>
      <c r="B156" s="47">
        <v>0</v>
      </c>
      <c r="C156" s="62">
        <v>0</v>
      </c>
      <c r="D156" s="62">
        <v>27.5</v>
      </c>
      <c r="E156" s="62">
        <v>0</v>
      </c>
      <c r="F156" s="62">
        <v>0</v>
      </c>
      <c r="G156" s="62">
        <v>10</v>
      </c>
      <c r="H156" s="62">
        <v>0</v>
      </c>
      <c r="I156" s="62">
        <v>2.5</v>
      </c>
      <c r="J156" s="62">
        <v>2125</v>
      </c>
    </row>
    <row r="157" spans="1:10" x14ac:dyDescent="0.25">
      <c r="A157" s="45" t="s">
        <v>44</v>
      </c>
      <c r="B157" s="64">
        <v>1</v>
      </c>
      <c r="C157" s="62">
        <v>0</v>
      </c>
      <c r="D157" s="78">
        <v>-4.8333333333333339</v>
      </c>
      <c r="E157" s="62">
        <v>0</v>
      </c>
      <c r="F157" s="62">
        <v>1</v>
      </c>
      <c r="G157" s="78">
        <v>-1.3333333333333333</v>
      </c>
      <c r="H157" s="62">
        <v>0</v>
      </c>
      <c r="I157" s="62">
        <v>-0.5</v>
      </c>
      <c r="J157" s="78">
        <v>8.3333333333333357</v>
      </c>
    </row>
    <row r="158" spans="1:10" x14ac:dyDescent="0.25">
      <c r="A158" s="46" t="s">
        <v>14</v>
      </c>
      <c r="B158" s="64">
        <v>2</v>
      </c>
      <c r="C158" s="62">
        <v>0</v>
      </c>
      <c r="D158" s="78">
        <v>1.3333333333333333</v>
      </c>
      <c r="E158" s="62">
        <v>1</v>
      </c>
      <c r="F158" s="62">
        <v>0</v>
      </c>
      <c r="G158" s="78">
        <v>0.33333333333333331</v>
      </c>
      <c r="H158" s="62">
        <v>0</v>
      </c>
      <c r="I158" s="62">
        <v>0</v>
      </c>
      <c r="J158" s="78">
        <v>66.666666666666671</v>
      </c>
    </row>
    <row r="159" spans="1:10" x14ac:dyDescent="0.25">
      <c r="A159" s="45" t="s">
        <v>46</v>
      </c>
      <c r="B159" s="64">
        <v>3</v>
      </c>
      <c r="C159" s="62">
        <v>0</v>
      </c>
      <c r="D159" s="62">
        <v>-0.75</v>
      </c>
      <c r="E159" s="62">
        <v>0</v>
      </c>
      <c r="F159" s="62">
        <v>0</v>
      </c>
      <c r="G159" s="62">
        <v>0</v>
      </c>
      <c r="H159" s="62">
        <v>1</v>
      </c>
      <c r="I159" s="62">
        <v>-0.25</v>
      </c>
      <c r="J159" s="62">
        <v>7.5</v>
      </c>
    </row>
    <row r="160" spans="1:10" x14ac:dyDescent="0.25">
      <c r="A160" s="46" t="s">
        <v>12</v>
      </c>
      <c r="B160" s="5">
        <v>4</v>
      </c>
      <c r="C160" s="4">
        <v>1</v>
      </c>
      <c r="D160" s="4">
        <v>0.75</v>
      </c>
      <c r="E160" s="4">
        <v>0</v>
      </c>
      <c r="F160" s="4">
        <v>0</v>
      </c>
      <c r="G160" s="4">
        <v>0</v>
      </c>
      <c r="H160" s="4">
        <v>0</v>
      </c>
      <c r="I160" s="4">
        <v>0.25</v>
      </c>
      <c r="J160" s="4">
        <v>12.5</v>
      </c>
    </row>
    <row r="162" spans="1:4" x14ac:dyDescent="0.25">
      <c r="A162" s="9" t="s">
        <v>59</v>
      </c>
    </row>
    <row r="163" spans="1:4" ht="15.75" x14ac:dyDescent="0.25">
      <c r="A163" s="9"/>
      <c r="D163" s="82" t="s">
        <v>78</v>
      </c>
    </row>
    <row r="164" spans="1:4" x14ac:dyDescent="0.25">
      <c r="A164" s="1" t="s">
        <v>67</v>
      </c>
      <c r="B164" s="1">
        <f>J156</f>
        <v>2125</v>
      </c>
    </row>
    <row r="165" spans="1:4" x14ac:dyDescent="0.25">
      <c r="A165" s="1" t="s">
        <v>68</v>
      </c>
      <c r="B165" s="1">
        <f>J160</f>
        <v>12.5</v>
      </c>
      <c r="C165" s="1" t="s">
        <v>69</v>
      </c>
    </row>
    <row r="166" spans="1:4" x14ac:dyDescent="0.25">
      <c r="A166" s="1" t="s">
        <v>70</v>
      </c>
      <c r="B166" s="1">
        <v>0</v>
      </c>
      <c r="C166" s="1" t="s">
        <v>71</v>
      </c>
    </row>
    <row r="167" spans="1:4" x14ac:dyDescent="0.25">
      <c r="A167" s="1" t="s">
        <v>72</v>
      </c>
      <c r="B167" s="77">
        <f>J158</f>
        <v>66.666666666666671</v>
      </c>
    </row>
    <row r="168" spans="1:4" x14ac:dyDescent="0.25">
      <c r="A168" s="1" t="s">
        <v>73</v>
      </c>
      <c r="B168" s="77">
        <f>J157</f>
        <v>8.3333333333333357</v>
      </c>
    </row>
    <row r="169" spans="1:4" x14ac:dyDescent="0.25">
      <c r="A169" s="1" t="s">
        <v>74</v>
      </c>
      <c r="B169" s="1">
        <v>0</v>
      </c>
      <c r="C169" s="1" t="s">
        <v>71</v>
      </c>
    </row>
    <row r="170" spans="1:4" x14ac:dyDescent="0.25">
      <c r="A170" s="1" t="s">
        <v>75</v>
      </c>
      <c r="B170" s="1">
        <f>J159</f>
        <v>7.5</v>
      </c>
      <c r="C170" s="1" t="s">
        <v>76</v>
      </c>
    </row>
    <row r="171" spans="1:4" x14ac:dyDescent="0.25">
      <c r="A171" s="1" t="s">
        <v>77</v>
      </c>
      <c r="B171" s="1">
        <v>0</v>
      </c>
    </row>
    <row r="173" spans="1:4" x14ac:dyDescent="0.25">
      <c r="A173" s="1" t="s">
        <v>29</v>
      </c>
      <c r="B173" s="1" t="s">
        <v>30</v>
      </c>
    </row>
    <row r="175" spans="1:4" x14ac:dyDescent="0.25">
      <c r="A175" s="1" t="s">
        <v>6</v>
      </c>
    </row>
    <row r="176" spans="1:4" x14ac:dyDescent="0.25">
      <c r="B176" s="1" t="s">
        <v>31</v>
      </c>
    </row>
    <row r="177" spans="2:2" x14ac:dyDescent="0.25">
      <c r="B177" s="1" t="s">
        <v>33</v>
      </c>
    </row>
    <row r="178" spans="2:2" x14ac:dyDescent="0.25">
      <c r="B178" s="1" t="s">
        <v>34</v>
      </c>
    </row>
    <row r="179" spans="2:2" x14ac:dyDescent="0.25">
      <c r="B179" s="1" t="s">
        <v>35</v>
      </c>
    </row>
    <row r="180" spans="2:2" x14ac:dyDescent="0.25">
      <c r="B180" s="1" t="s">
        <v>32</v>
      </c>
    </row>
  </sheetData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abSelected="1" zoomScaleNormal="100" workbookViewId="0">
      <selection activeCell="A144" sqref="A144"/>
    </sheetView>
    <sheetView workbookViewId="1">
      <selection activeCell="C1" sqref="C1"/>
    </sheetView>
  </sheetViews>
  <sheetFormatPr defaultRowHeight="15" x14ac:dyDescent="0.25"/>
  <cols>
    <col min="1" max="16384" width="9.140625" style="1"/>
  </cols>
  <sheetData>
    <row r="1" spans="3:3" ht="15.75" x14ac:dyDescent="0.25">
      <c r="C1" s="1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C1" zoomScale="90" zoomScaleNormal="90" workbookViewId="0">
      <selection activeCell="K37" sqref="K37"/>
    </sheetView>
    <sheetView zoomScale="70" zoomScaleNormal="70" workbookViewId="1">
      <selection activeCell="K173" sqref="K173"/>
    </sheetView>
  </sheetViews>
  <sheetFormatPr defaultRowHeight="15" x14ac:dyDescent="0.25"/>
  <cols>
    <col min="1" max="3" width="9.140625" style="1"/>
    <col min="4" max="4" width="9.7109375" style="1" customWidth="1"/>
    <col min="5" max="16384" width="9.140625" style="1"/>
  </cols>
  <sheetData>
    <row r="1" spans="1:9" x14ac:dyDescent="0.25">
      <c r="A1" s="1" t="s">
        <v>3</v>
      </c>
    </row>
    <row r="2" spans="1:9" x14ac:dyDescent="0.25">
      <c r="A2" s="1" t="s">
        <v>0</v>
      </c>
      <c r="E2" s="2" t="s">
        <v>2</v>
      </c>
      <c r="H2" s="1" t="s">
        <v>36</v>
      </c>
    </row>
    <row r="3" spans="1:9" x14ac:dyDescent="0.25">
      <c r="A3" s="1" t="s">
        <v>1</v>
      </c>
    </row>
    <row r="6" spans="1:9" x14ac:dyDescent="0.25">
      <c r="A6" s="1" t="s">
        <v>4</v>
      </c>
      <c r="G6" s="1" t="s">
        <v>5</v>
      </c>
      <c r="I6" s="1" t="s">
        <v>19</v>
      </c>
    </row>
    <row r="7" spans="1:9" x14ac:dyDescent="0.25">
      <c r="F7" s="1" t="s">
        <v>20</v>
      </c>
      <c r="G7" s="1" t="s">
        <v>18</v>
      </c>
      <c r="I7" s="1" t="s">
        <v>26</v>
      </c>
    </row>
    <row r="8" spans="1:9" x14ac:dyDescent="0.25">
      <c r="B8" s="1" t="s">
        <v>6</v>
      </c>
      <c r="C8" s="1" t="s">
        <v>21</v>
      </c>
      <c r="D8" s="1" t="s">
        <v>7</v>
      </c>
    </row>
    <row r="9" spans="1:9" x14ac:dyDescent="0.25">
      <c r="C9" s="1" t="s">
        <v>22</v>
      </c>
      <c r="D9" s="3" t="s">
        <v>8</v>
      </c>
    </row>
    <row r="10" spans="1:9" x14ac:dyDescent="0.25">
      <c r="C10" s="1" t="s">
        <v>23</v>
      </c>
      <c r="D10" s="1" t="s">
        <v>9</v>
      </c>
      <c r="G10" s="8" t="s">
        <v>24</v>
      </c>
    </row>
    <row r="11" spans="1:9" x14ac:dyDescent="0.25">
      <c r="D11" s="1" t="s">
        <v>10</v>
      </c>
      <c r="H11" s="10" t="s">
        <v>25</v>
      </c>
    </row>
    <row r="14" spans="1:9" x14ac:dyDescent="0.25">
      <c r="A14" s="1" t="s">
        <v>37</v>
      </c>
    </row>
    <row r="16" spans="1:9" x14ac:dyDescent="0.25">
      <c r="B16" s="1" t="s">
        <v>20</v>
      </c>
      <c r="C16" s="1" t="s">
        <v>18</v>
      </c>
    </row>
    <row r="18" spans="1:13" x14ac:dyDescent="0.25">
      <c r="A18" s="1" t="s">
        <v>39</v>
      </c>
    </row>
    <row r="19" spans="1:13" x14ac:dyDescent="0.25">
      <c r="B19" s="84" t="s">
        <v>84</v>
      </c>
    </row>
    <row r="20" spans="1:13" x14ac:dyDescent="0.25">
      <c r="B20" s="84" t="s">
        <v>85</v>
      </c>
    </row>
    <row r="21" spans="1:13" x14ac:dyDescent="0.25">
      <c r="A21" s="1" t="s">
        <v>21</v>
      </c>
      <c r="B21" s="1" t="s">
        <v>7</v>
      </c>
      <c r="D21" s="1" t="s">
        <v>86</v>
      </c>
      <c r="G21" s="86" t="s">
        <v>89</v>
      </c>
    </row>
    <row r="22" spans="1:13" x14ac:dyDescent="0.25">
      <c r="A22" s="1" t="s">
        <v>22</v>
      </c>
      <c r="B22" s="9" t="s">
        <v>8</v>
      </c>
      <c r="D22" s="9" t="s">
        <v>87</v>
      </c>
      <c r="G22" s="87" t="s">
        <v>90</v>
      </c>
    </row>
    <row r="23" spans="1:13" x14ac:dyDescent="0.25">
      <c r="A23" s="1" t="s">
        <v>23</v>
      </c>
      <c r="B23" s="1" t="s">
        <v>9</v>
      </c>
      <c r="D23" s="1" t="s">
        <v>88</v>
      </c>
      <c r="G23" s="86" t="s">
        <v>91</v>
      </c>
    </row>
    <row r="26" spans="1:13" x14ac:dyDescent="0.25">
      <c r="A26" s="1" t="s">
        <v>79</v>
      </c>
    </row>
    <row r="28" spans="1:13" x14ac:dyDescent="0.25">
      <c r="B28" s="7" t="s">
        <v>11</v>
      </c>
      <c r="C28" s="19" t="s">
        <v>12</v>
      </c>
      <c r="D28" s="19" t="s">
        <v>13</v>
      </c>
      <c r="E28" s="19" t="s">
        <v>14</v>
      </c>
      <c r="F28" s="19" t="s">
        <v>15</v>
      </c>
      <c r="G28" s="19" t="s">
        <v>16</v>
      </c>
      <c r="H28" s="19" t="s">
        <v>44</v>
      </c>
      <c r="I28" s="19" t="s">
        <v>45</v>
      </c>
      <c r="J28" s="17" t="s">
        <v>46</v>
      </c>
      <c r="K28" s="19" t="s">
        <v>47</v>
      </c>
      <c r="L28" s="19" t="s">
        <v>80</v>
      </c>
      <c r="M28" s="85" t="s">
        <v>92</v>
      </c>
    </row>
    <row r="29" spans="1:13" x14ac:dyDescent="0.25">
      <c r="A29" s="20" t="s">
        <v>17</v>
      </c>
      <c r="B29" s="5">
        <v>0</v>
      </c>
      <c r="C29" s="4">
        <v>-3</v>
      </c>
      <c r="D29" s="4">
        <v>-5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18" t="s">
        <v>44</v>
      </c>
      <c r="B30" s="5">
        <v>1</v>
      </c>
      <c r="C30" s="4">
        <v>1</v>
      </c>
      <c r="D30" s="4">
        <v>0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5</v>
      </c>
    </row>
    <row r="31" spans="1:13" x14ac:dyDescent="0.25">
      <c r="A31" s="18" t="s">
        <v>45</v>
      </c>
      <c r="B31" s="5">
        <v>2</v>
      </c>
      <c r="C31" s="4">
        <v>0</v>
      </c>
      <c r="D31" s="4">
        <v>2</v>
      </c>
      <c r="E31" s="4">
        <v>0</v>
      </c>
      <c r="F31" s="4">
        <v>1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13</v>
      </c>
    </row>
    <row r="32" spans="1:13" x14ac:dyDescent="0.25">
      <c r="A32" s="18" t="s">
        <v>46</v>
      </c>
      <c r="B32" s="5">
        <v>3</v>
      </c>
      <c r="C32" s="4">
        <v>3</v>
      </c>
      <c r="D32" s="4">
        <v>2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19</v>
      </c>
    </row>
    <row r="33" spans="1:13" x14ac:dyDescent="0.25">
      <c r="A33" s="17" t="s">
        <v>47</v>
      </c>
      <c r="B33" s="5">
        <v>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5">
      <c r="A34" s="17" t="s">
        <v>80</v>
      </c>
      <c r="B34" s="5">
        <v>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7" spans="1:13" x14ac:dyDescent="0.25">
      <c r="A37" s="1" t="s">
        <v>49</v>
      </c>
    </row>
    <row r="38" spans="1:13" ht="15.75" thickBot="1" x14ac:dyDescent="0.3"/>
    <row r="39" spans="1:13" x14ac:dyDescent="0.25">
      <c r="B39" s="7" t="s">
        <v>11</v>
      </c>
      <c r="C39" s="19" t="s">
        <v>12</v>
      </c>
      <c r="D39" s="94" t="s">
        <v>13</v>
      </c>
      <c r="E39" s="22" t="s">
        <v>14</v>
      </c>
      <c r="F39" s="19" t="s">
        <v>15</v>
      </c>
      <c r="G39" s="19" t="s">
        <v>16</v>
      </c>
      <c r="H39" s="19" t="s">
        <v>44</v>
      </c>
      <c r="I39" s="19" t="s">
        <v>45</v>
      </c>
      <c r="J39" s="17" t="s">
        <v>46</v>
      </c>
      <c r="K39" s="19" t="s">
        <v>47</v>
      </c>
      <c r="L39" s="19" t="s">
        <v>80</v>
      </c>
      <c r="M39" s="85" t="s">
        <v>92</v>
      </c>
    </row>
    <row r="40" spans="1:13" x14ac:dyDescent="0.25">
      <c r="A40" s="20" t="s">
        <v>17</v>
      </c>
      <c r="B40" s="5">
        <v>0</v>
      </c>
      <c r="C40" s="21">
        <v>-3</v>
      </c>
      <c r="D40" s="27">
        <v>-5</v>
      </c>
      <c r="E40" s="23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25">
      <c r="A41" s="18" t="s">
        <v>44</v>
      </c>
      <c r="B41" s="5">
        <v>1</v>
      </c>
      <c r="C41" s="21">
        <v>1</v>
      </c>
      <c r="D41" s="25">
        <v>0</v>
      </c>
      <c r="E41" s="23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5</v>
      </c>
    </row>
    <row r="42" spans="1:13" x14ac:dyDescent="0.25">
      <c r="A42" s="18" t="s">
        <v>45</v>
      </c>
      <c r="B42" s="5">
        <v>2</v>
      </c>
      <c r="C42" s="21">
        <v>0</v>
      </c>
      <c r="D42" s="25">
        <v>2</v>
      </c>
      <c r="E42" s="23">
        <v>0</v>
      </c>
      <c r="F42" s="4">
        <v>1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13</v>
      </c>
    </row>
    <row r="43" spans="1:13" x14ac:dyDescent="0.25">
      <c r="A43" s="18" t="s">
        <v>46</v>
      </c>
      <c r="B43" s="5">
        <v>3</v>
      </c>
      <c r="C43" s="21">
        <v>3</v>
      </c>
      <c r="D43" s="25">
        <v>2</v>
      </c>
      <c r="E43" s="23">
        <v>0</v>
      </c>
      <c r="F43" s="4">
        <v>0</v>
      </c>
      <c r="G43" s="4">
        <v>1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19</v>
      </c>
    </row>
    <row r="44" spans="1:13" x14ac:dyDescent="0.25">
      <c r="A44" s="17" t="s">
        <v>47</v>
      </c>
      <c r="B44" s="5">
        <v>4</v>
      </c>
      <c r="C44" s="21">
        <v>0</v>
      </c>
      <c r="D44" s="25">
        <v>0</v>
      </c>
      <c r="E44" s="2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ht="15.75" thickBot="1" x14ac:dyDescent="0.3">
      <c r="A45" s="17" t="s">
        <v>80</v>
      </c>
      <c r="B45" s="5">
        <v>5</v>
      </c>
      <c r="C45" s="21">
        <v>0</v>
      </c>
      <c r="D45" s="26">
        <v>0</v>
      </c>
      <c r="E45" s="2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8" spans="1:13" x14ac:dyDescent="0.25">
      <c r="A48" s="1" t="s">
        <v>50</v>
      </c>
    </row>
    <row r="49" spans="1:14" ht="15.75" thickBot="1" x14ac:dyDescent="0.3"/>
    <row r="50" spans="1:14" x14ac:dyDescent="0.25">
      <c r="B50" s="7" t="s">
        <v>11</v>
      </c>
      <c r="C50" s="19" t="s">
        <v>12</v>
      </c>
      <c r="D50" s="94" t="s">
        <v>13</v>
      </c>
      <c r="E50" s="22" t="s">
        <v>14</v>
      </c>
      <c r="F50" s="19" t="s">
        <v>15</v>
      </c>
      <c r="G50" s="19" t="s">
        <v>16</v>
      </c>
      <c r="H50" s="19" t="s">
        <v>44</v>
      </c>
      <c r="I50" s="19" t="s">
        <v>45</v>
      </c>
      <c r="J50" s="17" t="s">
        <v>46</v>
      </c>
      <c r="K50" s="19" t="s">
        <v>47</v>
      </c>
      <c r="L50" s="19" t="s">
        <v>80</v>
      </c>
      <c r="M50" s="85" t="s">
        <v>92</v>
      </c>
    </row>
    <row r="51" spans="1:14" x14ac:dyDescent="0.25">
      <c r="A51" s="20" t="s">
        <v>17</v>
      </c>
      <c r="B51" s="5">
        <v>0</v>
      </c>
      <c r="C51" s="21">
        <v>-3</v>
      </c>
      <c r="D51" s="27">
        <v>-5</v>
      </c>
      <c r="E51" s="2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4" ht="15.75" thickBot="1" x14ac:dyDescent="0.3">
      <c r="A52" s="28" t="s">
        <v>44</v>
      </c>
      <c r="B52" s="29">
        <v>1</v>
      </c>
      <c r="C52" s="31">
        <v>1</v>
      </c>
      <c r="D52" s="32">
        <v>0</v>
      </c>
      <c r="E52" s="33">
        <v>1</v>
      </c>
      <c r="F52" s="30">
        <v>0</v>
      </c>
      <c r="G52" s="30">
        <v>0</v>
      </c>
      <c r="H52" s="30">
        <v>1</v>
      </c>
      <c r="I52" s="30">
        <v>0</v>
      </c>
      <c r="J52" s="30">
        <v>0</v>
      </c>
      <c r="K52" s="30">
        <v>0</v>
      </c>
      <c r="L52" s="30">
        <v>0</v>
      </c>
      <c r="M52" s="30">
        <v>5</v>
      </c>
      <c r="N52" s="1" t="e">
        <f>M52/D52</f>
        <v>#DIV/0!</v>
      </c>
    </row>
    <row r="53" spans="1:14" ht="15.75" thickBot="1" x14ac:dyDescent="0.3">
      <c r="A53" s="93" t="s">
        <v>45</v>
      </c>
      <c r="B53" s="39">
        <v>2</v>
      </c>
      <c r="C53" s="41">
        <v>0</v>
      </c>
      <c r="D53" s="91">
        <v>2</v>
      </c>
      <c r="E53" s="42">
        <v>0</v>
      </c>
      <c r="F53" s="40">
        <v>1</v>
      </c>
      <c r="G53" s="40">
        <v>0</v>
      </c>
      <c r="H53" s="40">
        <v>0</v>
      </c>
      <c r="I53" s="40">
        <v>1</v>
      </c>
      <c r="J53" s="40">
        <v>0</v>
      </c>
      <c r="K53" s="40">
        <v>0</v>
      </c>
      <c r="L53" s="40">
        <v>0</v>
      </c>
      <c r="M53" s="40">
        <v>13</v>
      </c>
      <c r="N53" s="89">
        <f t="shared" ref="N53:N56" si="0">M53/D53</f>
        <v>6.5</v>
      </c>
    </row>
    <row r="54" spans="1:14" x14ac:dyDescent="0.25">
      <c r="A54" s="17" t="s">
        <v>46</v>
      </c>
      <c r="B54" s="34">
        <v>3</v>
      </c>
      <c r="C54" s="19">
        <v>3</v>
      </c>
      <c r="D54" s="36">
        <v>2</v>
      </c>
      <c r="E54" s="37">
        <v>0</v>
      </c>
      <c r="F54" s="35">
        <v>0</v>
      </c>
      <c r="G54" s="35">
        <v>1</v>
      </c>
      <c r="H54" s="35">
        <v>0</v>
      </c>
      <c r="I54" s="35">
        <v>0</v>
      </c>
      <c r="J54" s="35">
        <v>1</v>
      </c>
      <c r="K54" s="35">
        <v>0</v>
      </c>
      <c r="L54" s="35">
        <v>0</v>
      </c>
      <c r="M54" s="35">
        <v>19</v>
      </c>
      <c r="N54" s="1">
        <f t="shared" si="0"/>
        <v>9.5</v>
      </c>
    </row>
    <row r="55" spans="1:14" x14ac:dyDescent="0.25">
      <c r="A55" s="17" t="s">
        <v>47</v>
      </c>
      <c r="B55" s="5">
        <v>4</v>
      </c>
      <c r="C55" s="21">
        <v>0</v>
      </c>
      <c r="D55" s="25">
        <v>0</v>
      </c>
      <c r="E55" s="2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" t="e">
        <f t="shared" si="0"/>
        <v>#DIV/0!</v>
      </c>
    </row>
    <row r="56" spans="1:14" ht="15.75" thickBot="1" x14ac:dyDescent="0.3">
      <c r="A56" s="17" t="s">
        <v>80</v>
      </c>
      <c r="B56" s="5">
        <v>5</v>
      </c>
      <c r="C56" s="21">
        <v>0</v>
      </c>
      <c r="D56" s="26">
        <v>0</v>
      </c>
      <c r="E56" s="2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" t="e">
        <f t="shared" si="0"/>
        <v>#DIV/0!</v>
      </c>
    </row>
    <row r="58" spans="1:14" x14ac:dyDescent="0.25">
      <c r="C58" s="1" t="s">
        <v>93</v>
      </c>
    </row>
    <row r="60" spans="1:14" x14ac:dyDescent="0.25">
      <c r="A60" s="1" t="s">
        <v>53</v>
      </c>
    </row>
    <row r="61" spans="1:14" ht="15.75" thickBot="1" x14ac:dyDescent="0.3"/>
    <row r="62" spans="1:14" x14ac:dyDescent="0.25">
      <c r="B62" s="7" t="s">
        <v>11</v>
      </c>
      <c r="C62" s="19" t="s">
        <v>12</v>
      </c>
      <c r="D62" s="94" t="s">
        <v>13</v>
      </c>
      <c r="E62" s="22" t="s">
        <v>14</v>
      </c>
      <c r="F62" s="19" t="s">
        <v>15</v>
      </c>
      <c r="G62" s="19" t="s">
        <v>16</v>
      </c>
      <c r="H62" s="19" t="s">
        <v>44</v>
      </c>
      <c r="I62" s="19" t="s">
        <v>45</v>
      </c>
      <c r="J62" s="17" t="s">
        <v>46</v>
      </c>
      <c r="K62" s="19" t="s">
        <v>47</v>
      </c>
      <c r="L62" s="19" t="s">
        <v>80</v>
      </c>
      <c r="M62" s="85" t="s">
        <v>92</v>
      </c>
    </row>
    <row r="63" spans="1:14" x14ac:dyDescent="0.25">
      <c r="A63" s="20" t="s">
        <v>17</v>
      </c>
      <c r="B63" s="5">
        <v>0</v>
      </c>
      <c r="C63" s="21">
        <v>-3</v>
      </c>
      <c r="D63" s="25">
        <v>-5</v>
      </c>
      <c r="E63" s="23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</row>
    <row r="64" spans="1:14" ht="15.75" thickBot="1" x14ac:dyDescent="0.3">
      <c r="A64" s="28" t="s">
        <v>44</v>
      </c>
      <c r="B64" s="29">
        <v>1</v>
      </c>
      <c r="C64" s="31">
        <v>1</v>
      </c>
      <c r="D64" s="32">
        <v>0</v>
      </c>
      <c r="E64" s="33">
        <v>1</v>
      </c>
      <c r="F64" s="30">
        <v>0</v>
      </c>
      <c r="G64" s="30">
        <v>0</v>
      </c>
      <c r="H64" s="30">
        <v>1</v>
      </c>
      <c r="I64" s="30">
        <v>0</v>
      </c>
      <c r="J64" s="30">
        <v>0</v>
      </c>
      <c r="K64" s="30">
        <v>0</v>
      </c>
      <c r="L64" s="30">
        <v>0</v>
      </c>
      <c r="M64" s="30">
        <v>5</v>
      </c>
    </row>
    <row r="65" spans="1:13" ht="15.75" thickBot="1" x14ac:dyDescent="0.3">
      <c r="A65" s="93" t="s">
        <v>95</v>
      </c>
      <c r="B65" s="39">
        <v>2</v>
      </c>
      <c r="C65" s="41">
        <v>0</v>
      </c>
      <c r="D65" s="88">
        <f>2/2</f>
        <v>1</v>
      </c>
      <c r="E65" s="42">
        <v>0</v>
      </c>
      <c r="F65" s="92">
        <f>1/2</f>
        <v>0.5</v>
      </c>
      <c r="G65" s="40">
        <v>0</v>
      </c>
      <c r="H65" s="40">
        <v>0</v>
      </c>
      <c r="I65" s="92">
        <f>1/2</f>
        <v>0.5</v>
      </c>
      <c r="J65" s="40">
        <v>0</v>
      </c>
      <c r="K65" s="40">
        <v>0</v>
      </c>
      <c r="L65" s="40">
        <v>0</v>
      </c>
      <c r="M65" s="92">
        <f>13/2</f>
        <v>6.5</v>
      </c>
    </row>
    <row r="66" spans="1:13" x14ac:dyDescent="0.25">
      <c r="A66" s="17" t="s">
        <v>46</v>
      </c>
      <c r="B66" s="34">
        <v>3</v>
      </c>
      <c r="C66" s="19">
        <v>3</v>
      </c>
      <c r="D66" s="36">
        <v>2</v>
      </c>
      <c r="E66" s="37">
        <v>0</v>
      </c>
      <c r="F66" s="35">
        <v>0</v>
      </c>
      <c r="G66" s="35">
        <v>1</v>
      </c>
      <c r="H66" s="35">
        <v>0</v>
      </c>
      <c r="I66" s="35">
        <v>0</v>
      </c>
      <c r="J66" s="35">
        <v>1</v>
      </c>
      <c r="K66" s="35">
        <v>0</v>
      </c>
      <c r="L66" s="35">
        <v>0</v>
      </c>
      <c r="M66" s="35">
        <v>19</v>
      </c>
    </row>
    <row r="67" spans="1:13" x14ac:dyDescent="0.25">
      <c r="A67" s="17" t="s">
        <v>47</v>
      </c>
      <c r="B67" s="5">
        <v>4</v>
      </c>
      <c r="C67" s="21">
        <v>0</v>
      </c>
      <c r="D67" s="25">
        <v>0</v>
      </c>
      <c r="E67" s="2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ht="15.75" thickBot="1" x14ac:dyDescent="0.3">
      <c r="A68" s="17" t="s">
        <v>80</v>
      </c>
      <c r="B68" s="5">
        <v>5</v>
      </c>
      <c r="C68" s="21">
        <v>0</v>
      </c>
      <c r="D68" s="26">
        <v>0</v>
      </c>
      <c r="E68" s="2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70" spans="1:13" x14ac:dyDescent="0.25">
      <c r="B70" s="1" t="s">
        <v>94</v>
      </c>
      <c r="D70" s="1">
        <v>2</v>
      </c>
    </row>
    <row r="72" spans="1:13" x14ac:dyDescent="0.25">
      <c r="A72" s="1" t="s">
        <v>54</v>
      </c>
    </row>
    <row r="74" spans="1:13" ht="15.75" thickBot="1" x14ac:dyDescent="0.3">
      <c r="A74" s="99" t="s">
        <v>17</v>
      </c>
      <c r="B74" s="97">
        <v>0</v>
      </c>
      <c r="C74" s="98">
        <v>-3</v>
      </c>
      <c r="D74" s="98">
        <v>-5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</row>
    <row r="75" spans="1:13" ht="15.75" thickBot="1" x14ac:dyDescent="0.3">
      <c r="A75" s="88">
        <v>-5</v>
      </c>
      <c r="B75" s="1" t="s">
        <v>96</v>
      </c>
      <c r="C75" s="4">
        <v>0</v>
      </c>
      <c r="D75" s="4">
        <v>1</v>
      </c>
      <c r="E75" s="4">
        <v>0</v>
      </c>
      <c r="F75" s="4">
        <v>0.5</v>
      </c>
      <c r="G75" s="4">
        <v>0</v>
      </c>
      <c r="H75" s="4">
        <v>0</v>
      </c>
      <c r="I75" s="4">
        <v>0.5</v>
      </c>
      <c r="J75" s="4">
        <v>0</v>
      </c>
      <c r="K75" s="4">
        <v>0</v>
      </c>
      <c r="L75" s="4">
        <v>0</v>
      </c>
      <c r="M75" s="4">
        <v>6.5</v>
      </c>
    </row>
    <row r="76" spans="1:13" x14ac:dyDescent="0.25">
      <c r="B76" s="1" t="s">
        <v>97</v>
      </c>
      <c r="C76" s="13">
        <f>C74-(A75*C75)</f>
        <v>-3</v>
      </c>
      <c r="D76" s="13">
        <f>D74-(A75*D75)</f>
        <v>0</v>
      </c>
      <c r="E76" s="13">
        <f>E74-(A75*E75)</f>
        <v>0</v>
      </c>
      <c r="F76" s="13">
        <f>F74-(A75*F75)</f>
        <v>2.5</v>
      </c>
      <c r="G76" s="13">
        <f>G74-(A75*G75)</f>
        <v>0</v>
      </c>
      <c r="H76" s="13">
        <f>H74-(A75*H75)</f>
        <v>0</v>
      </c>
      <c r="I76" s="13">
        <f>I74-(A75*I75)</f>
        <v>2.5</v>
      </c>
      <c r="J76" s="13">
        <f>J74-(A75*J75)</f>
        <v>0</v>
      </c>
      <c r="K76" s="13">
        <f>K74-(A75*K75)</f>
        <v>0</v>
      </c>
      <c r="L76" s="13">
        <f>L74-(A75*L75)</f>
        <v>0</v>
      </c>
      <c r="M76" s="13">
        <f>M74-(A75*M75)</f>
        <v>32.5</v>
      </c>
    </row>
    <row r="78" spans="1:13" ht="15.75" thickBot="1" x14ac:dyDescent="0.3">
      <c r="A78" s="99" t="s">
        <v>44</v>
      </c>
      <c r="B78" s="97">
        <v>1</v>
      </c>
      <c r="C78" s="98">
        <v>1</v>
      </c>
      <c r="D78" s="98">
        <v>0</v>
      </c>
      <c r="E78" s="98">
        <v>1</v>
      </c>
      <c r="F78" s="98">
        <v>0</v>
      </c>
      <c r="G78" s="98">
        <v>0</v>
      </c>
      <c r="H78" s="98">
        <v>1</v>
      </c>
      <c r="I78" s="98">
        <v>0</v>
      </c>
      <c r="J78" s="98">
        <v>0</v>
      </c>
      <c r="K78" s="98">
        <v>0</v>
      </c>
      <c r="L78" s="98">
        <v>0</v>
      </c>
      <c r="M78" s="98">
        <v>5</v>
      </c>
    </row>
    <row r="79" spans="1:13" ht="15.75" thickBot="1" x14ac:dyDescent="0.3">
      <c r="A79" s="88">
        <v>0</v>
      </c>
      <c r="B79" s="1" t="s">
        <v>96</v>
      </c>
      <c r="C79" s="4">
        <v>0</v>
      </c>
      <c r="D79" s="4">
        <v>1</v>
      </c>
      <c r="E79" s="4">
        <v>0</v>
      </c>
      <c r="F79" s="4">
        <v>0.5</v>
      </c>
      <c r="G79" s="4">
        <v>0</v>
      </c>
      <c r="H79" s="4">
        <v>0</v>
      </c>
      <c r="I79" s="4">
        <v>0.5</v>
      </c>
      <c r="J79" s="4">
        <v>0</v>
      </c>
      <c r="K79" s="4">
        <v>0</v>
      </c>
      <c r="L79" s="4">
        <v>0</v>
      </c>
      <c r="M79" s="4">
        <v>6.5</v>
      </c>
    </row>
    <row r="80" spans="1:13" x14ac:dyDescent="0.25">
      <c r="B80" s="1" t="s">
        <v>97</v>
      </c>
      <c r="C80" s="13">
        <f>C78-(A79*C79)</f>
        <v>1</v>
      </c>
      <c r="D80" s="13">
        <f>D78-(A79*D79)</f>
        <v>0</v>
      </c>
      <c r="E80" s="13">
        <f>E78-(A79*E79)</f>
        <v>1</v>
      </c>
      <c r="F80" s="13">
        <f>F78-(A79*F79)</f>
        <v>0</v>
      </c>
      <c r="G80" s="13">
        <f>G78-(A79*G79)</f>
        <v>0</v>
      </c>
      <c r="H80" s="13">
        <f>H78-(A79*H79)</f>
        <v>1</v>
      </c>
      <c r="I80" s="13">
        <f>I78-(A79*I79)</f>
        <v>0</v>
      </c>
      <c r="J80" s="13">
        <f>J78-(A79*J79)</f>
        <v>0</v>
      </c>
      <c r="K80" s="13">
        <f>K78-(A79*K79)</f>
        <v>0</v>
      </c>
      <c r="L80" s="13">
        <f>L78-(A79*L79)</f>
        <v>0</v>
      </c>
      <c r="M80" s="13">
        <f>M78-(A79*M79)</f>
        <v>5</v>
      </c>
    </row>
    <row r="82" spans="1:13" ht="15.75" thickBot="1" x14ac:dyDescent="0.3">
      <c r="A82" s="99" t="s">
        <v>46</v>
      </c>
      <c r="B82" s="97">
        <v>3</v>
      </c>
      <c r="C82" s="98">
        <v>3</v>
      </c>
      <c r="D82" s="98">
        <v>2</v>
      </c>
      <c r="E82" s="98">
        <v>0</v>
      </c>
      <c r="F82" s="98">
        <v>0</v>
      </c>
      <c r="G82" s="98">
        <v>1</v>
      </c>
      <c r="H82" s="98">
        <v>0</v>
      </c>
      <c r="I82" s="98">
        <v>0</v>
      </c>
      <c r="J82" s="98">
        <v>1</v>
      </c>
      <c r="K82" s="98">
        <v>0</v>
      </c>
      <c r="L82" s="98">
        <v>0</v>
      </c>
      <c r="M82" s="98">
        <v>19</v>
      </c>
    </row>
    <row r="83" spans="1:13" ht="15.75" thickBot="1" x14ac:dyDescent="0.3">
      <c r="A83" s="88">
        <v>2</v>
      </c>
      <c r="B83" s="1" t="s">
        <v>96</v>
      </c>
      <c r="C83" s="4">
        <v>0</v>
      </c>
      <c r="D83" s="4">
        <v>1</v>
      </c>
      <c r="E83" s="4">
        <v>0</v>
      </c>
      <c r="F83" s="4">
        <v>0.5</v>
      </c>
      <c r="G83" s="4">
        <v>0</v>
      </c>
      <c r="H83" s="4">
        <v>0</v>
      </c>
      <c r="I83" s="4">
        <v>0.5</v>
      </c>
      <c r="J83" s="4">
        <v>0</v>
      </c>
      <c r="K83" s="4">
        <v>0</v>
      </c>
      <c r="L83" s="4">
        <v>0</v>
      </c>
      <c r="M83" s="4">
        <v>6.5</v>
      </c>
    </row>
    <row r="84" spans="1:13" x14ac:dyDescent="0.25">
      <c r="B84" s="1" t="s">
        <v>97</v>
      </c>
      <c r="C84" s="13">
        <f>C82-(A83*C83)</f>
        <v>3</v>
      </c>
      <c r="D84" s="13">
        <f>D82-(A83*D83)</f>
        <v>0</v>
      </c>
      <c r="E84" s="13">
        <f>E82-(A83*E83)</f>
        <v>0</v>
      </c>
      <c r="F84" s="13">
        <f>F82-(A83*F83)</f>
        <v>-1</v>
      </c>
      <c r="G84" s="13">
        <f>G82-(A83*G83)</f>
        <v>1</v>
      </c>
      <c r="H84" s="13">
        <f>H82-(A83*H83)</f>
        <v>0</v>
      </c>
      <c r="I84" s="13">
        <f>I82-(A83*I83)</f>
        <v>-1</v>
      </c>
      <c r="J84" s="13">
        <f>J82-(A83*J83)</f>
        <v>1</v>
      </c>
      <c r="K84" s="13">
        <f>K82-(A83*K83)</f>
        <v>0</v>
      </c>
      <c r="L84" s="13">
        <f>L82-(A83*L83)</f>
        <v>0</v>
      </c>
      <c r="M84" s="13">
        <f>M82-(A83*M83)</f>
        <v>6</v>
      </c>
    </row>
    <row r="86" spans="1:13" ht="15.75" thickBot="1" x14ac:dyDescent="0.3">
      <c r="A86" s="99" t="s">
        <v>47</v>
      </c>
      <c r="B86" s="97">
        <v>4</v>
      </c>
      <c r="C86" s="98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</row>
    <row r="87" spans="1:13" ht="15.75" thickBot="1" x14ac:dyDescent="0.3">
      <c r="A87" s="88">
        <v>0</v>
      </c>
      <c r="B87" s="1" t="s">
        <v>96</v>
      </c>
      <c r="C87" s="4">
        <v>0</v>
      </c>
      <c r="D87" s="4">
        <v>1</v>
      </c>
      <c r="E87" s="4">
        <v>0</v>
      </c>
      <c r="F87" s="4">
        <v>0.5</v>
      </c>
      <c r="G87" s="4">
        <v>0</v>
      </c>
      <c r="H87" s="4">
        <v>0</v>
      </c>
      <c r="I87" s="4">
        <v>0.5</v>
      </c>
      <c r="J87" s="4">
        <v>0</v>
      </c>
      <c r="K87" s="4">
        <v>0</v>
      </c>
      <c r="L87" s="4">
        <v>0</v>
      </c>
      <c r="M87" s="4">
        <v>6.5</v>
      </c>
    </row>
    <row r="88" spans="1:13" x14ac:dyDescent="0.25">
      <c r="B88" s="1" t="s">
        <v>97</v>
      </c>
      <c r="C88" s="13">
        <f>C86-(A87*C87)</f>
        <v>0</v>
      </c>
      <c r="D88" s="13">
        <f>D86-(A87*D87)</f>
        <v>0</v>
      </c>
      <c r="E88" s="13">
        <f>E86-(A87*E87)</f>
        <v>0</v>
      </c>
      <c r="F88" s="13">
        <f>F86-(A87*F87)</f>
        <v>0</v>
      </c>
      <c r="G88" s="13">
        <f>G86-(A87*G87)</f>
        <v>0</v>
      </c>
      <c r="H88" s="13">
        <f>H86-(A87*H87)</f>
        <v>0</v>
      </c>
      <c r="I88" s="13">
        <f>I86-(A87*I87)</f>
        <v>0</v>
      </c>
      <c r="J88" s="13">
        <f>J86-(A87*J87)</f>
        <v>0</v>
      </c>
      <c r="K88" s="13">
        <f>K86-(A87*K87)</f>
        <v>0</v>
      </c>
      <c r="L88" s="13">
        <f>L86-(A87*L87)</f>
        <v>0</v>
      </c>
      <c r="M88" s="13">
        <f>M86-(A87*M87)</f>
        <v>0</v>
      </c>
    </row>
    <row r="90" spans="1:13" ht="15.75" thickBot="1" x14ac:dyDescent="0.3">
      <c r="A90" s="99" t="s">
        <v>80</v>
      </c>
    </row>
    <row r="91" spans="1:13" ht="15.75" thickBot="1" x14ac:dyDescent="0.3">
      <c r="A91" s="88">
        <v>0</v>
      </c>
    </row>
    <row r="93" spans="1:13" x14ac:dyDescent="0.25">
      <c r="A93" s="9" t="s">
        <v>59</v>
      </c>
    </row>
    <row r="96" spans="1:13" ht="15.75" thickBot="1" x14ac:dyDescent="0.3">
      <c r="B96" s="7" t="s">
        <v>11</v>
      </c>
      <c r="C96" s="106" t="s">
        <v>12</v>
      </c>
      <c r="D96" s="19" t="s">
        <v>13</v>
      </c>
      <c r="E96" s="19" t="s">
        <v>14</v>
      </c>
      <c r="F96" s="19" t="s">
        <v>15</v>
      </c>
      <c r="G96" s="19" t="s">
        <v>16</v>
      </c>
      <c r="H96" s="19" t="s">
        <v>44</v>
      </c>
      <c r="I96" s="19" t="s">
        <v>45</v>
      </c>
      <c r="J96" s="17" t="s">
        <v>46</v>
      </c>
      <c r="K96" s="19" t="s">
        <v>47</v>
      </c>
      <c r="L96" s="19" t="s">
        <v>80</v>
      </c>
      <c r="M96" s="85" t="s">
        <v>92</v>
      </c>
    </row>
    <row r="97" spans="1:13" ht="15.75" thickBot="1" x14ac:dyDescent="0.3">
      <c r="A97" s="95" t="s">
        <v>17</v>
      </c>
      <c r="B97" s="104">
        <v>0</v>
      </c>
      <c r="C97" s="107">
        <v>-3</v>
      </c>
      <c r="D97" s="105">
        <v>0</v>
      </c>
      <c r="E97" s="13">
        <v>0</v>
      </c>
      <c r="F97" s="13">
        <v>2.5</v>
      </c>
      <c r="G97" s="13">
        <v>0</v>
      </c>
      <c r="H97" s="13">
        <v>0</v>
      </c>
      <c r="I97" s="13">
        <v>2.5</v>
      </c>
      <c r="J97" s="13">
        <v>0</v>
      </c>
      <c r="K97" s="13">
        <v>0</v>
      </c>
      <c r="L97" s="13">
        <v>0</v>
      </c>
      <c r="M97" s="13">
        <v>32.5</v>
      </c>
    </row>
    <row r="98" spans="1:13" x14ac:dyDescent="0.25">
      <c r="A98" s="102" t="s">
        <v>44</v>
      </c>
      <c r="B98" s="96">
        <v>1</v>
      </c>
      <c r="C98" s="6">
        <v>1</v>
      </c>
      <c r="D98" s="13">
        <v>0</v>
      </c>
      <c r="E98" s="13">
        <v>1</v>
      </c>
      <c r="F98" s="13">
        <v>0</v>
      </c>
      <c r="G98" s="13">
        <v>0</v>
      </c>
      <c r="H98" s="13">
        <v>1</v>
      </c>
      <c r="I98" s="13">
        <v>0</v>
      </c>
      <c r="J98" s="13">
        <v>0</v>
      </c>
      <c r="K98" s="13">
        <v>0</v>
      </c>
      <c r="L98" s="13">
        <v>0</v>
      </c>
      <c r="M98" s="13">
        <v>5</v>
      </c>
    </row>
    <row r="99" spans="1:13" x14ac:dyDescent="0.25">
      <c r="A99" s="103" t="s">
        <v>95</v>
      </c>
      <c r="B99" s="96">
        <v>2</v>
      </c>
      <c r="C99" s="13">
        <v>0</v>
      </c>
      <c r="D99" s="13">
        <f>2/2</f>
        <v>1</v>
      </c>
      <c r="E99" s="13">
        <v>0</v>
      </c>
      <c r="F99" s="13">
        <f>1/2</f>
        <v>0.5</v>
      </c>
      <c r="G99" s="13">
        <v>0</v>
      </c>
      <c r="H99" s="13">
        <v>0</v>
      </c>
      <c r="I99" s="13">
        <f>1/2</f>
        <v>0.5</v>
      </c>
      <c r="J99" s="13">
        <v>0</v>
      </c>
      <c r="K99" s="13">
        <v>0</v>
      </c>
      <c r="L99" s="13">
        <v>0</v>
      </c>
      <c r="M99" s="13">
        <f>13/2</f>
        <v>6.5</v>
      </c>
    </row>
    <row r="100" spans="1:13" x14ac:dyDescent="0.25">
      <c r="A100" s="102" t="s">
        <v>46</v>
      </c>
      <c r="B100" s="96">
        <v>3</v>
      </c>
      <c r="C100" s="13">
        <v>3</v>
      </c>
      <c r="D100" s="13">
        <v>0</v>
      </c>
      <c r="E100" s="13">
        <v>0</v>
      </c>
      <c r="F100" s="13">
        <v>-1</v>
      </c>
      <c r="G100" s="13">
        <v>1</v>
      </c>
      <c r="H100" s="13">
        <v>0</v>
      </c>
      <c r="I100" s="13">
        <v>-1</v>
      </c>
      <c r="J100" s="13">
        <v>1</v>
      </c>
      <c r="K100" s="13">
        <v>0</v>
      </c>
      <c r="L100" s="13">
        <v>0</v>
      </c>
      <c r="M100" s="13">
        <v>6</v>
      </c>
    </row>
    <row r="101" spans="1:13" x14ac:dyDescent="0.25">
      <c r="A101" s="17" t="s">
        <v>47</v>
      </c>
      <c r="B101" s="5">
        <v>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 x14ac:dyDescent="0.25">
      <c r="A102" s="17" t="s">
        <v>80</v>
      </c>
      <c r="B102" s="5">
        <v>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ht="15.75" x14ac:dyDescent="0.25">
      <c r="B103" s="83" t="s">
        <v>58</v>
      </c>
    </row>
    <row r="104" spans="1:13" x14ac:dyDescent="0.25">
      <c r="B104" s="12" t="s">
        <v>83</v>
      </c>
    </row>
    <row r="106" spans="1:13" x14ac:dyDescent="0.25">
      <c r="A106" s="1" t="s">
        <v>60</v>
      </c>
    </row>
    <row r="107" spans="1:13" x14ac:dyDescent="0.25">
      <c r="A107" s="1" t="s">
        <v>49</v>
      </c>
    </row>
    <row r="108" spans="1:13" ht="15.75" thickBot="1" x14ac:dyDescent="0.3"/>
    <row r="109" spans="1:13" x14ac:dyDescent="0.25">
      <c r="B109" s="63" t="s">
        <v>11</v>
      </c>
      <c r="C109" s="109" t="s">
        <v>12</v>
      </c>
      <c r="D109" s="22" t="s">
        <v>13</v>
      </c>
      <c r="E109" s="19" t="s">
        <v>14</v>
      </c>
      <c r="F109" s="19" t="s">
        <v>15</v>
      </c>
      <c r="G109" s="19" t="s">
        <v>16</v>
      </c>
      <c r="H109" s="19" t="s">
        <v>44</v>
      </c>
      <c r="I109" s="19" t="s">
        <v>45</v>
      </c>
      <c r="J109" s="17" t="s">
        <v>46</v>
      </c>
      <c r="K109" s="19" t="s">
        <v>47</v>
      </c>
      <c r="L109" s="19" t="s">
        <v>80</v>
      </c>
      <c r="M109" s="85" t="s">
        <v>92</v>
      </c>
    </row>
    <row r="110" spans="1:13" x14ac:dyDescent="0.25">
      <c r="A110" s="95" t="s">
        <v>17</v>
      </c>
      <c r="B110" s="104">
        <v>0</v>
      </c>
      <c r="C110" s="112">
        <v>-3</v>
      </c>
      <c r="D110" s="105">
        <v>0</v>
      </c>
      <c r="E110" s="13">
        <v>0</v>
      </c>
      <c r="F110" s="13">
        <v>2.5</v>
      </c>
      <c r="G110" s="13">
        <v>0</v>
      </c>
      <c r="H110" s="13">
        <v>0</v>
      </c>
      <c r="I110" s="13">
        <v>2.5</v>
      </c>
      <c r="J110" s="13">
        <v>0</v>
      </c>
      <c r="K110" s="13">
        <v>0</v>
      </c>
      <c r="L110" s="13">
        <v>0</v>
      </c>
      <c r="M110" s="13">
        <v>32.5</v>
      </c>
    </row>
    <row r="111" spans="1:13" x14ac:dyDescent="0.25">
      <c r="A111" s="102" t="s">
        <v>44</v>
      </c>
      <c r="B111" s="104">
        <v>1</v>
      </c>
      <c r="C111" s="110">
        <v>1</v>
      </c>
      <c r="D111" s="105">
        <v>0</v>
      </c>
      <c r="E111" s="13">
        <v>1</v>
      </c>
      <c r="F111" s="13">
        <v>0</v>
      </c>
      <c r="G111" s="13">
        <v>0</v>
      </c>
      <c r="H111" s="13">
        <v>1</v>
      </c>
      <c r="I111" s="13">
        <v>0</v>
      </c>
      <c r="J111" s="13">
        <v>0</v>
      </c>
      <c r="K111" s="13">
        <v>0</v>
      </c>
      <c r="L111" s="13">
        <v>0</v>
      </c>
      <c r="M111" s="13">
        <v>5</v>
      </c>
    </row>
    <row r="112" spans="1:13" x14ac:dyDescent="0.25">
      <c r="A112" s="103" t="s">
        <v>95</v>
      </c>
      <c r="B112" s="104">
        <v>2</v>
      </c>
      <c r="C112" s="111">
        <v>0</v>
      </c>
      <c r="D112" s="105">
        <f>2/2</f>
        <v>1</v>
      </c>
      <c r="E112" s="13">
        <v>0</v>
      </c>
      <c r="F112" s="13">
        <f>1/2</f>
        <v>0.5</v>
      </c>
      <c r="G112" s="13">
        <v>0</v>
      </c>
      <c r="H112" s="13">
        <v>0</v>
      </c>
      <c r="I112" s="13">
        <f>1/2</f>
        <v>0.5</v>
      </c>
      <c r="J112" s="13">
        <v>0</v>
      </c>
      <c r="K112" s="13">
        <v>0</v>
      </c>
      <c r="L112" s="13">
        <v>0</v>
      </c>
      <c r="M112" s="13">
        <f>13/2</f>
        <v>6.5</v>
      </c>
    </row>
    <row r="113" spans="1:14" x14ac:dyDescent="0.25">
      <c r="A113" s="102" t="s">
        <v>46</v>
      </c>
      <c r="B113" s="104">
        <v>3</v>
      </c>
      <c r="C113" s="111">
        <v>3</v>
      </c>
      <c r="D113" s="105">
        <v>0</v>
      </c>
      <c r="E113" s="13">
        <v>0</v>
      </c>
      <c r="F113" s="13">
        <v>-1</v>
      </c>
      <c r="G113" s="13">
        <v>1</v>
      </c>
      <c r="H113" s="13">
        <v>0</v>
      </c>
      <c r="I113" s="13">
        <v>-1</v>
      </c>
      <c r="J113" s="13">
        <v>1</v>
      </c>
      <c r="K113" s="13">
        <v>0</v>
      </c>
      <c r="L113" s="13">
        <v>0</v>
      </c>
      <c r="M113" s="13">
        <v>6</v>
      </c>
    </row>
    <row r="114" spans="1:14" x14ac:dyDescent="0.25">
      <c r="A114" s="17" t="s">
        <v>47</v>
      </c>
      <c r="B114" s="47">
        <v>4</v>
      </c>
      <c r="C114" s="25">
        <v>0</v>
      </c>
      <c r="D114" s="2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4" ht="15.75" thickBot="1" x14ac:dyDescent="0.3">
      <c r="A115" s="17" t="s">
        <v>80</v>
      </c>
      <c r="B115" s="47">
        <v>5</v>
      </c>
      <c r="C115" s="26">
        <v>0</v>
      </c>
      <c r="D115" s="2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</row>
    <row r="117" spans="1:14" x14ac:dyDescent="0.25">
      <c r="A117" s="1" t="s">
        <v>50</v>
      </c>
    </row>
    <row r="118" spans="1:14" ht="15.75" thickBot="1" x14ac:dyDescent="0.3"/>
    <row r="119" spans="1:14" x14ac:dyDescent="0.25">
      <c r="B119" s="63" t="s">
        <v>11</v>
      </c>
      <c r="C119" s="109" t="s">
        <v>12</v>
      </c>
      <c r="D119" s="22" t="s">
        <v>13</v>
      </c>
      <c r="E119" s="19" t="s">
        <v>14</v>
      </c>
      <c r="F119" s="19" t="s">
        <v>15</v>
      </c>
      <c r="G119" s="19" t="s">
        <v>16</v>
      </c>
      <c r="H119" s="19" t="s">
        <v>44</v>
      </c>
      <c r="I119" s="19" t="s">
        <v>45</v>
      </c>
      <c r="J119" s="17" t="s">
        <v>46</v>
      </c>
      <c r="K119" s="19" t="s">
        <v>47</v>
      </c>
      <c r="L119" s="19" t="s">
        <v>80</v>
      </c>
      <c r="M119" s="85" t="s">
        <v>92</v>
      </c>
    </row>
    <row r="120" spans="1:14" x14ac:dyDescent="0.25">
      <c r="A120" s="95" t="s">
        <v>17</v>
      </c>
      <c r="B120" s="104">
        <v>0</v>
      </c>
      <c r="C120" s="112">
        <v>-3</v>
      </c>
      <c r="D120" s="105">
        <v>0</v>
      </c>
      <c r="E120" s="13">
        <v>0</v>
      </c>
      <c r="F120" s="13">
        <v>2.5</v>
      </c>
      <c r="G120" s="13">
        <v>0</v>
      </c>
      <c r="H120" s="13">
        <v>0</v>
      </c>
      <c r="I120" s="13">
        <v>2.5</v>
      </c>
      <c r="J120" s="13">
        <v>0</v>
      </c>
      <c r="K120" s="13">
        <v>0</v>
      </c>
      <c r="L120" s="13">
        <v>0</v>
      </c>
      <c r="M120" s="13">
        <v>32.5</v>
      </c>
    </row>
    <row r="121" spans="1:14" x14ac:dyDescent="0.25">
      <c r="A121" s="102" t="s">
        <v>44</v>
      </c>
      <c r="B121" s="104">
        <v>1</v>
      </c>
      <c r="C121" s="110">
        <v>1</v>
      </c>
      <c r="D121" s="105">
        <v>0</v>
      </c>
      <c r="E121" s="13">
        <v>1</v>
      </c>
      <c r="F121" s="13">
        <v>0</v>
      </c>
      <c r="G121" s="13">
        <v>0</v>
      </c>
      <c r="H121" s="13">
        <v>1</v>
      </c>
      <c r="I121" s="13">
        <v>0</v>
      </c>
      <c r="J121" s="13">
        <v>0</v>
      </c>
      <c r="K121" s="13">
        <v>0</v>
      </c>
      <c r="L121" s="13">
        <v>0</v>
      </c>
      <c r="M121" s="13">
        <v>5</v>
      </c>
      <c r="N121" s="1">
        <f>M121/C121</f>
        <v>5</v>
      </c>
    </row>
    <row r="122" spans="1:14" ht="15.75" thickBot="1" x14ac:dyDescent="0.3">
      <c r="A122" s="113" t="s">
        <v>95</v>
      </c>
      <c r="B122" s="114">
        <v>2</v>
      </c>
      <c r="C122" s="115">
        <v>0</v>
      </c>
      <c r="D122" s="116">
        <f>2/2</f>
        <v>1</v>
      </c>
      <c r="E122" s="117">
        <v>0</v>
      </c>
      <c r="F122" s="117">
        <f>1/2</f>
        <v>0.5</v>
      </c>
      <c r="G122" s="117">
        <v>0</v>
      </c>
      <c r="H122" s="117">
        <v>0</v>
      </c>
      <c r="I122" s="117">
        <f>1/2</f>
        <v>0.5</v>
      </c>
      <c r="J122" s="117">
        <v>0</v>
      </c>
      <c r="K122" s="117">
        <v>0</v>
      </c>
      <c r="L122" s="117">
        <v>0</v>
      </c>
      <c r="M122" s="117">
        <f>13/2</f>
        <v>6.5</v>
      </c>
      <c r="N122" s="1" t="e">
        <f t="shared" ref="N122:N123" si="1">M122/C122</f>
        <v>#DIV/0!</v>
      </c>
    </row>
    <row r="123" spans="1:14" ht="15.75" thickBot="1" x14ac:dyDescent="0.3">
      <c r="A123" s="118" t="s">
        <v>46</v>
      </c>
      <c r="B123" s="119">
        <v>3</v>
      </c>
      <c r="C123" s="44">
        <v>3</v>
      </c>
      <c r="D123" s="120">
        <v>0</v>
      </c>
      <c r="E123" s="121">
        <v>0</v>
      </c>
      <c r="F123" s="121">
        <v>-1</v>
      </c>
      <c r="G123" s="121">
        <v>1</v>
      </c>
      <c r="H123" s="121">
        <v>0</v>
      </c>
      <c r="I123" s="121">
        <v>-1</v>
      </c>
      <c r="J123" s="121">
        <v>1</v>
      </c>
      <c r="K123" s="121">
        <v>0</v>
      </c>
      <c r="L123" s="121">
        <v>0</v>
      </c>
      <c r="M123" s="121">
        <v>6</v>
      </c>
      <c r="N123" s="89">
        <f t="shared" si="1"/>
        <v>2</v>
      </c>
    </row>
    <row r="124" spans="1:14" x14ac:dyDescent="0.25">
      <c r="A124" s="17" t="s">
        <v>47</v>
      </c>
      <c r="B124" s="65">
        <v>4</v>
      </c>
      <c r="C124" s="36">
        <v>0</v>
      </c>
      <c r="D124" s="37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</row>
    <row r="125" spans="1:14" ht="15.75" thickBot="1" x14ac:dyDescent="0.3">
      <c r="A125" s="17" t="s">
        <v>80</v>
      </c>
      <c r="B125" s="47">
        <v>5</v>
      </c>
      <c r="C125" s="26">
        <v>0</v>
      </c>
      <c r="D125" s="23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</row>
    <row r="127" spans="1:14" x14ac:dyDescent="0.25">
      <c r="A127" s="1" t="s">
        <v>98</v>
      </c>
    </row>
    <row r="128" spans="1:14" x14ac:dyDescent="0.25">
      <c r="A128" s="1" t="s">
        <v>94</v>
      </c>
      <c r="C128" s="122">
        <v>3</v>
      </c>
    </row>
    <row r="129" spans="1:13" ht="15.75" thickBot="1" x14ac:dyDescent="0.3"/>
    <row r="130" spans="1:13" x14ac:dyDescent="0.25">
      <c r="B130" s="63" t="s">
        <v>11</v>
      </c>
      <c r="C130" s="109" t="s">
        <v>12</v>
      </c>
      <c r="D130" s="22" t="s">
        <v>13</v>
      </c>
      <c r="E130" s="19" t="s">
        <v>14</v>
      </c>
      <c r="F130" s="19" t="s">
        <v>15</v>
      </c>
      <c r="G130" s="19" t="s">
        <v>16</v>
      </c>
      <c r="H130" s="19" t="s">
        <v>44</v>
      </c>
      <c r="I130" s="19" t="s">
        <v>45</v>
      </c>
      <c r="J130" s="17" t="s">
        <v>46</v>
      </c>
      <c r="K130" s="19" t="s">
        <v>47</v>
      </c>
      <c r="L130" s="19" t="s">
        <v>80</v>
      </c>
      <c r="M130" s="85" t="s">
        <v>92</v>
      </c>
    </row>
    <row r="131" spans="1:13" x14ac:dyDescent="0.25">
      <c r="A131" s="20" t="s">
        <v>17</v>
      </c>
      <c r="B131" s="47">
        <v>0</v>
      </c>
      <c r="C131" s="25">
        <v>-3</v>
      </c>
      <c r="D131" s="23">
        <v>0</v>
      </c>
      <c r="E131" s="4">
        <v>0</v>
      </c>
      <c r="F131" s="4">
        <v>2.5</v>
      </c>
      <c r="G131" s="4">
        <v>0</v>
      </c>
      <c r="H131" s="4">
        <v>0</v>
      </c>
      <c r="I131" s="4">
        <v>2.5</v>
      </c>
      <c r="J131" s="4">
        <v>0</v>
      </c>
      <c r="K131" s="4">
        <v>0</v>
      </c>
      <c r="L131" s="4">
        <v>0</v>
      </c>
      <c r="M131" s="4">
        <v>32.5</v>
      </c>
    </row>
    <row r="132" spans="1:13" x14ac:dyDescent="0.25">
      <c r="A132" s="18" t="s">
        <v>44</v>
      </c>
      <c r="B132" s="47">
        <v>1</v>
      </c>
      <c r="C132" s="25">
        <v>1</v>
      </c>
      <c r="D132" s="23">
        <v>0</v>
      </c>
      <c r="E132" s="4">
        <v>1</v>
      </c>
      <c r="F132" s="4">
        <v>0</v>
      </c>
      <c r="G132" s="4">
        <v>0</v>
      </c>
      <c r="H132" s="4">
        <v>1</v>
      </c>
      <c r="I132" s="4">
        <v>0</v>
      </c>
      <c r="J132" s="4">
        <v>0</v>
      </c>
      <c r="K132" s="4">
        <v>0</v>
      </c>
      <c r="L132" s="4">
        <v>0</v>
      </c>
      <c r="M132" s="4">
        <v>5</v>
      </c>
    </row>
    <row r="133" spans="1:13" ht="15.75" thickBot="1" x14ac:dyDescent="0.3">
      <c r="A133" s="123" t="s">
        <v>95</v>
      </c>
      <c r="B133" s="64">
        <v>2</v>
      </c>
      <c r="C133" s="25">
        <v>0</v>
      </c>
      <c r="D133" s="23">
        <f>2/2</f>
        <v>1</v>
      </c>
      <c r="E133" s="4">
        <v>0</v>
      </c>
      <c r="F133" s="4">
        <f>1/2</f>
        <v>0.5</v>
      </c>
      <c r="G133" s="4">
        <v>0</v>
      </c>
      <c r="H133" s="4">
        <v>0</v>
      </c>
      <c r="I133" s="4">
        <f>1/2</f>
        <v>0.5</v>
      </c>
      <c r="J133" s="4">
        <v>0</v>
      </c>
      <c r="K133" s="4">
        <v>0</v>
      </c>
      <c r="L133" s="4">
        <v>0</v>
      </c>
      <c r="M133" s="4">
        <f>13/2</f>
        <v>6.5</v>
      </c>
    </row>
    <row r="134" spans="1:13" ht="15.75" thickBot="1" x14ac:dyDescent="0.3">
      <c r="A134" s="124" t="s">
        <v>99</v>
      </c>
      <c r="B134" s="119">
        <v>3</v>
      </c>
      <c r="C134" s="44">
        <f>3/3</f>
        <v>1</v>
      </c>
      <c r="D134" s="120">
        <v>0</v>
      </c>
      <c r="E134" s="121">
        <v>0</v>
      </c>
      <c r="F134" s="121">
        <f>-1/3</f>
        <v>-0.33333333333333331</v>
      </c>
      <c r="G134" s="121">
        <f>1/3</f>
        <v>0.33333333333333331</v>
      </c>
      <c r="H134" s="121">
        <v>0</v>
      </c>
      <c r="I134" s="121">
        <f>-1/3</f>
        <v>-0.33333333333333331</v>
      </c>
      <c r="J134" s="121">
        <f>1/3</f>
        <v>0.33333333333333331</v>
      </c>
      <c r="K134" s="121">
        <v>0</v>
      </c>
      <c r="L134" s="121">
        <v>0</v>
      </c>
      <c r="M134" s="121">
        <f>6/3</f>
        <v>2</v>
      </c>
    </row>
    <row r="135" spans="1:13" x14ac:dyDescent="0.25">
      <c r="A135" s="17" t="s">
        <v>47</v>
      </c>
      <c r="B135" s="65">
        <v>4</v>
      </c>
      <c r="C135" s="36">
        <v>0</v>
      </c>
      <c r="D135" s="37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</row>
    <row r="136" spans="1:13" ht="15.75" thickBot="1" x14ac:dyDescent="0.3">
      <c r="A136" s="17" t="s">
        <v>80</v>
      </c>
      <c r="B136" s="47">
        <v>5</v>
      </c>
      <c r="C136" s="26">
        <v>0</v>
      </c>
      <c r="D136" s="2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</row>
    <row r="139" spans="1:13" x14ac:dyDescent="0.25">
      <c r="A139" s="1" t="s">
        <v>54</v>
      </c>
    </row>
    <row r="141" spans="1:13" ht="15.75" thickBot="1" x14ac:dyDescent="0.3">
      <c r="A141" s="99" t="s">
        <v>17</v>
      </c>
      <c r="B141" s="97">
        <v>0</v>
      </c>
      <c r="C141" s="98">
        <v>-3</v>
      </c>
      <c r="D141" s="98">
        <v>0</v>
      </c>
      <c r="E141" s="98">
        <v>0</v>
      </c>
      <c r="F141" s="98">
        <v>2.5</v>
      </c>
      <c r="G141" s="98">
        <v>0</v>
      </c>
      <c r="H141" s="98">
        <v>0</v>
      </c>
      <c r="I141" s="98">
        <v>2.5</v>
      </c>
      <c r="J141" s="98">
        <v>0</v>
      </c>
      <c r="K141" s="98">
        <v>0</v>
      </c>
      <c r="L141" s="98">
        <v>0</v>
      </c>
      <c r="M141" s="98">
        <v>32.5</v>
      </c>
    </row>
    <row r="142" spans="1:13" ht="15.75" thickBot="1" x14ac:dyDescent="0.3">
      <c r="A142" s="88">
        <v>-3</v>
      </c>
      <c r="B142" s="1" t="s">
        <v>96</v>
      </c>
      <c r="C142" s="4">
        <v>1</v>
      </c>
      <c r="D142" s="4">
        <v>0</v>
      </c>
      <c r="E142" s="4">
        <v>0</v>
      </c>
      <c r="F142" s="4">
        <v>-0.33333333333333331</v>
      </c>
      <c r="G142" s="4">
        <v>0.33333333333333331</v>
      </c>
      <c r="H142" s="4">
        <v>0</v>
      </c>
      <c r="I142" s="4">
        <v>-0.33333333333333331</v>
      </c>
      <c r="J142" s="4">
        <v>0.33333333333333331</v>
      </c>
      <c r="K142" s="4">
        <v>0</v>
      </c>
      <c r="L142" s="4">
        <v>0</v>
      </c>
      <c r="M142" s="4">
        <v>2</v>
      </c>
    </row>
    <row r="143" spans="1:13" x14ac:dyDescent="0.25">
      <c r="B143" s="1" t="s">
        <v>97</v>
      </c>
      <c r="C143" s="13">
        <f>C141-(A142*C142)</f>
        <v>0</v>
      </c>
      <c r="D143" s="13">
        <f>D141-(A142*D142)</f>
        <v>0</v>
      </c>
      <c r="E143" s="13">
        <f>E141-(A142*E142)</f>
        <v>0</v>
      </c>
      <c r="F143" s="13">
        <f>F141-(A142*F142)</f>
        <v>1.5</v>
      </c>
      <c r="G143" s="13">
        <f>G141-(A142*G142)</f>
        <v>1</v>
      </c>
      <c r="H143" s="13">
        <f>H141-(A142*H142)</f>
        <v>0</v>
      </c>
      <c r="I143" s="13">
        <f>I141-(A142*I142)</f>
        <v>1.5</v>
      </c>
      <c r="J143" s="13">
        <f>J141-(A142*J142)</f>
        <v>1</v>
      </c>
      <c r="K143" s="13">
        <f>K141-(A142*K142)</f>
        <v>0</v>
      </c>
      <c r="L143" s="13">
        <f>L141-(A142*L142)</f>
        <v>0</v>
      </c>
      <c r="M143" s="13">
        <f>M141-(A142*M142)</f>
        <v>38.5</v>
      </c>
    </row>
    <row r="145" spans="1:13" ht="15.75" thickBot="1" x14ac:dyDescent="0.3">
      <c r="A145" s="99" t="s">
        <v>44</v>
      </c>
      <c r="B145" s="97">
        <v>1</v>
      </c>
      <c r="C145" s="98">
        <v>1</v>
      </c>
      <c r="D145" s="98">
        <v>0</v>
      </c>
      <c r="E145" s="98">
        <v>1</v>
      </c>
      <c r="F145" s="98">
        <v>0</v>
      </c>
      <c r="G145" s="98">
        <v>0</v>
      </c>
      <c r="H145" s="98">
        <v>1</v>
      </c>
      <c r="I145" s="98">
        <v>0</v>
      </c>
      <c r="J145" s="98">
        <v>0</v>
      </c>
      <c r="K145" s="98">
        <v>0</v>
      </c>
      <c r="L145" s="98">
        <v>0</v>
      </c>
      <c r="M145" s="98">
        <v>5</v>
      </c>
    </row>
    <row r="146" spans="1:13" ht="15.75" thickBot="1" x14ac:dyDescent="0.3">
      <c r="A146" s="88">
        <v>1</v>
      </c>
      <c r="B146" s="1" t="s">
        <v>96</v>
      </c>
      <c r="C146" s="4">
        <v>1</v>
      </c>
      <c r="D146" s="4">
        <v>0</v>
      </c>
      <c r="E146" s="4">
        <v>0</v>
      </c>
      <c r="F146" s="4">
        <v>-0.33333333333333331</v>
      </c>
      <c r="G146" s="4">
        <v>0.33333333333333331</v>
      </c>
      <c r="H146" s="4">
        <v>0</v>
      </c>
      <c r="I146" s="4">
        <v>-0.33333333333333331</v>
      </c>
      <c r="J146" s="4">
        <v>0.33333333333333331</v>
      </c>
      <c r="K146" s="4">
        <v>0</v>
      </c>
      <c r="L146" s="4">
        <v>0</v>
      </c>
      <c r="M146" s="4">
        <v>2</v>
      </c>
    </row>
    <row r="147" spans="1:13" x14ac:dyDescent="0.25">
      <c r="B147" s="1" t="s">
        <v>97</v>
      </c>
      <c r="C147" s="13">
        <f>C145-(A146*C146)</f>
        <v>0</v>
      </c>
      <c r="D147" s="13">
        <f>D145-(A146*D146)</f>
        <v>0</v>
      </c>
      <c r="E147" s="13">
        <f>E145-(A146*E146)</f>
        <v>1</v>
      </c>
      <c r="F147" s="13">
        <f>F145-(A146*F146)</f>
        <v>0.33333333333333331</v>
      </c>
      <c r="G147" s="13">
        <f>G145-(A146*G146)</f>
        <v>-0.33333333333333331</v>
      </c>
      <c r="H147" s="13">
        <f>H145-(A146*H146)</f>
        <v>1</v>
      </c>
      <c r="I147" s="13">
        <f>I145-(A146*I146)</f>
        <v>0.33333333333333331</v>
      </c>
      <c r="J147" s="13">
        <f>J145-(A146*J146)</f>
        <v>-0.33333333333333331</v>
      </c>
      <c r="K147" s="13">
        <f>K145-(A146*K146)</f>
        <v>0</v>
      </c>
      <c r="L147" s="13">
        <f>L145-(A146*L146)</f>
        <v>0</v>
      </c>
      <c r="M147" s="13">
        <f>M145-(A146*M146)</f>
        <v>3</v>
      </c>
    </row>
    <row r="149" spans="1:13" ht="15.75" thickBot="1" x14ac:dyDescent="0.3">
      <c r="A149" s="99" t="s">
        <v>95</v>
      </c>
      <c r="B149" s="97">
        <v>2</v>
      </c>
      <c r="C149" s="98">
        <v>0</v>
      </c>
      <c r="D149" s="98">
        <v>1</v>
      </c>
      <c r="E149" s="98">
        <v>0</v>
      </c>
      <c r="F149" s="98">
        <v>0.5</v>
      </c>
      <c r="G149" s="98">
        <v>0</v>
      </c>
      <c r="H149" s="98">
        <v>0</v>
      </c>
      <c r="I149" s="98">
        <v>0.5</v>
      </c>
      <c r="J149" s="98">
        <v>0</v>
      </c>
      <c r="K149" s="98">
        <v>0</v>
      </c>
      <c r="L149" s="98">
        <v>0</v>
      </c>
      <c r="M149" s="98">
        <v>6.5</v>
      </c>
    </row>
    <row r="150" spans="1:13" ht="15.75" thickBot="1" x14ac:dyDescent="0.3">
      <c r="A150" s="88">
        <v>0</v>
      </c>
      <c r="B150" s="1" t="s">
        <v>96</v>
      </c>
      <c r="C150" s="4">
        <v>1</v>
      </c>
      <c r="D150" s="4">
        <v>0</v>
      </c>
      <c r="E150" s="4">
        <v>0</v>
      </c>
      <c r="F150" s="4">
        <v>-0.33333333333333331</v>
      </c>
      <c r="G150" s="4">
        <v>0.33333333333333331</v>
      </c>
      <c r="H150" s="4">
        <v>0</v>
      </c>
      <c r="I150" s="4">
        <v>-0.33333333333333331</v>
      </c>
      <c r="J150" s="4">
        <v>0.33333333333333331</v>
      </c>
      <c r="K150" s="4">
        <v>0</v>
      </c>
      <c r="L150" s="4">
        <v>0</v>
      </c>
      <c r="M150" s="4">
        <v>2</v>
      </c>
    </row>
    <row r="151" spans="1:13" x14ac:dyDescent="0.25">
      <c r="B151" s="1" t="s">
        <v>97</v>
      </c>
      <c r="C151" s="13">
        <f>C149-(A150*C150)</f>
        <v>0</v>
      </c>
      <c r="D151" s="13">
        <f>D149-(A150*D150)</f>
        <v>1</v>
      </c>
      <c r="E151" s="13">
        <f>E149-(A150*E150)</f>
        <v>0</v>
      </c>
      <c r="F151" s="13">
        <f>F149-(A150*F150)</f>
        <v>0.5</v>
      </c>
      <c r="G151" s="13">
        <f>G149-(A150*G150)</f>
        <v>0</v>
      </c>
      <c r="H151" s="13">
        <f>H149-(A150*H150)</f>
        <v>0</v>
      </c>
      <c r="I151" s="13">
        <f>I149-(A150*I150)</f>
        <v>0.5</v>
      </c>
      <c r="J151" s="13">
        <f>J149-(A150*J150)</f>
        <v>0</v>
      </c>
      <c r="K151" s="13">
        <f>K149-(A150*K150)</f>
        <v>0</v>
      </c>
      <c r="L151" s="13">
        <f>L149-(A150*L150)</f>
        <v>0</v>
      </c>
      <c r="M151" s="13">
        <f>M149-(A150*M150)</f>
        <v>6.5</v>
      </c>
    </row>
    <row r="153" spans="1:13" ht="15.75" thickBot="1" x14ac:dyDescent="0.3">
      <c r="A153" s="99" t="s">
        <v>47</v>
      </c>
      <c r="B153" s="97">
        <v>4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</row>
    <row r="154" spans="1:13" ht="15.75" thickBot="1" x14ac:dyDescent="0.3">
      <c r="A154" s="88">
        <v>0</v>
      </c>
      <c r="B154" s="1" t="s">
        <v>96</v>
      </c>
      <c r="C154" s="4">
        <v>1</v>
      </c>
      <c r="D154" s="4">
        <v>0</v>
      </c>
      <c r="E154" s="4">
        <v>0</v>
      </c>
      <c r="F154" s="4">
        <v>-0.33333333333333331</v>
      </c>
      <c r="G154" s="4">
        <v>0.33333333333333331</v>
      </c>
      <c r="H154" s="4">
        <v>0</v>
      </c>
      <c r="I154" s="4">
        <v>-0.33333333333333331</v>
      </c>
      <c r="J154" s="4">
        <v>0.33333333333333331</v>
      </c>
      <c r="K154" s="4">
        <v>0</v>
      </c>
      <c r="L154" s="4">
        <v>0</v>
      </c>
      <c r="M154" s="4">
        <v>2</v>
      </c>
    </row>
    <row r="155" spans="1:13" x14ac:dyDescent="0.25">
      <c r="B155" s="1" t="s">
        <v>97</v>
      </c>
      <c r="C155" s="13">
        <f>C153-(A154*C154)</f>
        <v>0</v>
      </c>
      <c r="D155" s="13">
        <f>D153-(A154*D154)</f>
        <v>0</v>
      </c>
      <c r="E155" s="13">
        <f>E153-(A154*E154)</f>
        <v>0</v>
      </c>
      <c r="F155" s="13">
        <f>F153-(A154*F154)</f>
        <v>0</v>
      </c>
      <c r="G155" s="13">
        <f>G153-(A154*G154)</f>
        <v>0</v>
      </c>
      <c r="H155" s="13">
        <f>H153-(A154*H154)</f>
        <v>0</v>
      </c>
      <c r="I155" s="13">
        <f>I153-(A154*I154)</f>
        <v>0</v>
      </c>
      <c r="J155" s="13">
        <f>J153-(A154*J154)</f>
        <v>0</v>
      </c>
      <c r="K155" s="13">
        <f>K153-(A154*K154)</f>
        <v>0</v>
      </c>
      <c r="L155" s="13">
        <f>L153-(A154*L154)</f>
        <v>0</v>
      </c>
      <c r="M155" s="13">
        <f>M153-(A154*M154)</f>
        <v>0</v>
      </c>
    </row>
    <row r="158" spans="1:13" x14ac:dyDescent="0.25">
      <c r="A158" s="9" t="s">
        <v>59</v>
      </c>
    </row>
    <row r="161" spans="1:13" x14ac:dyDescent="0.25">
      <c r="B161" s="7" t="s">
        <v>11</v>
      </c>
      <c r="C161" s="106" t="s">
        <v>12</v>
      </c>
      <c r="D161" s="19" t="s">
        <v>13</v>
      </c>
      <c r="E161" s="19" t="s">
        <v>14</v>
      </c>
      <c r="F161" s="19" t="s">
        <v>15</v>
      </c>
      <c r="G161" s="19" t="s">
        <v>16</v>
      </c>
      <c r="H161" s="19" t="s">
        <v>44</v>
      </c>
      <c r="I161" s="19" t="s">
        <v>45</v>
      </c>
      <c r="J161" s="17" t="s">
        <v>46</v>
      </c>
      <c r="K161" s="19" t="s">
        <v>47</v>
      </c>
      <c r="L161" s="19" t="s">
        <v>80</v>
      </c>
      <c r="M161" s="85" t="s">
        <v>92</v>
      </c>
    </row>
    <row r="162" spans="1:13" x14ac:dyDescent="0.25">
      <c r="A162" s="95" t="s">
        <v>17</v>
      </c>
      <c r="B162" s="104">
        <v>0</v>
      </c>
      <c r="C162" s="13">
        <v>0</v>
      </c>
      <c r="D162" s="105">
        <v>0</v>
      </c>
      <c r="E162" s="13">
        <v>0</v>
      </c>
      <c r="F162" s="13">
        <v>1.5</v>
      </c>
      <c r="G162" s="13">
        <v>1</v>
      </c>
      <c r="H162" s="13">
        <v>0</v>
      </c>
      <c r="I162" s="13">
        <v>1.5</v>
      </c>
      <c r="J162" s="13">
        <v>1</v>
      </c>
      <c r="K162" s="13">
        <v>0</v>
      </c>
      <c r="L162" s="13">
        <v>0</v>
      </c>
      <c r="M162" s="13">
        <v>38.5</v>
      </c>
    </row>
    <row r="163" spans="1:13" x14ac:dyDescent="0.25">
      <c r="A163" s="102" t="s">
        <v>44</v>
      </c>
      <c r="B163" s="96">
        <v>1</v>
      </c>
      <c r="C163" s="6">
        <v>0</v>
      </c>
      <c r="D163" s="13">
        <v>0</v>
      </c>
      <c r="E163" s="13">
        <v>1</v>
      </c>
      <c r="F163" s="13">
        <v>0.33333333333333331</v>
      </c>
      <c r="G163" s="13">
        <v>-0.33333333333333331</v>
      </c>
      <c r="H163" s="13">
        <v>1</v>
      </c>
      <c r="I163" s="13">
        <v>0.33333333333333331</v>
      </c>
      <c r="J163" s="13">
        <v>-0.33333333333333331</v>
      </c>
      <c r="K163" s="13">
        <v>0</v>
      </c>
      <c r="L163" s="13">
        <v>0</v>
      </c>
      <c r="M163" s="13">
        <v>3</v>
      </c>
    </row>
    <row r="164" spans="1:13" x14ac:dyDescent="0.25">
      <c r="A164" s="103" t="s">
        <v>95</v>
      </c>
      <c r="B164" s="96">
        <v>2</v>
      </c>
      <c r="C164" s="13">
        <v>-2</v>
      </c>
      <c r="D164" s="13">
        <v>1</v>
      </c>
      <c r="E164" s="13">
        <v>0</v>
      </c>
      <c r="F164" s="13">
        <v>1.1666666666666665</v>
      </c>
      <c r="G164" s="13">
        <v>-0.66666666666666663</v>
      </c>
      <c r="H164" s="13">
        <v>0</v>
      </c>
      <c r="I164" s="13">
        <v>1.1666666666666665</v>
      </c>
      <c r="J164" s="13">
        <v>-0.66666666666666663</v>
      </c>
      <c r="K164" s="13">
        <v>0</v>
      </c>
      <c r="L164" s="13">
        <v>0</v>
      </c>
      <c r="M164" s="13">
        <v>6.5</v>
      </c>
    </row>
    <row r="165" spans="1:13" x14ac:dyDescent="0.25">
      <c r="A165" s="103" t="s">
        <v>99</v>
      </c>
      <c r="B165" s="96">
        <v>3</v>
      </c>
      <c r="C165" s="13">
        <v>1</v>
      </c>
      <c r="D165" s="13">
        <v>0</v>
      </c>
      <c r="E165" s="13">
        <v>0</v>
      </c>
      <c r="F165" s="13">
        <v>-0.33333333333333331</v>
      </c>
      <c r="G165" s="13">
        <v>0.33333333333333331</v>
      </c>
      <c r="H165" s="13">
        <v>0</v>
      </c>
      <c r="I165" s="13">
        <v>-0.33333333333333331</v>
      </c>
      <c r="J165" s="13">
        <v>0.33333333333333331</v>
      </c>
      <c r="K165" s="13">
        <v>0</v>
      </c>
      <c r="L165" s="13">
        <v>0</v>
      </c>
      <c r="M165" s="13">
        <v>2</v>
      </c>
    </row>
    <row r="166" spans="1:13" x14ac:dyDescent="0.25">
      <c r="A166" s="17" t="s">
        <v>47</v>
      </c>
      <c r="B166" s="5">
        <v>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17" t="s">
        <v>80</v>
      </c>
      <c r="B167" s="5">
        <v>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</row>
    <row r="168" spans="1:13" ht="15.75" x14ac:dyDescent="0.25">
      <c r="C168" s="82" t="s">
        <v>78</v>
      </c>
    </row>
    <row r="170" spans="1:13" x14ac:dyDescent="0.25">
      <c r="A170" s="1" t="s">
        <v>67</v>
      </c>
      <c r="B170" s="1">
        <f>M162</f>
        <v>38.5</v>
      </c>
    </row>
    <row r="171" spans="1:13" x14ac:dyDescent="0.25">
      <c r="A171" s="1" t="s">
        <v>68</v>
      </c>
      <c r="B171" s="1">
        <f>M165</f>
        <v>2</v>
      </c>
    </row>
    <row r="172" spans="1:13" x14ac:dyDescent="0.25">
      <c r="A172" s="1" t="s">
        <v>70</v>
      </c>
      <c r="B172" s="1">
        <f>M164</f>
        <v>6.5</v>
      </c>
    </row>
    <row r="173" spans="1:13" x14ac:dyDescent="0.25">
      <c r="A173" s="1" t="s">
        <v>72</v>
      </c>
      <c r="B173" s="1">
        <v>0</v>
      </c>
    </row>
    <row r="174" spans="1:13" x14ac:dyDescent="0.25">
      <c r="A174" s="1" t="s">
        <v>73</v>
      </c>
      <c r="B174" s="1">
        <f>M163</f>
        <v>3</v>
      </c>
    </row>
    <row r="175" spans="1:13" x14ac:dyDescent="0.25">
      <c r="A175" s="1" t="s">
        <v>74</v>
      </c>
    </row>
    <row r="176" spans="1:13" x14ac:dyDescent="0.25">
      <c r="A176" s="1" t="s">
        <v>75</v>
      </c>
      <c r="B176" s="1">
        <v>0</v>
      </c>
    </row>
    <row r="177" spans="1:7" x14ac:dyDescent="0.25">
      <c r="A177" s="1" t="s">
        <v>77</v>
      </c>
      <c r="B177" s="1">
        <v>0</v>
      </c>
    </row>
    <row r="182" spans="1:7" x14ac:dyDescent="0.25">
      <c r="D182" s="3"/>
    </row>
    <row r="183" spans="1:7" x14ac:dyDescent="0.25">
      <c r="G183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/>
    <sheetView workbookViewId="1">
      <selection activeCell="C1" sqref="C1"/>
    </sheetView>
  </sheetViews>
  <sheetFormatPr defaultRowHeight="15" x14ac:dyDescent="0.25"/>
  <cols>
    <col min="1" max="16384" width="9.140625" style="1"/>
  </cols>
  <sheetData>
    <row r="1" spans="3:3" ht="17.25" x14ac:dyDescent="0.3">
      <c r="C1" s="125" t="s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Exerc1.Youtube</vt:lpstr>
      <vt:lpstr>Execução1</vt:lpstr>
      <vt:lpstr>Exerc2.Prof.Anand</vt:lpstr>
      <vt:lpstr>Execução2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2020-05-15T02:49:35Z</dcterms:modified>
</cp:coreProperties>
</file>