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D1" sheetId="1" r:id="rId1"/>
    <sheet name="Resultado" sheetId="3" r:id="rId2"/>
    <sheet name="Modelo" sheetId="4" r:id="rId3"/>
  </sheets>
  <definedNames>
    <definedName name="Distancias">'CD1'!$B$81:$T$99</definedName>
    <definedName name="nVertices">'CD1'!$W$88</definedName>
    <definedName name="Result">Resultado!$B$4:$T$22</definedName>
  </definedNames>
  <calcPr calcId="145621"/>
</workbook>
</file>

<file path=xl/calcChain.xml><?xml version="1.0" encoding="utf-8"?>
<calcChain xmlns="http://schemas.openxmlformats.org/spreadsheetml/2006/main">
  <c r="D81" i="1" l="1"/>
  <c r="E81" i="1" s="1"/>
  <c r="F81" i="1" s="1"/>
  <c r="G81" i="1" s="1"/>
  <c r="H81" i="1"/>
  <c r="I81" i="1"/>
  <c r="N81" i="1"/>
  <c r="O81" i="1" s="1"/>
  <c r="P81" i="1" s="1"/>
  <c r="B82" i="1"/>
  <c r="E82" i="1"/>
  <c r="F82" i="1" s="1"/>
  <c r="G82" i="1" s="1"/>
  <c r="B83" i="1" l="1"/>
  <c r="Q94" i="1"/>
  <c r="Q95" i="1" s="1"/>
  <c r="P96" i="1" s="1"/>
  <c r="R94" i="1"/>
  <c r="R95" i="1" s="1"/>
  <c r="P97" i="1" s="1"/>
  <c r="S94" i="1"/>
  <c r="O98" i="1" s="1"/>
  <c r="T94" i="1"/>
  <c r="O99" i="1" s="1"/>
  <c r="P94" i="1"/>
  <c r="O95" i="1" s="1"/>
  <c r="L89" i="1"/>
  <c r="M89" i="1"/>
  <c r="J92" i="1" s="1"/>
  <c r="N89" i="1"/>
  <c r="J93" i="1" s="1"/>
  <c r="O89" i="1"/>
  <c r="P89" i="1"/>
  <c r="J95" i="1" s="1"/>
  <c r="Q89" i="1"/>
  <c r="R89" i="1"/>
  <c r="J97" i="1" s="1"/>
  <c r="S89" i="1"/>
  <c r="J98" i="1" s="1"/>
  <c r="T89" i="1"/>
  <c r="J99" i="1" s="1"/>
  <c r="K89" i="1"/>
  <c r="J90" i="1" s="1"/>
  <c r="S85" i="1"/>
  <c r="F98" i="1" s="1"/>
  <c r="T85" i="1"/>
  <c r="F99" i="1" s="1"/>
  <c r="L85" i="1"/>
  <c r="F91" i="1" s="1"/>
  <c r="M85" i="1"/>
  <c r="N85" i="1"/>
  <c r="F93" i="1" s="1"/>
  <c r="O85" i="1"/>
  <c r="F94" i="1" s="1"/>
  <c r="P85" i="1"/>
  <c r="F95" i="1" s="1"/>
  <c r="Q85" i="1"/>
  <c r="R85" i="1"/>
  <c r="F97" i="1" s="1"/>
  <c r="I84" i="1"/>
  <c r="E88" i="1" s="1"/>
  <c r="J84" i="1"/>
  <c r="E89" i="1" s="1"/>
  <c r="K84" i="1"/>
  <c r="E90" i="1" s="1"/>
  <c r="L84" i="1"/>
  <c r="E91" i="1" s="1"/>
  <c r="M84" i="1"/>
  <c r="E92" i="1" s="1"/>
  <c r="N84" i="1"/>
  <c r="E93" i="1" s="1"/>
  <c r="O84" i="1"/>
  <c r="E94" i="1" s="1"/>
  <c r="P84" i="1"/>
  <c r="E95" i="1" s="1"/>
  <c r="Q84" i="1"/>
  <c r="E96" i="1" s="1"/>
  <c r="R84" i="1"/>
  <c r="E97" i="1" s="1"/>
  <c r="S84" i="1"/>
  <c r="E98" i="1" s="1"/>
  <c r="T84" i="1"/>
  <c r="E99" i="1" s="1"/>
  <c r="G84" i="1"/>
  <c r="G85" i="1" s="1"/>
  <c r="F86" i="1" s="1"/>
  <c r="H84" i="1"/>
  <c r="E87" i="1" s="1"/>
  <c r="F84" i="1"/>
  <c r="B94" i="1"/>
  <c r="B88" i="1"/>
  <c r="B90" i="1"/>
  <c r="S99" i="1"/>
  <c r="R99" i="1"/>
  <c r="R98" i="1"/>
  <c r="Q99" i="1"/>
  <c r="Q98" i="1"/>
  <c r="Q97" i="1"/>
  <c r="N99" i="1"/>
  <c r="N98" i="1"/>
  <c r="N97" i="1"/>
  <c r="N96" i="1"/>
  <c r="N95" i="1"/>
  <c r="N94" i="1"/>
  <c r="M99" i="1"/>
  <c r="M98" i="1"/>
  <c r="M97" i="1"/>
  <c r="M96" i="1"/>
  <c r="M95" i="1"/>
  <c r="M94" i="1"/>
  <c r="M93" i="1"/>
  <c r="L99" i="1"/>
  <c r="L98" i="1"/>
  <c r="L97" i="1"/>
  <c r="L96" i="1"/>
  <c r="L95" i="1"/>
  <c r="L94" i="1"/>
  <c r="L93" i="1"/>
  <c r="L92" i="1"/>
  <c r="K99" i="1"/>
  <c r="K98" i="1"/>
  <c r="K97" i="1"/>
  <c r="K96" i="1"/>
  <c r="K95" i="1"/>
  <c r="K94" i="1"/>
  <c r="K93" i="1"/>
  <c r="K92" i="1"/>
  <c r="K91" i="1"/>
  <c r="J96" i="1"/>
  <c r="J94" i="1"/>
  <c r="J91" i="1"/>
  <c r="I99" i="1"/>
  <c r="I98" i="1"/>
  <c r="I97" i="1"/>
  <c r="I96" i="1"/>
  <c r="I95" i="1"/>
  <c r="I94" i="1"/>
  <c r="I93" i="1"/>
  <c r="I92" i="1"/>
  <c r="I91" i="1"/>
  <c r="I90" i="1"/>
  <c r="I89" i="1"/>
  <c r="H99" i="1"/>
  <c r="H98" i="1"/>
  <c r="H97" i="1"/>
  <c r="H96" i="1"/>
  <c r="H95" i="1"/>
  <c r="H94" i="1"/>
  <c r="H93" i="1"/>
  <c r="H92" i="1"/>
  <c r="H91" i="1"/>
  <c r="H90" i="1"/>
  <c r="H89" i="1"/>
  <c r="H88" i="1"/>
  <c r="G99" i="1"/>
  <c r="G98" i="1"/>
  <c r="G97" i="1"/>
  <c r="G96" i="1"/>
  <c r="G95" i="1"/>
  <c r="G94" i="1"/>
  <c r="G93" i="1"/>
  <c r="G92" i="1"/>
  <c r="G91" i="1"/>
  <c r="F96" i="1"/>
  <c r="F92" i="1"/>
  <c r="E86" i="1"/>
  <c r="E85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3" i="1"/>
  <c r="B99" i="1"/>
  <c r="B98" i="1"/>
  <c r="B97" i="1"/>
  <c r="B96" i="1"/>
  <c r="B93" i="1"/>
  <c r="B92" i="1"/>
  <c r="B91" i="1"/>
  <c r="B89" i="1"/>
  <c r="O96" i="1" l="1"/>
  <c r="H85" i="1"/>
  <c r="F87" i="1" s="1"/>
  <c r="T95" i="1"/>
  <c r="P99" i="1" s="1"/>
  <c r="C85" i="1"/>
  <c r="C86" i="1"/>
  <c r="H86" i="1"/>
  <c r="S95" i="1"/>
  <c r="P98" i="1" s="1"/>
  <c r="O97" i="1"/>
  <c r="C84" i="1"/>
  <c r="B87" i="1"/>
  <c r="K85" i="1"/>
  <c r="K86" i="1" s="1"/>
  <c r="G90" i="1" s="1"/>
  <c r="B95" i="1"/>
  <c r="F90" i="1" l="1"/>
  <c r="B84" i="1"/>
  <c r="G87" i="1"/>
  <c r="I86" i="1"/>
  <c r="G88" i="1" l="1"/>
  <c r="J86" i="1"/>
  <c r="I85" i="1"/>
  <c r="F88" i="1" s="1"/>
  <c r="B85" i="1"/>
  <c r="B86" i="1"/>
  <c r="G89" i="1" l="1"/>
  <c r="J85" i="1"/>
  <c r="F89" i="1" s="1"/>
</calcChain>
</file>

<file path=xl/sharedStrings.xml><?xml version="1.0" encoding="utf-8"?>
<sst xmlns="http://schemas.openxmlformats.org/spreadsheetml/2006/main" count="176" uniqueCount="85">
  <si>
    <t>Central de Separação
Início Picking</t>
  </si>
  <si>
    <t>Doca Expedição 1</t>
  </si>
  <si>
    <t>Doca Expedição 5</t>
  </si>
  <si>
    <t>Doca Expedição 4</t>
  </si>
  <si>
    <t>Doca Expedição 3</t>
  </si>
  <si>
    <t>Doca Expedição 2</t>
  </si>
  <si>
    <t>nível 1 térreo</t>
  </si>
  <si>
    <t>posições</t>
  </si>
  <si>
    <t>corredores transversais</t>
  </si>
  <si>
    <t>ruas paralelas [frente e fundo]</t>
  </si>
  <si>
    <t>central de separação - planejamento dos pedidos de cliente para separação</t>
  </si>
  <si>
    <t>C-1</t>
  </si>
  <si>
    <t>C-6</t>
  </si>
  <si>
    <t>C-5</t>
  </si>
  <si>
    <t>C-4</t>
  </si>
  <si>
    <t>C-3</t>
  </si>
  <si>
    <t>C-2</t>
  </si>
  <si>
    <t>Rua A</t>
  </si>
  <si>
    <t>Rua B</t>
  </si>
  <si>
    <t xml:space="preserve">Vértices/posições que precisam ser visitadas </t>
  </si>
  <si>
    <t>V0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</si>
  <si>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</si>
  <si>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</si>
  <si>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</si>
  <si>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</si>
  <si>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</si>
  <si>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</si>
  <si>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</si>
  <si>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</si>
  <si>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</si>
  <si>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</si>
  <si>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</si>
  <si>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</si>
  <si>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</si>
  <si>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</si>
  <si>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</si>
  <si>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</si>
  <si>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</si>
  <si>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</si>
  <si>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Faço a D[01] menor para iniciar por ele</t>
  </si>
  <si>
    <t>Parâmetros utilizados no CPLEX</t>
  </si>
  <si>
    <t>nVertices</t>
  </si>
  <si>
    <t>Matriz de análise do resultado obtido após execução do modelo de negócio no CPLEX</t>
  </si>
  <si>
    <t>Distancias</t>
  </si>
  <si>
    <t>V13   V12</t>
  </si>
  <si>
    <t>Diante do baixo volume de vendas, um único separador é suficiente para a tarefa de separação de pedidos (order picking). Os pedidos são agrupados e liberados para</t>
  </si>
  <si>
    <t xml:space="preserve">de produtos apenas uma vez e retornando à Central de Separação.  </t>
  </si>
  <si>
    <t xml:space="preserve">separação a cada 2 horas.  O separador, partindo da Central de Separação, precisa percorrer os corredores do centro de distribuição visitando os locais de coleta </t>
  </si>
  <si>
    <t>Qual a melhor sequência de coleta de produtos que o separador pode fazer, minimizando seu deslocamento?</t>
  </si>
  <si>
    <t xml:space="preserve">Descrição do problema: </t>
  </si>
  <si>
    <t>uma loja virtual especializada em aparelhos celulares, destina o turno da noite de seu centro de distribuição para os pedidos de baixa prioridade.</t>
  </si>
  <si>
    <t>Pedido de Venda</t>
  </si>
  <si>
    <t>SKU</t>
  </si>
  <si>
    <t>Descrição</t>
  </si>
  <si>
    <t>Qtde</t>
  </si>
  <si>
    <t>Endereço Picking</t>
  </si>
  <si>
    <t>Celular Asus</t>
  </si>
  <si>
    <t>Celular Motorola</t>
  </si>
  <si>
    <t>Celular Iphone 10</t>
  </si>
  <si>
    <t>Celular Samsung S9</t>
  </si>
  <si>
    <t>Celular ....</t>
  </si>
  <si>
    <t>Mapa do centro de distribuição com os endereços de separação dos itens dos pedidos de venda.</t>
  </si>
  <si>
    <t>Celular Asus Selfie</t>
  </si>
  <si>
    <t>V6, V13</t>
  </si>
  <si>
    <t>V1,V5</t>
  </si>
  <si>
    <t>V12,V17</t>
  </si>
  <si>
    <t>V14,V16</t>
  </si>
  <si>
    <t>Coordenadas nomeadas</t>
  </si>
  <si>
    <t>Matriz de distâncias (metros)</t>
  </si>
  <si>
    <t>Modelo matemático</t>
  </si>
  <si>
    <t>Xij</t>
  </si>
  <si>
    <t>1, se o separador vai de i para j,</t>
  </si>
  <si>
    <t>0, caso contrário</t>
  </si>
  <si>
    <t>i,j : vértices, locais de cada SKU dentro do Centro de Distribuição</t>
  </si>
  <si>
    <t>função objetivo</t>
  </si>
  <si>
    <r>
      <rPr>
        <sz val="13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ij: distância percorrida do vértice i para o vértice j</t>
    </r>
  </si>
  <si>
    <t>variáveis de decisão binária</t>
  </si>
  <si>
    <t>Subject to:</t>
  </si>
  <si>
    <t>Fluxo de entrada no local: o separador procede do local i para o local j, se e somente se Xij = 1.</t>
  </si>
  <si>
    <t>Fluxo de saída do local: o separador retorna do local J para o local i, se e somente se Xij = 1.</t>
  </si>
  <si>
    <t>Restrições de sinal</t>
  </si>
  <si>
    <t>Para eliminar subrotas: Ui e Uj: variáveis auxiliares para eliminar as subrotas</t>
  </si>
  <si>
    <t>Minimizar a somatória das distâncias percorridas, onde i e j variam de 1 a n (total de vértices), e i deve ser diferente de j, pois não faz sentido ir de um local para ele mesmo.</t>
  </si>
  <si>
    <t>n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</si>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</sst>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2" borderId="3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3" borderId="0" xfId="0" applyFill="1"/>
    <xf numFmtId="0" fontId="0" fillId="3" borderId="6" xfId="0" applyFill="1" applyBorder="1"/>
    <xf numFmtId="0" fontId="0" fillId="3" borderId="1" xfId="0" applyFill="1" applyBorder="1"/>
    <xf numFmtId="0" fontId="0" fillId="3" borderId="9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2" fillId="2" borderId="0" xfId="0" applyFont="1" applyFill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0" xfId="0" applyFill="1"/>
    <xf numFmtId="0" fontId="0" fillId="2" borderId="0" xfId="0" applyFill="1" applyAlignment="1">
      <alignment horizontal="right"/>
    </xf>
    <xf numFmtId="0" fontId="4" fillId="12" borderId="1" xfId="0" applyFont="1" applyFill="1" applyBorder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40431</xdr:colOff>
      <xdr:row>48</xdr:row>
      <xdr:rowOff>119060</xdr:rowOff>
    </xdr:from>
    <xdr:to>
      <xdr:col>17</xdr:col>
      <xdr:colOff>206374</xdr:colOff>
      <xdr:row>75</xdr:row>
      <xdr:rowOff>147877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4869" y="9096373"/>
          <a:ext cx="9345661" cy="51723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15</xdr:col>
      <xdr:colOff>522743</xdr:colOff>
      <xdr:row>53</xdr:row>
      <xdr:rowOff>142167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72000"/>
          <a:ext cx="9057143" cy="56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20</xdr:col>
      <xdr:colOff>524999</xdr:colOff>
      <xdr:row>75</xdr:row>
      <xdr:rowOff>161429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477500"/>
          <a:ext cx="12771428" cy="3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85725</xdr:rowOff>
    </xdr:from>
    <xdr:to>
      <xdr:col>6</xdr:col>
      <xdr:colOff>561975</xdr:colOff>
      <xdr:row>4</xdr:row>
      <xdr:rowOff>85725</xdr:rowOff>
    </xdr:to>
    <xdr:sp macro="" textlink="">
      <xdr:nvSpPr>
        <xdr:cNvPr id="2" name="Chave esquerda 1"/>
        <xdr:cNvSpPr/>
      </xdr:nvSpPr>
      <xdr:spPr>
        <a:xfrm flipH="1">
          <a:off x="3552825" y="276225"/>
          <a:ext cx="390525" cy="5715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561975</xdr:colOff>
      <xdr:row>1</xdr:row>
      <xdr:rowOff>114300</xdr:rowOff>
    </xdr:from>
    <xdr:to>
      <xdr:col>3</xdr:col>
      <xdr:colOff>9525</xdr:colOff>
      <xdr:row>4</xdr:row>
      <xdr:rowOff>114300</xdr:rowOff>
    </xdr:to>
    <xdr:sp macro="" textlink="">
      <xdr:nvSpPr>
        <xdr:cNvPr id="3" name="Chave esquerda 2"/>
        <xdr:cNvSpPr/>
      </xdr:nvSpPr>
      <xdr:spPr>
        <a:xfrm>
          <a:off x="1171575" y="304800"/>
          <a:ext cx="390525" cy="5715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485775</xdr:colOff>
      <xdr:row>5</xdr:row>
      <xdr:rowOff>104775</xdr:rowOff>
    </xdr:from>
    <xdr:ext cx="1587229" cy="749885"/>
    <xdr:sp macro="" textlink="">
      <xdr:nvSpPr>
        <xdr:cNvPr id="4" name="CaixaDeTexto 3"/>
        <xdr:cNvSpPr txBox="1"/>
      </xdr:nvSpPr>
      <xdr:spPr>
        <a:xfrm>
          <a:off x="485775" y="1057275"/>
          <a:ext cx="1587229" cy="749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          n                 n</a:t>
          </a:r>
        </a:p>
        <a:p>
          <a:r>
            <a:rPr lang="pt-BR" sz="1100"/>
            <a:t>Min  </a:t>
          </a:r>
          <a:r>
            <a:rPr lang="pt-BR" sz="2000"/>
            <a:t>∑        </a:t>
          </a:r>
          <a:r>
            <a:rPr lang="pt-BR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∑ </a:t>
          </a:r>
          <a:r>
            <a:rPr lang="pt-BR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ij </a:t>
          </a:r>
          <a:r>
            <a:rPr lang="pt-BR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ij</a:t>
          </a:r>
          <a:endParaRPr lang="pt-BR" sz="2000"/>
        </a:p>
        <a:p>
          <a:r>
            <a:rPr lang="pt-BR" sz="1100"/>
            <a:t>        i</a:t>
          </a:r>
          <a:r>
            <a:rPr lang="pt-BR" sz="1100" baseline="0"/>
            <a:t> = 1, i ≠ j,   j=1</a:t>
          </a:r>
          <a:endParaRPr lang="pt-BR" sz="1100"/>
        </a:p>
      </xdr:txBody>
    </xdr:sp>
    <xdr:clientData/>
  </xdr:oneCellAnchor>
  <xdr:twoCellAnchor>
    <xdr:from>
      <xdr:col>4</xdr:col>
      <xdr:colOff>142874</xdr:colOff>
      <xdr:row>5</xdr:row>
      <xdr:rowOff>152399</xdr:rowOff>
    </xdr:from>
    <xdr:to>
      <xdr:col>4</xdr:col>
      <xdr:colOff>533399</xdr:colOff>
      <xdr:row>9</xdr:row>
      <xdr:rowOff>104774</xdr:rowOff>
    </xdr:to>
    <xdr:sp macro="" textlink="">
      <xdr:nvSpPr>
        <xdr:cNvPr id="5" name="Chave esquerda 4"/>
        <xdr:cNvSpPr/>
      </xdr:nvSpPr>
      <xdr:spPr>
        <a:xfrm flipH="1">
          <a:off x="2305049" y="1104899"/>
          <a:ext cx="390525" cy="71437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542925</xdr:colOff>
      <xdr:row>13</xdr:row>
      <xdr:rowOff>57150</xdr:rowOff>
    </xdr:from>
    <xdr:ext cx="1657057" cy="749885"/>
    <xdr:sp macro="" textlink="">
      <xdr:nvSpPr>
        <xdr:cNvPr id="6" name="CaixaDeTexto 5"/>
        <xdr:cNvSpPr txBox="1"/>
      </xdr:nvSpPr>
      <xdr:spPr>
        <a:xfrm>
          <a:off x="542925" y="2562225"/>
          <a:ext cx="1657057" cy="749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   n              </a:t>
          </a:r>
        </a:p>
        <a:p>
          <a:r>
            <a:rPr lang="pt-BR" sz="2000"/>
            <a:t> ∑ </a:t>
          </a:r>
          <a:r>
            <a:rPr lang="pt-BR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ij = 1,      (j = 1, ..., n)</a:t>
          </a:r>
          <a:endParaRPr lang="pt-BR" sz="2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/>
            <a:t>i</a:t>
          </a:r>
          <a:r>
            <a:rPr lang="pt-BR" sz="1100" baseline="0"/>
            <a:t> = 1, i ≠ j</a:t>
          </a:r>
          <a:endParaRPr lang="pt-BR" sz="1100"/>
        </a:p>
      </xdr:txBody>
    </xdr:sp>
    <xdr:clientData/>
  </xdr:oneCellAnchor>
  <xdr:twoCellAnchor>
    <xdr:from>
      <xdr:col>3</xdr:col>
      <xdr:colOff>581025</xdr:colOff>
      <xdr:row>13</xdr:row>
      <xdr:rowOff>161925</xdr:rowOff>
    </xdr:from>
    <xdr:to>
      <xdr:col>4</xdr:col>
      <xdr:colOff>361950</xdr:colOff>
      <xdr:row>17</xdr:row>
      <xdr:rowOff>142875</xdr:rowOff>
    </xdr:to>
    <xdr:sp macro="" textlink="">
      <xdr:nvSpPr>
        <xdr:cNvPr id="7" name="Chave esquerda 6"/>
        <xdr:cNvSpPr/>
      </xdr:nvSpPr>
      <xdr:spPr>
        <a:xfrm flipH="1">
          <a:off x="2133600" y="2667000"/>
          <a:ext cx="390525" cy="74295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533400</xdr:colOff>
      <xdr:row>19</xdr:row>
      <xdr:rowOff>28575</xdr:rowOff>
    </xdr:from>
    <xdr:ext cx="1657057" cy="749885"/>
    <xdr:sp macro="" textlink="">
      <xdr:nvSpPr>
        <xdr:cNvPr id="8" name="CaixaDeTexto 7"/>
        <xdr:cNvSpPr txBox="1"/>
      </xdr:nvSpPr>
      <xdr:spPr>
        <a:xfrm>
          <a:off x="533400" y="3676650"/>
          <a:ext cx="1657057" cy="749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   n              </a:t>
          </a:r>
        </a:p>
        <a:p>
          <a:r>
            <a:rPr lang="pt-BR" sz="2000"/>
            <a:t> ∑ </a:t>
          </a:r>
          <a:r>
            <a:rPr lang="pt-BR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ij = 1,      (i = 1, ..., n)</a:t>
          </a:r>
          <a:endParaRPr lang="pt-BR" sz="2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aseline="0"/>
            <a:t>j = 1, i ≠ j</a:t>
          </a:r>
          <a:endParaRPr lang="pt-BR" sz="1100"/>
        </a:p>
      </xdr:txBody>
    </xdr:sp>
    <xdr:clientData/>
  </xdr:oneCellAnchor>
  <xdr:twoCellAnchor>
    <xdr:from>
      <xdr:col>3</xdr:col>
      <xdr:colOff>590550</xdr:colOff>
      <xdr:row>19</xdr:row>
      <xdr:rowOff>85725</xdr:rowOff>
    </xdr:from>
    <xdr:to>
      <xdr:col>4</xdr:col>
      <xdr:colOff>371475</xdr:colOff>
      <xdr:row>23</xdr:row>
      <xdr:rowOff>66675</xdr:rowOff>
    </xdr:to>
    <xdr:sp macro="" textlink="">
      <xdr:nvSpPr>
        <xdr:cNvPr id="9" name="Chave esquerda 8"/>
        <xdr:cNvSpPr/>
      </xdr:nvSpPr>
      <xdr:spPr>
        <a:xfrm flipH="1">
          <a:off x="2143125" y="3733800"/>
          <a:ext cx="390525" cy="74295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447675</xdr:colOff>
      <xdr:row>24</xdr:row>
      <xdr:rowOff>28575</xdr:rowOff>
    </xdr:from>
    <xdr:ext cx="2997680" cy="405432"/>
    <xdr:sp macro="" textlink="">
      <xdr:nvSpPr>
        <xdr:cNvPr id="10" name="CaixaDeTexto 9"/>
        <xdr:cNvSpPr txBox="1"/>
      </xdr:nvSpPr>
      <xdr:spPr>
        <a:xfrm>
          <a:off x="447675" y="4629150"/>
          <a:ext cx="299768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Ui - Uj + nXij &lt;= n-1;</a:t>
          </a:r>
          <a:r>
            <a:rPr lang="pt-BR" sz="2000"/>
            <a:t> </a:t>
          </a: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(i=2, ..., n, j=2, ...,n,</a:t>
          </a:r>
          <a:r>
            <a:rPr lang="pt-B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/>
            <a:t>i ≠ j)</a:t>
          </a:r>
          <a:endParaRPr lang="pt-BR" sz="1100"/>
        </a:p>
      </xdr:txBody>
    </xdr:sp>
    <xdr:clientData/>
  </xdr:oneCellAnchor>
  <xdr:oneCellAnchor>
    <xdr:from>
      <xdr:col>0</xdr:col>
      <xdr:colOff>514350</xdr:colOff>
      <xdr:row>27</xdr:row>
      <xdr:rowOff>66675</xdr:rowOff>
    </xdr:from>
    <xdr:ext cx="2651110" cy="577659"/>
    <xdr:sp macro="" textlink="">
      <xdr:nvSpPr>
        <xdr:cNvPr id="11" name="CaixaDeTexto 10"/>
        <xdr:cNvSpPr txBox="1"/>
      </xdr:nvSpPr>
      <xdr:spPr>
        <a:xfrm>
          <a:off x="514350" y="5238750"/>
          <a:ext cx="2651110" cy="5776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Xij </a:t>
          </a:r>
          <a:r>
            <a:rPr lang="pt-BR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l-GR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ϵ</a:t>
          </a:r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{0,1}         </a:t>
          </a:r>
          <a:r>
            <a:rPr lang="pt-BR" sz="2000"/>
            <a:t> </a:t>
          </a: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(i=1, ..., n, j=1, ...,n,</a:t>
          </a:r>
          <a:r>
            <a:rPr lang="pt-B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/>
            <a:t>i ≠ j)</a:t>
          </a:r>
        </a:p>
        <a:p>
          <a:r>
            <a:rPr lang="pt-BR" sz="1100" baseline="0"/>
            <a:t>Ui &gt; = 0                     (i=1, ..., n)</a:t>
          </a:r>
          <a:endParaRPr lang="pt-BR" sz="1100"/>
        </a:p>
      </xdr:txBody>
    </xdr:sp>
    <xdr:clientData/>
  </xdr:oneCellAnchor>
  <xdr:twoCellAnchor>
    <xdr:from>
      <xdr:col>5</xdr:col>
      <xdr:colOff>200025</xdr:colOff>
      <xdr:row>27</xdr:row>
      <xdr:rowOff>19050</xdr:rowOff>
    </xdr:from>
    <xdr:to>
      <xdr:col>5</xdr:col>
      <xdr:colOff>590550</xdr:colOff>
      <xdr:row>31</xdr:row>
      <xdr:rowOff>0</xdr:rowOff>
    </xdr:to>
    <xdr:sp macro="" textlink="">
      <xdr:nvSpPr>
        <xdr:cNvPr id="12" name="Chave esquerda 11"/>
        <xdr:cNvSpPr/>
      </xdr:nvSpPr>
      <xdr:spPr>
        <a:xfrm flipH="1">
          <a:off x="2971800" y="5191125"/>
          <a:ext cx="390525" cy="74295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15</xdr:col>
      <xdr:colOff>571500</xdr:colOff>
      <xdr:row>24</xdr:row>
      <xdr:rowOff>57150</xdr:rowOff>
    </xdr:from>
    <xdr:ext cx="1446422" cy="922112"/>
    <xdr:sp macro="" textlink="">
      <xdr:nvSpPr>
        <xdr:cNvPr id="13" name="CaixaDeTexto 12"/>
        <xdr:cNvSpPr txBox="1"/>
      </xdr:nvSpPr>
      <xdr:spPr>
        <a:xfrm>
          <a:off x="9439275" y="4657725"/>
          <a:ext cx="1446422" cy="9221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0" i="0" u="none" strike="noStrike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V4, V10, V12, V4</a:t>
          </a:r>
        </a:p>
        <a:p>
          <a:r>
            <a:rPr lang="pt-BR" sz="1100" b="0" i="0" u="none" strike="noStrike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Ui - Uj + nXij &lt;= n-1;</a:t>
          </a:r>
        </a:p>
        <a:p>
          <a:r>
            <a:rPr lang="pt-BR" sz="1100" b="0" i="0" u="none" strike="noStrike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12-4 + (19*1) &lt;= 19-1;</a:t>
          </a:r>
        </a:p>
        <a:p>
          <a:r>
            <a:rPr lang="pt-BR" sz="1100" b="0" i="0" u="none" strike="noStrike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8+19 &lt;= 18 :</a:t>
          </a:r>
          <a:r>
            <a:rPr lang="pt-BR" sz="1100" b="0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Falso</a:t>
          </a:r>
          <a:r>
            <a:rPr lang="pt-BR" sz="2000">
              <a:solidFill>
                <a:schemeClr val="accent1">
                  <a:lumMod val="50000"/>
                </a:schemeClr>
              </a:solidFill>
            </a:rPr>
            <a:t> </a:t>
          </a:r>
          <a:endParaRPr lang="pt-BR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oneCellAnchor>
  <xdr:oneCellAnchor>
    <xdr:from>
      <xdr:col>16</xdr:col>
      <xdr:colOff>28575</xdr:colOff>
      <xdr:row>29</xdr:row>
      <xdr:rowOff>66675</xdr:rowOff>
    </xdr:from>
    <xdr:ext cx="1517916" cy="781240"/>
    <xdr:sp macro="" textlink="">
      <xdr:nvSpPr>
        <xdr:cNvPr id="14" name="CaixaDeTexto 13"/>
        <xdr:cNvSpPr txBox="1"/>
      </xdr:nvSpPr>
      <xdr:spPr>
        <a:xfrm>
          <a:off x="9505950" y="5619750"/>
          <a:ext cx="1517916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0" i="0" u="none" strike="noStrike">
              <a:solidFill>
                <a:schemeClr val="accent3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V4, V10, V12, V16</a:t>
          </a:r>
        </a:p>
        <a:p>
          <a:r>
            <a:rPr lang="pt-BR" sz="1100" b="0" i="0" u="none" strike="noStrike">
              <a:solidFill>
                <a:schemeClr val="accent3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Ui - Uj + nXij &lt;= n-1;</a:t>
          </a:r>
        </a:p>
        <a:p>
          <a:r>
            <a:rPr lang="pt-BR" sz="1100" b="0" i="0" u="none" strike="noStrike">
              <a:solidFill>
                <a:schemeClr val="accent3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12-16 + (19*1) &lt;= 19-1;</a:t>
          </a:r>
        </a:p>
        <a:p>
          <a:r>
            <a:rPr lang="pt-BR" sz="1100" b="0" i="0" u="none" strike="noStrike">
              <a:solidFill>
                <a:schemeClr val="accent3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-4 &lt;= 18 :</a:t>
          </a:r>
          <a:r>
            <a:rPr lang="pt-BR" sz="1100" b="0" i="0" u="none" strike="noStrike" baseline="0">
              <a:solidFill>
                <a:schemeClr val="accent3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Verdadeiro</a:t>
          </a:r>
          <a:endParaRPr lang="pt-BR" sz="1100">
            <a:solidFill>
              <a:schemeClr val="accent3">
                <a:lumMod val="50000"/>
              </a:schemeClr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"/>
  <sheetViews>
    <sheetView tabSelected="1" zoomScale="90" zoomScaleNormal="90" workbookViewId="0">
      <selection activeCell="E3" sqref="E3"/>
    </sheetView>
  </sheetViews>
  <sheetFormatPr defaultRowHeight="15" x14ac:dyDescent="0.25"/>
  <cols>
    <col min="1" max="4" width="9.140625" style="1"/>
    <col min="5" max="5" width="7.42578125" style="1" customWidth="1"/>
    <col min="6" max="6" width="9.140625" style="1"/>
    <col min="7" max="7" width="11.85546875" style="1" customWidth="1"/>
    <col min="8" max="20" width="9.140625" style="1"/>
    <col min="21" max="21" width="8.7109375" style="1" customWidth="1"/>
    <col min="22" max="22" width="11.85546875" style="1" customWidth="1"/>
    <col min="23" max="23" width="12.28515625" style="1" customWidth="1"/>
    <col min="24" max="24" width="23.42578125" style="1" customWidth="1"/>
    <col min="25" max="25" width="10.85546875" style="1" customWidth="1"/>
    <col min="26" max="26" width="13.7109375" style="1" customWidth="1"/>
    <col min="27" max="16384" width="9.140625" style="1"/>
  </cols>
  <sheetData>
    <row r="1" spans="1:27" ht="18.75" x14ac:dyDescent="0.3">
      <c r="A1" s="36" t="s">
        <v>49</v>
      </c>
    </row>
    <row r="2" spans="1:27" ht="18.75" x14ac:dyDescent="0.3">
      <c r="A2" s="35" t="s">
        <v>50</v>
      </c>
    </row>
    <row r="3" spans="1:27" ht="18.75" x14ac:dyDescent="0.3">
      <c r="A3" s="35" t="s">
        <v>45</v>
      </c>
    </row>
    <row r="4" spans="1:27" ht="18.75" x14ac:dyDescent="0.3">
      <c r="A4" s="35" t="s">
        <v>47</v>
      </c>
    </row>
    <row r="5" spans="1:27" ht="18.75" x14ac:dyDescent="0.3">
      <c r="A5" s="35" t="s">
        <v>46</v>
      </c>
      <c r="U5" s="39" t="s">
        <v>51</v>
      </c>
      <c r="V5" s="39"/>
      <c r="W5" s="31" t="s">
        <v>52</v>
      </c>
      <c r="X5" s="31" t="s">
        <v>53</v>
      </c>
      <c r="Y5" s="31" t="s">
        <v>54</v>
      </c>
      <c r="Z5" s="39" t="s">
        <v>55</v>
      </c>
      <c r="AA5" s="39"/>
    </row>
    <row r="6" spans="1:27" ht="18.75" x14ac:dyDescent="0.3">
      <c r="A6" s="35" t="s">
        <v>48</v>
      </c>
      <c r="U6" s="37">
        <v>202000198</v>
      </c>
      <c r="V6" s="37"/>
      <c r="W6" s="2">
        <v>9541210</v>
      </c>
      <c r="X6" s="2" t="s">
        <v>56</v>
      </c>
      <c r="Y6" s="20">
        <v>1</v>
      </c>
      <c r="Z6" s="38" t="s">
        <v>35</v>
      </c>
      <c r="AA6" s="38"/>
    </row>
    <row r="7" spans="1:27" x14ac:dyDescent="0.25">
      <c r="U7" s="37">
        <v>202000199</v>
      </c>
      <c r="V7" s="37"/>
      <c r="W7" s="2">
        <v>8541054</v>
      </c>
      <c r="X7" s="2" t="s">
        <v>57</v>
      </c>
      <c r="Y7" s="20">
        <v>2</v>
      </c>
      <c r="Z7" s="38" t="s">
        <v>64</v>
      </c>
      <c r="AA7" s="38"/>
    </row>
    <row r="8" spans="1:27" ht="15.75" x14ac:dyDescent="0.25">
      <c r="B8" s="32" t="s">
        <v>61</v>
      </c>
      <c r="U8" s="37">
        <v>202000200</v>
      </c>
      <c r="V8" s="37"/>
      <c r="W8" s="2">
        <v>74152181</v>
      </c>
      <c r="X8" s="2" t="s">
        <v>58</v>
      </c>
      <c r="Y8" s="20">
        <v>1</v>
      </c>
      <c r="Z8" s="38" t="s">
        <v>30</v>
      </c>
      <c r="AA8" s="38"/>
    </row>
    <row r="9" spans="1:27" x14ac:dyDescent="0.25">
      <c r="B9" s="1" t="s">
        <v>6</v>
      </c>
      <c r="E9" s="1">
        <v>6</v>
      </c>
      <c r="F9" s="1" t="s">
        <v>8</v>
      </c>
      <c r="U9" s="37">
        <v>202000201</v>
      </c>
      <c r="V9" s="37"/>
      <c r="W9" s="2">
        <v>98732145</v>
      </c>
      <c r="X9" s="2" t="s">
        <v>59</v>
      </c>
      <c r="Y9" s="20">
        <v>1</v>
      </c>
      <c r="Z9" s="38" t="s">
        <v>28</v>
      </c>
      <c r="AA9" s="38"/>
    </row>
    <row r="10" spans="1:27" x14ac:dyDescent="0.25">
      <c r="B10" s="1">
        <v>240</v>
      </c>
      <c r="C10" s="1" t="s">
        <v>7</v>
      </c>
      <c r="E10" s="1">
        <v>2</v>
      </c>
      <c r="F10" s="1" t="s">
        <v>9</v>
      </c>
      <c r="U10" s="37">
        <v>202000202</v>
      </c>
      <c r="V10" s="37"/>
      <c r="W10" s="2">
        <v>65832568</v>
      </c>
      <c r="X10" s="2" t="s">
        <v>60</v>
      </c>
      <c r="Y10" s="20">
        <v>4</v>
      </c>
      <c r="Z10" s="38" t="s">
        <v>63</v>
      </c>
      <c r="AA10" s="38"/>
    </row>
    <row r="11" spans="1:27" x14ac:dyDescent="0.25">
      <c r="E11" s="1">
        <v>1</v>
      </c>
      <c r="F11" s="1" t="s">
        <v>10</v>
      </c>
      <c r="U11" s="37">
        <v>202000203</v>
      </c>
      <c r="V11" s="37"/>
      <c r="W11" s="2">
        <v>8541054</v>
      </c>
      <c r="X11" s="2" t="s">
        <v>57</v>
      </c>
      <c r="Y11" s="20">
        <v>2</v>
      </c>
      <c r="Z11" s="38" t="s">
        <v>24</v>
      </c>
      <c r="AA11" s="38"/>
    </row>
    <row r="12" spans="1:27" x14ac:dyDescent="0.25">
      <c r="U12" s="37">
        <v>202000204</v>
      </c>
      <c r="V12" s="37"/>
      <c r="W12" s="2">
        <v>74152181</v>
      </c>
      <c r="X12" s="2" t="s">
        <v>58</v>
      </c>
      <c r="Y12" s="20">
        <v>1</v>
      </c>
      <c r="Z12" s="38" t="s">
        <v>22</v>
      </c>
      <c r="AA12" s="38"/>
    </row>
    <row r="13" spans="1:27" x14ac:dyDescent="0.25">
      <c r="B13" s="16"/>
      <c r="C13" s="1" t="s">
        <v>19</v>
      </c>
      <c r="U13" s="37">
        <v>202000205</v>
      </c>
      <c r="V13" s="37"/>
      <c r="W13" s="2">
        <v>98732145</v>
      </c>
      <c r="X13" s="2" t="s">
        <v>59</v>
      </c>
      <c r="Y13" s="20">
        <v>6</v>
      </c>
      <c r="Z13" s="38" t="s">
        <v>29</v>
      </c>
      <c r="AA13" s="38"/>
    </row>
    <row r="14" spans="1:27" x14ac:dyDescent="0.25">
      <c r="U14" s="37">
        <v>202000206</v>
      </c>
      <c r="V14" s="37"/>
      <c r="W14" s="2">
        <v>98732145</v>
      </c>
      <c r="X14" s="2" t="s">
        <v>59</v>
      </c>
      <c r="Y14" s="20">
        <v>4</v>
      </c>
      <c r="Z14" s="38" t="s">
        <v>23</v>
      </c>
      <c r="AA14" s="38"/>
    </row>
    <row r="15" spans="1:27" ht="15.75" thickBot="1" x14ac:dyDescent="0.3">
      <c r="A15" s="1" t="s">
        <v>84</v>
      </c>
      <c r="U15" s="37">
        <v>202000207</v>
      </c>
      <c r="V15" s="37"/>
      <c r="W15" s="2">
        <v>9541218</v>
      </c>
      <c r="X15" s="2" t="s">
        <v>62</v>
      </c>
      <c r="Y15" s="20">
        <v>9</v>
      </c>
      <c r="Z15" s="38" t="s">
        <v>27</v>
      </c>
      <c r="AA15" s="38"/>
    </row>
    <row r="16" spans="1:27" x14ac:dyDescent="0.25"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10"/>
      <c r="U16" s="37">
        <v>202000208</v>
      </c>
      <c r="V16" s="37"/>
      <c r="W16" s="2">
        <v>20145844</v>
      </c>
      <c r="X16" s="2" t="s">
        <v>60</v>
      </c>
      <c r="Y16" s="20">
        <v>1</v>
      </c>
      <c r="Z16" s="38" t="s">
        <v>31</v>
      </c>
      <c r="AA16" s="38"/>
    </row>
    <row r="17" spans="2:27" x14ac:dyDescent="0.25">
      <c r="B17" s="4" t="s">
        <v>18</v>
      </c>
      <c r="C17" s="3" t="s">
        <v>11</v>
      </c>
      <c r="F17" s="3" t="s">
        <v>16</v>
      </c>
      <c r="I17" s="3" t="s">
        <v>15</v>
      </c>
      <c r="L17" s="3" t="s">
        <v>14</v>
      </c>
      <c r="O17" s="3" t="s">
        <v>13</v>
      </c>
      <c r="R17" s="3" t="s">
        <v>12</v>
      </c>
      <c r="S17" s="11"/>
      <c r="U17" s="37">
        <v>202000209</v>
      </c>
      <c r="V17" s="37"/>
      <c r="W17" s="2">
        <v>74158874</v>
      </c>
      <c r="X17" s="2" t="s">
        <v>60</v>
      </c>
      <c r="Y17" s="20">
        <v>5</v>
      </c>
      <c r="Z17" s="38" t="s">
        <v>38</v>
      </c>
      <c r="AA17" s="38"/>
    </row>
    <row r="18" spans="2:27" x14ac:dyDescent="0.25">
      <c r="B18" s="5"/>
      <c r="S18" s="11"/>
      <c r="U18" s="37">
        <v>202000210</v>
      </c>
      <c r="V18" s="37"/>
      <c r="W18" s="2">
        <v>32300001</v>
      </c>
      <c r="X18" s="2" t="s">
        <v>60</v>
      </c>
      <c r="Y18" s="20">
        <v>3</v>
      </c>
      <c r="Z18" s="38" t="s">
        <v>65</v>
      </c>
      <c r="AA18" s="38"/>
    </row>
    <row r="19" spans="2:27" x14ac:dyDescent="0.25">
      <c r="B19" s="9"/>
      <c r="D19" s="2"/>
      <c r="E19" s="2"/>
      <c r="G19" s="2"/>
      <c r="H19" s="2"/>
      <c r="J19" s="2"/>
      <c r="K19" s="2"/>
      <c r="M19" s="2"/>
      <c r="N19" s="2"/>
      <c r="P19" s="2"/>
      <c r="Q19" s="2"/>
      <c r="S19" s="12"/>
      <c r="U19" s="37">
        <v>202000211</v>
      </c>
      <c r="V19" s="37"/>
      <c r="W19" s="2">
        <v>6002145</v>
      </c>
      <c r="X19" s="2" t="s">
        <v>60</v>
      </c>
      <c r="Y19" s="20">
        <v>2</v>
      </c>
      <c r="Z19" s="38" t="s">
        <v>66</v>
      </c>
      <c r="AA19" s="38"/>
    </row>
    <row r="20" spans="2:27" x14ac:dyDescent="0.25">
      <c r="B20" s="9"/>
      <c r="D20" s="2"/>
      <c r="E20" s="2"/>
      <c r="G20" s="2"/>
      <c r="H20" s="2"/>
      <c r="J20" s="2"/>
      <c r="K20" s="2"/>
      <c r="M20" s="2"/>
      <c r="N20" s="2"/>
      <c r="P20" s="2"/>
      <c r="Q20" s="2"/>
      <c r="S20" s="12"/>
    </row>
    <row r="21" spans="2:27" x14ac:dyDescent="0.25">
      <c r="B21" s="17"/>
      <c r="C21" s="1" t="s">
        <v>25</v>
      </c>
      <c r="D21" s="2"/>
      <c r="E21" s="2"/>
      <c r="G21" s="2"/>
      <c r="H21" s="2"/>
      <c r="J21" s="2"/>
      <c r="K21" s="2"/>
      <c r="M21" s="2"/>
      <c r="N21" s="2"/>
      <c r="P21" s="2"/>
      <c r="Q21" s="2"/>
      <c r="S21" s="12"/>
    </row>
    <row r="22" spans="2:27" x14ac:dyDescent="0.25">
      <c r="B22" s="9"/>
      <c r="D22" s="2"/>
      <c r="E22" s="2"/>
      <c r="G22" s="2"/>
      <c r="H22" s="2"/>
      <c r="J22" s="2"/>
      <c r="K22" s="18"/>
      <c r="L22" s="1" t="s">
        <v>29</v>
      </c>
      <c r="M22" s="2"/>
      <c r="N22" s="2"/>
      <c r="P22" s="2"/>
      <c r="Q22" s="18"/>
      <c r="R22" s="1" t="s">
        <v>35</v>
      </c>
      <c r="S22" s="12"/>
    </row>
    <row r="23" spans="2:27" x14ac:dyDescent="0.25">
      <c r="B23" s="9"/>
      <c r="C23" s="30" t="s">
        <v>24</v>
      </c>
      <c r="D23" s="18"/>
      <c r="E23" s="2"/>
      <c r="G23" s="2"/>
      <c r="H23" s="2"/>
      <c r="J23" s="2"/>
      <c r="K23" s="2"/>
      <c r="M23" s="2"/>
      <c r="N23" s="18"/>
      <c r="O23" s="1" t="s">
        <v>34</v>
      </c>
      <c r="P23" s="2"/>
      <c r="Q23" s="2"/>
      <c r="S23" s="12"/>
    </row>
    <row r="24" spans="2:27" x14ac:dyDescent="0.25">
      <c r="B24" s="9"/>
      <c r="D24" s="2"/>
      <c r="E24" s="2"/>
      <c r="G24" s="2"/>
      <c r="H24" s="2"/>
      <c r="J24" s="2"/>
      <c r="K24" s="2"/>
      <c r="M24" s="2"/>
      <c r="N24" s="2"/>
      <c r="P24" s="2"/>
      <c r="Q24" s="2"/>
      <c r="S24" s="12"/>
    </row>
    <row r="25" spans="2:27" x14ac:dyDescent="0.25">
      <c r="B25" s="9"/>
      <c r="D25" s="2"/>
      <c r="E25" s="18"/>
      <c r="F25" s="1" t="s">
        <v>26</v>
      </c>
      <c r="G25" s="2"/>
      <c r="H25" s="2"/>
      <c r="J25" s="2"/>
      <c r="K25" s="2"/>
      <c r="M25" s="2"/>
      <c r="N25" s="18"/>
      <c r="O25" s="1" t="s">
        <v>44</v>
      </c>
      <c r="P25" s="18"/>
      <c r="Q25" s="2"/>
      <c r="S25" s="12"/>
    </row>
    <row r="26" spans="2:27" x14ac:dyDescent="0.25">
      <c r="B26" s="9"/>
      <c r="D26" s="2"/>
      <c r="E26" s="2"/>
      <c r="G26" s="2"/>
      <c r="H26" s="2"/>
      <c r="J26" s="2"/>
      <c r="K26" s="2"/>
      <c r="M26" s="2"/>
      <c r="N26" s="2"/>
      <c r="P26" s="2"/>
      <c r="Q26" s="2"/>
      <c r="S26" s="12"/>
    </row>
    <row r="27" spans="2:27" x14ac:dyDescent="0.25">
      <c r="B27" s="9"/>
      <c r="D27" s="2"/>
      <c r="E27" s="2"/>
      <c r="G27" s="2"/>
      <c r="H27" s="2"/>
      <c r="J27" s="2"/>
      <c r="K27" s="2"/>
      <c r="M27" s="2"/>
      <c r="N27" s="2"/>
      <c r="P27" s="2"/>
      <c r="Q27" s="2"/>
      <c r="S27" s="12"/>
    </row>
    <row r="28" spans="2:27" x14ac:dyDescent="0.25">
      <c r="B28" s="17"/>
      <c r="C28" s="1" t="s">
        <v>23</v>
      </c>
      <c r="D28" s="2"/>
      <c r="E28" s="2"/>
      <c r="G28" s="2"/>
      <c r="H28" s="2"/>
      <c r="J28" s="2"/>
      <c r="K28" s="2"/>
      <c r="M28" s="2"/>
      <c r="N28" s="2"/>
      <c r="P28" s="2"/>
      <c r="Q28" s="2"/>
      <c r="S28" s="12"/>
    </row>
    <row r="29" spans="2:27" x14ac:dyDescent="0.25">
      <c r="B29" s="9"/>
      <c r="C29" s="30" t="s">
        <v>22</v>
      </c>
      <c r="D29" s="18"/>
      <c r="E29" s="2"/>
      <c r="G29" s="2"/>
      <c r="H29" s="2"/>
      <c r="J29" s="2"/>
      <c r="K29" s="2"/>
      <c r="M29" s="2"/>
      <c r="N29" s="2"/>
      <c r="O29" s="30" t="s">
        <v>31</v>
      </c>
      <c r="P29" s="18"/>
      <c r="Q29" s="2"/>
      <c r="S29" s="12"/>
    </row>
    <row r="30" spans="2:27" x14ac:dyDescent="0.25">
      <c r="B30" s="9"/>
      <c r="D30" s="2"/>
      <c r="E30" s="2"/>
      <c r="G30" s="2"/>
      <c r="H30" s="2"/>
      <c r="J30" s="2"/>
      <c r="K30" s="2"/>
      <c r="M30" s="2"/>
      <c r="N30" s="2"/>
      <c r="P30" s="2"/>
      <c r="Q30" s="2"/>
      <c r="S30" s="12"/>
    </row>
    <row r="31" spans="2:27" x14ac:dyDescent="0.25">
      <c r="B31" s="9"/>
      <c r="D31" s="2"/>
      <c r="E31" s="2"/>
      <c r="G31" s="2"/>
      <c r="H31" s="2"/>
      <c r="J31" s="2"/>
      <c r="K31" s="2"/>
      <c r="M31" s="2"/>
      <c r="N31" s="2"/>
      <c r="P31" s="2"/>
      <c r="Q31" s="2"/>
      <c r="S31" s="12"/>
    </row>
    <row r="32" spans="2:27" x14ac:dyDescent="0.25">
      <c r="B32" s="9"/>
      <c r="D32" s="2"/>
      <c r="E32" s="2"/>
      <c r="G32" s="2"/>
      <c r="H32" s="2"/>
      <c r="J32" s="2"/>
      <c r="K32" s="2"/>
      <c r="M32" s="2"/>
      <c r="N32" s="2"/>
      <c r="P32" s="2"/>
      <c r="Q32" s="18"/>
      <c r="R32" s="1" t="s">
        <v>36</v>
      </c>
      <c r="S32" s="12"/>
    </row>
    <row r="33" spans="2:19" x14ac:dyDescent="0.25">
      <c r="B33" s="9"/>
      <c r="D33" s="2"/>
      <c r="E33" s="2"/>
      <c r="F33" s="30" t="s">
        <v>27</v>
      </c>
      <c r="G33" s="18"/>
      <c r="H33" s="2"/>
      <c r="J33" s="2"/>
      <c r="K33" s="2"/>
      <c r="M33" s="2"/>
      <c r="N33" s="2"/>
      <c r="P33" s="2"/>
      <c r="Q33" s="2"/>
      <c r="S33" s="12"/>
    </row>
    <row r="34" spans="2:19" x14ac:dyDescent="0.25">
      <c r="B34" s="17"/>
      <c r="C34" s="1" t="s">
        <v>21</v>
      </c>
      <c r="D34" s="2"/>
      <c r="E34" s="2"/>
      <c r="G34" s="2"/>
      <c r="H34" s="2"/>
      <c r="J34" s="2"/>
      <c r="K34" s="2"/>
      <c r="M34" s="2"/>
      <c r="N34" s="2"/>
      <c r="P34" s="2"/>
      <c r="Q34" s="2"/>
      <c r="S34" s="12"/>
    </row>
    <row r="35" spans="2:19" x14ac:dyDescent="0.25">
      <c r="B35" s="9"/>
      <c r="D35" s="2"/>
      <c r="E35" s="2"/>
      <c r="F35" s="30" t="s">
        <v>28</v>
      </c>
      <c r="G35" s="18"/>
      <c r="H35" s="2"/>
      <c r="J35" s="2"/>
      <c r="K35" s="2"/>
      <c r="M35" s="2"/>
      <c r="N35" s="2"/>
      <c r="P35" s="2"/>
      <c r="Q35" s="2"/>
      <c r="R35" s="30" t="s">
        <v>37</v>
      </c>
      <c r="S35" s="19"/>
    </row>
    <row r="36" spans="2:19" x14ac:dyDescent="0.25">
      <c r="B36" s="9"/>
      <c r="D36" s="2"/>
      <c r="E36" s="2"/>
      <c r="G36" s="2"/>
      <c r="H36" s="2"/>
      <c r="J36" s="2"/>
      <c r="K36" s="2"/>
      <c r="L36" s="30" t="s">
        <v>30</v>
      </c>
      <c r="M36" s="18"/>
      <c r="N36" s="2"/>
      <c r="P36" s="2"/>
      <c r="Q36" s="2"/>
      <c r="S36" s="12"/>
    </row>
    <row r="37" spans="2:19" x14ac:dyDescent="0.25">
      <c r="B37" s="9"/>
      <c r="D37" s="2"/>
      <c r="E37" s="2"/>
      <c r="G37" s="2"/>
      <c r="H37" s="2"/>
      <c r="J37" s="2"/>
      <c r="K37" s="2"/>
      <c r="M37" s="2"/>
      <c r="N37" s="2"/>
      <c r="P37" s="2"/>
      <c r="Q37" s="2"/>
      <c r="R37" s="30" t="s">
        <v>38</v>
      </c>
      <c r="S37" s="19"/>
    </row>
    <row r="38" spans="2:19" x14ac:dyDescent="0.25">
      <c r="B38" s="9"/>
      <c r="D38" s="2"/>
      <c r="E38" s="2"/>
      <c r="G38" s="2"/>
      <c r="H38" s="2"/>
      <c r="J38" s="2"/>
      <c r="K38" s="2"/>
      <c r="M38" s="2"/>
      <c r="N38" s="2"/>
      <c r="P38" s="2"/>
      <c r="Q38" s="2"/>
      <c r="S38" s="12"/>
    </row>
    <row r="39" spans="2:19" x14ac:dyDescent="0.25">
      <c r="B39" s="4"/>
      <c r="S39" s="11"/>
    </row>
    <row r="40" spans="2:19" x14ac:dyDescent="0.25">
      <c r="B40" s="4"/>
      <c r="S40" s="11"/>
    </row>
    <row r="41" spans="2:19" x14ac:dyDescent="0.25">
      <c r="B41" s="4" t="s">
        <v>17</v>
      </c>
      <c r="J41" s="42" t="s">
        <v>0</v>
      </c>
      <c r="K41" s="43"/>
      <c r="S41" s="11"/>
    </row>
    <row r="42" spans="2:19" x14ac:dyDescent="0.25">
      <c r="B42" s="4"/>
      <c r="J42" s="43"/>
      <c r="K42" s="43"/>
      <c r="S42" s="11"/>
    </row>
    <row r="43" spans="2:19" x14ac:dyDescent="0.25">
      <c r="B43" s="4"/>
      <c r="S43" s="11"/>
    </row>
    <row r="44" spans="2:19" x14ac:dyDescent="0.25">
      <c r="B44" s="4"/>
      <c r="S44" s="11"/>
    </row>
    <row r="45" spans="2:19" x14ac:dyDescent="0.25">
      <c r="B45" s="4"/>
      <c r="C45" s="40" t="s">
        <v>1</v>
      </c>
      <c r="D45" s="40"/>
      <c r="E45" s="8"/>
      <c r="F45" s="40" t="s">
        <v>5</v>
      </c>
      <c r="G45" s="40"/>
      <c r="H45" s="8"/>
      <c r="I45" s="40" t="s">
        <v>4</v>
      </c>
      <c r="J45" s="40"/>
      <c r="K45" s="8"/>
      <c r="L45" s="40" t="s">
        <v>3</v>
      </c>
      <c r="M45" s="40"/>
      <c r="N45" s="8"/>
      <c r="O45" s="40" t="s">
        <v>2</v>
      </c>
      <c r="P45" s="40"/>
      <c r="Q45" s="8"/>
      <c r="R45" s="8"/>
      <c r="S45" s="11"/>
    </row>
    <row r="46" spans="2:19" ht="15" customHeight="1" x14ac:dyDescent="0.25">
      <c r="B46" s="4"/>
      <c r="C46" s="40"/>
      <c r="D46" s="40"/>
      <c r="E46" s="8"/>
      <c r="F46" s="40"/>
      <c r="G46" s="40"/>
      <c r="H46" s="8"/>
      <c r="I46" s="40"/>
      <c r="J46" s="40"/>
      <c r="K46" s="8"/>
      <c r="L46" s="40"/>
      <c r="M46" s="40"/>
      <c r="N46" s="8"/>
      <c r="O46" s="40"/>
      <c r="P46" s="40"/>
      <c r="Q46" s="8"/>
      <c r="R46" s="8"/>
      <c r="S46" s="11"/>
    </row>
    <row r="47" spans="2:19" x14ac:dyDescent="0.25">
      <c r="B47" s="4"/>
      <c r="C47" s="40"/>
      <c r="D47" s="40"/>
      <c r="E47" s="8"/>
      <c r="F47" s="40"/>
      <c r="G47" s="40"/>
      <c r="H47" s="8"/>
      <c r="I47" s="40"/>
      <c r="J47" s="40"/>
      <c r="K47" s="8"/>
      <c r="L47" s="40"/>
      <c r="M47" s="40"/>
      <c r="N47" s="8"/>
      <c r="O47" s="40"/>
      <c r="P47" s="40"/>
      <c r="Q47" s="8"/>
      <c r="R47" s="8"/>
      <c r="S47" s="11"/>
    </row>
    <row r="48" spans="2:19" ht="15.75" thickBot="1" x14ac:dyDescent="0.3">
      <c r="B48" s="13"/>
      <c r="C48" s="41"/>
      <c r="D48" s="41"/>
      <c r="E48" s="14"/>
      <c r="F48" s="41"/>
      <c r="G48" s="41"/>
      <c r="H48" s="14"/>
      <c r="I48" s="41"/>
      <c r="J48" s="41"/>
      <c r="K48" s="14"/>
      <c r="L48" s="41"/>
      <c r="M48" s="41"/>
      <c r="N48" s="14"/>
      <c r="O48" s="41"/>
      <c r="P48" s="41"/>
      <c r="Q48" s="14"/>
      <c r="R48" s="14"/>
      <c r="S48" s="15"/>
    </row>
    <row r="78" spans="1:20" x14ac:dyDescent="0.25">
      <c r="D78" s="1" t="s">
        <v>67</v>
      </c>
      <c r="G78" s="29" t="s">
        <v>43</v>
      </c>
    </row>
    <row r="79" spans="1:20" x14ac:dyDescent="0.25">
      <c r="A79" s="1" t="s">
        <v>68</v>
      </c>
    </row>
    <row r="80" spans="1:20" x14ac:dyDescent="0.25">
      <c r="B80" s="22" t="s">
        <v>20</v>
      </c>
      <c r="C80" s="22" t="s">
        <v>21</v>
      </c>
      <c r="D80" s="22" t="s">
        <v>22</v>
      </c>
      <c r="E80" s="22" t="s">
        <v>23</v>
      </c>
      <c r="F80" s="22" t="s">
        <v>24</v>
      </c>
      <c r="G80" s="22" t="s">
        <v>25</v>
      </c>
      <c r="H80" s="22" t="s">
        <v>26</v>
      </c>
      <c r="I80" s="22" t="s">
        <v>27</v>
      </c>
      <c r="J80" s="22" t="s">
        <v>28</v>
      </c>
      <c r="K80" s="22" t="s">
        <v>29</v>
      </c>
      <c r="L80" s="22" t="s">
        <v>30</v>
      </c>
      <c r="M80" s="22" t="s">
        <v>31</v>
      </c>
      <c r="N80" s="22" t="s">
        <v>32</v>
      </c>
      <c r="O80" s="22" t="s">
        <v>33</v>
      </c>
      <c r="P80" s="22" t="s">
        <v>34</v>
      </c>
      <c r="Q80" s="22" t="s">
        <v>35</v>
      </c>
      <c r="R80" s="22" t="s">
        <v>36</v>
      </c>
      <c r="S80" s="22" t="s">
        <v>37</v>
      </c>
      <c r="T80" s="22" t="s">
        <v>38</v>
      </c>
    </row>
    <row r="81" spans="1:23" x14ac:dyDescent="0.25">
      <c r="A81" s="21" t="s">
        <v>20</v>
      </c>
      <c r="B81" s="23">
        <v>0</v>
      </c>
      <c r="C81" s="21">
        <v>3</v>
      </c>
      <c r="D81" s="21">
        <f>C81+4</f>
        <v>7</v>
      </c>
      <c r="E81" s="21">
        <f>D81+2</f>
        <v>9</v>
      </c>
      <c r="F81" s="21">
        <f>E81+4</f>
        <v>13</v>
      </c>
      <c r="G81" s="21">
        <f>F81+2</f>
        <v>15</v>
      </c>
      <c r="H81" s="21">
        <f>I81+6</f>
        <v>16</v>
      </c>
      <c r="I81" s="21">
        <f>J81+2</f>
        <v>10</v>
      </c>
      <c r="J81" s="21">
        <v>8</v>
      </c>
      <c r="K81" s="21">
        <v>12</v>
      </c>
      <c r="L81" s="21">
        <v>6</v>
      </c>
      <c r="M81" s="21">
        <v>9</v>
      </c>
      <c r="N81" s="21">
        <f>M81+4</f>
        <v>13</v>
      </c>
      <c r="O81" s="21">
        <f>N81+2</f>
        <v>15</v>
      </c>
      <c r="P81" s="21">
        <f>O81+2</f>
        <v>17</v>
      </c>
      <c r="Q81" s="21">
        <v>15</v>
      </c>
      <c r="R81" s="21">
        <v>9</v>
      </c>
      <c r="S81" s="21">
        <v>7</v>
      </c>
      <c r="T81" s="21">
        <v>6</v>
      </c>
    </row>
    <row r="82" spans="1:23" x14ac:dyDescent="0.25">
      <c r="A82" s="21" t="s">
        <v>21</v>
      </c>
      <c r="B82" s="20">
        <f>C81</f>
        <v>3</v>
      </c>
      <c r="C82" s="23">
        <v>0</v>
      </c>
      <c r="D82" s="21">
        <v>4</v>
      </c>
      <c r="E82" s="21">
        <f>D82+1</f>
        <v>5</v>
      </c>
      <c r="F82" s="21">
        <f>E82+4</f>
        <v>9</v>
      </c>
      <c r="G82" s="21">
        <f>F82+2</f>
        <v>11</v>
      </c>
      <c r="H82" s="21">
        <v>17</v>
      </c>
      <c r="I82" s="21">
        <v>15</v>
      </c>
      <c r="J82" s="21">
        <v>12</v>
      </c>
      <c r="K82" s="21">
        <v>25</v>
      </c>
      <c r="L82" s="21">
        <v>20</v>
      </c>
      <c r="M82" s="21">
        <v>23</v>
      </c>
      <c r="N82" s="21">
        <v>25</v>
      </c>
      <c r="O82" s="21">
        <v>27</v>
      </c>
      <c r="P82" s="21">
        <v>29</v>
      </c>
      <c r="Q82" s="21">
        <v>39</v>
      </c>
      <c r="R82" s="21">
        <v>32</v>
      </c>
      <c r="S82" s="21">
        <v>30</v>
      </c>
      <c r="T82" s="21">
        <v>29</v>
      </c>
    </row>
    <row r="83" spans="1:23" x14ac:dyDescent="0.25">
      <c r="A83" s="21" t="s">
        <v>22</v>
      </c>
      <c r="B83" s="20">
        <f>D81</f>
        <v>7</v>
      </c>
      <c r="C83" s="20">
        <f>D82</f>
        <v>4</v>
      </c>
      <c r="D83" s="23">
        <v>0</v>
      </c>
      <c r="E83" s="21">
        <v>1</v>
      </c>
      <c r="F83" s="21">
        <v>5</v>
      </c>
      <c r="G83" s="21">
        <v>6</v>
      </c>
      <c r="H83" s="21">
        <v>13</v>
      </c>
      <c r="I83" s="21">
        <v>14</v>
      </c>
      <c r="J83" s="21">
        <v>12</v>
      </c>
      <c r="K83" s="21">
        <v>23</v>
      </c>
      <c r="L83" s="21">
        <v>14</v>
      </c>
      <c r="M83" s="21">
        <v>17</v>
      </c>
      <c r="N83" s="21">
        <v>22</v>
      </c>
      <c r="O83" s="21">
        <v>24</v>
      </c>
      <c r="P83" s="21">
        <v>26</v>
      </c>
      <c r="Q83" s="21">
        <v>36</v>
      </c>
      <c r="R83" s="21">
        <v>29</v>
      </c>
      <c r="S83" s="21">
        <v>27</v>
      </c>
      <c r="T83" s="21">
        <v>26</v>
      </c>
    </row>
    <row r="84" spans="1:23" x14ac:dyDescent="0.25">
      <c r="A84" s="21" t="s">
        <v>23</v>
      </c>
      <c r="B84" s="20">
        <f>E81</f>
        <v>9</v>
      </c>
      <c r="C84" s="20">
        <f>E82</f>
        <v>5</v>
      </c>
      <c r="D84" s="20">
        <f>E83</f>
        <v>1</v>
      </c>
      <c r="E84" s="23">
        <v>0</v>
      </c>
      <c r="F84" s="21">
        <f>F83-1</f>
        <v>4</v>
      </c>
      <c r="G84" s="21">
        <f t="shared" ref="G84:I84" si="0">G83-1</f>
        <v>5</v>
      </c>
      <c r="H84" s="21">
        <f t="shared" si="0"/>
        <v>12</v>
      </c>
      <c r="I84" s="21">
        <f t="shared" si="0"/>
        <v>13</v>
      </c>
      <c r="J84" s="21">
        <f t="shared" ref="J84" si="1">J83-1</f>
        <v>11</v>
      </c>
      <c r="K84" s="21">
        <f t="shared" ref="K84:L85" si="2">K83-1</f>
        <v>22</v>
      </c>
      <c r="L84" s="21">
        <f t="shared" si="2"/>
        <v>13</v>
      </c>
      <c r="M84" s="21">
        <f t="shared" ref="M84" si="3">M83-1</f>
        <v>16</v>
      </c>
      <c r="N84" s="21">
        <f t="shared" ref="N84:O84" si="4">N83-1</f>
        <v>21</v>
      </c>
      <c r="O84" s="21">
        <f t="shared" si="4"/>
        <v>23</v>
      </c>
      <c r="P84" s="21">
        <f t="shared" ref="P84" si="5">P83-1</f>
        <v>25</v>
      </c>
      <c r="Q84" s="21">
        <f t="shared" ref="Q84:R84" si="6">Q83-1</f>
        <v>35</v>
      </c>
      <c r="R84" s="21">
        <f t="shared" si="6"/>
        <v>28</v>
      </c>
      <c r="S84" s="21">
        <f t="shared" ref="S84" si="7">S83-1</f>
        <v>26</v>
      </c>
      <c r="T84" s="21">
        <f t="shared" ref="T84" si="8">T83-1</f>
        <v>25</v>
      </c>
      <c r="V84" s="1" t="s">
        <v>39</v>
      </c>
    </row>
    <row r="85" spans="1:23" x14ac:dyDescent="0.25">
      <c r="A85" s="21" t="s">
        <v>24</v>
      </c>
      <c r="B85" s="20">
        <f>F81</f>
        <v>13</v>
      </c>
      <c r="C85" s="20">
        <f>F82</f>
        <v>9</v>
      </c>
      <c r="D85" s="20">
        <f>F83</f>
        <v>5</v>
      </c>
      <c r="E85" s="20">
        <f>F84</f>
        <v>4</v>
      </c>
      <c r="F85" s="23">
        <v>0</v>
      </c>
      <c r="G85" s="21">
        <f>G84-4</f>
        <v>1</v>
      </c>
      <c r="H85" s="21">
        <f t="shared" ref="H85" si="9">H84-4</f>
        <v>8</v>
      </c>
      <c r="I85" s="21">
        <f>I86+1</f>
        <v>12</v>
      </c>
      <c r="J85" s="21">
        <f t="shared" ref="J85:R85" si="10">J86+1</f>
        <v>14</v>
      </c>
      <c r="K85" s="21">
        <f t="shared" si="2"/>
        <v>21</v>
      </c>
      <c r="L85" s="21">
        <f t="shared" si="10"/>
        <v>25</v>
      </c>
      <c r="M85" s="21">
        <f t="shared" si="10"/>
        <v>33</v>
      </c>
      <c r="N85" s="21">
        <f t="shared" si="10"/>
        <v>31</v>
      </c>
      <c r="O85" s="21">
        <f t="shared" si="10"/>
        <v>30</v>
      </c>
      <c r="P85" s="21">
        <f t="shared" si="10"/>
        <v>29</v>
      </c>
      <c r="Q85" s="21">
        <f t="shared" si="10"/>
        <v>34</v>
      </c>
      <c r="R85" s="21">
        <f t="shared" si="10"/>
        <v>41</v>
      </c>
      <c r="S85" s="21">
        <f>S86+1</f>
        <v>44</v>
      </c>
      <c r="T85" s="21">
        <f t="shared" ref="T85" si="11">T86+1</f>
        <v>46</v>
      </c>
    </row>
    <row r="86" spans="1:23" ht="17.25" x14ac:dyDescent="0.3">
      <c r="A86" s="21" t="s">
        <v>25</v>
      </c>
      <c r="B86" s="20">
        <f>G81</f>
        <v>15</v>
      </c>
      <c r="C86" s="20">
        <f>G82</f>
        <v>11</v>
      </c>
      <c r="D86" s="20">
        <f>G83</f>
        <v>6</v>
      </c>
      <c r="E86" s="20">
        <f>G84</f>
        <v>5</v>
      </c>
      <c r="F86" s="20">
        <f>G85</f>
        <v>1</v>
      </c>
      <c r="G86" s="23">
        <v>0</v>
      </c>
      <c r="H86" s="21">
        <f>H85-1</f>
        <v>7</v>
      </c>
      <c r="I86" s="21">
        <f>H86+4</f>
        <v>11</v>
      </c>
      <c r="J86" s="21">
        <f>I86+2</f>
        <v>13</v>
      </c>
      <c r="K86" s="21">
        <f t="shared" ref="K86" si="12">K85-1</f>
        <v>20</v>
      </c>
      <c r="L86" s="21">
        <v>24</v>
      </c>
      <c r="M86" s="21">
        <v>32</v>
      </c>
      <c r="N86" s="21">
        <v>30</v>
      </c>
      <c r="O86" s="21">
        <v>29</v>
      </c>
      <c r="P86" s="21">
        <v>28</v>
      </c>
      <c r="Q86" s="21">
        <v>33</v>
      </c>
      <c r="R86" s="21">
        <v>40</v>
      </c>
      <c r="S86" s="21">
        <v>43</v>
      </c>
      <c r="T86" s="21">
        <v>45</v>
      </c>
      <c r="V86" s="25" t="s">
        <v>40</v>
      </c>
    </row>
    <row r="87" spans="1:23" x14ac:dyDescent="0.25">
      <c r="A87" s="21" t="s">
        <v>26</v>
      </c>
      <c r="B87" s="20">
        <f>H81</f>
        <v>16</v>
      </c>
      <c r="C87" s="20">
        <f>H82</f>
        <v>17</v>
      </c>
      <c r="D87" s="20">
        <f>H83</f>
        <v>13</v>
      </c>
      <c r="E87" s="20">
        <f>H84</f>
        <v>12</v>
      </c>
      <c r="F87" s="20">
        <f>H85</f>
        <v>8</v>
      </c>
      <c r="G87" s="20">
        <f>H86</f>
        <v>7</v>
      </c>
      <c r="H87" s="23">
        <v>0</v>
      </c>
      <c r="I87" s="21">
        <v>4</v>
      </c>
      <c r="J87" s="21">
        <v>6</v>
      </c>
      <c r="K87" s="21">
        <v>15</v>
      </c>
      <c r="L87" s="21">
        <v>17</v>
      </c>
      <c r="M87" s="21">
        <v>21</v>
      </c>
      <c r="N87" s="21">
        <v>19</v>
      </c>
      <c r="O87" s="21">
        <v>18</v>
      </c>
      <c r="P87" s="21">
        <v>17</v>
      </c>
      <c r="Q87" s="21">
        <v>23</v>
      </c>
      <c r="R87" s="21">
        <v>29</v>
      </c>
      <c r="S87" s="21">
        <v>31</v>
      </c>
      <c r="T87" s="21">
        <v>32</v>
      </c>
    </row>
    <row r="88" spans="1:23" x14ac:dyDescent="0.25">
      <c r="A88" s="21" t="s">
        <v>27</v>
      </c>
      <c r="B88" s="20">
        <f>I81</f>
        <v>10</v>
      </c>
      <c r="C88" s="20">
        <f>I82</f>
        <v>15</v>
      </c>
      <c r="D88" s="20">
        <f>I83</f>
        <v>14</v>
      </c>
      <c r="E88" s="20">
        <f>I84</f>
        <v>13</v>
      </c>
      <c r="F88" s="20">
        <f>I85</f>
        <v>12</v>
      </c>
      <c r="G88" s="20">
        <f>I86</f>
        <v>11</v>
      </c>
      <c r="H88" s="20">
        <f>I87</f>
        <v>4</v>
      </c>
      <c r="I88" s="23">
        <v>0</v>
      </c>
      <c r="J88" s="21">
        <v>1</v>
      </c>
      <c r="K88" s="21">
        <v>14</v>
      </c>
      <c r="L88" s="21">
        <v>12</v>
      </c>
      <c r="M88" s="21">
        <v>17</v>
      </c>
      <c r="N88" s="21">
        <v>20</v>
      </c>
      <c r="O88" s="21">
        <v>21</v>
      </c>
      <c r="P88" s="21">
        <v>22</v>
      </c>
      <c r="Q88" s="21">
        <v>32</v>
      </c>
      <c r="R88" s="21">
        <v>28</v>
      </c>
      <c r="S88" s="21">
        <v>27</v>
      </c>
      <c r="T88" s="21">
        <v>26</v>
      </c>
      <c r="V88" s="1" t="s">
        <v>41</v>
      </c>
      <c r="W88" s="24">
        <v>19</v>
      </c>
    </row>
    <row r="89" spans="1:23" x14ac:dyDescent="0.25">
      <c r="A89" s="21" t="s">
        <v>28</v>
      </c>
      <c r="B89" s="20">
        <f>J81</f>
        <v>8</v>
      </c>
      <c r="C89" s="20">
        <f>J82</f>
        <v>12</v>
      </c>
      <c r="D89" s="20">
        <f>J83</f>
        <v>12</v>
      </c>
      <c r="E89" s="20">
        <f>J84</f>
        <v>11</v>
      </c>
      <c r="F89" s="20">
        <f>J85</f>
        <v>14</v>
      </c>
      <c r="G89" s="20">
        <f>J86</f>
        <v>13</v>
      </c>
      <c r="H89" s="20">
        <f>J87</f>
        <v>6</v>
      </c>
      <c r="I89" s="20">
        <f>J88</f>
        <v>1</v>
      </c>
      <c r="J89" s="23">
        <v>0</v>
      </c>
      <c r="K89" s="21">
        <f>K88-2</f>
        <v>12</v>
      </c>
      <c r="L89" s="21">
        <f t="shared" ref="L89:T89" si="13">L88-2</f>
        <v>10</v>
      </c>
      <c r="M89" s="21">
        <f t="shared" si="13"/>
        <v>15</v>
      </c>
      <c r="N89" s="21">
        <f t="shared" si="13"/>
        <v>18</v>
      </c>
      <c r="O89" s="21">
        <f t="shared" si="13"/>
        <v>19</v>
      </c>
      <c r="P89" s="21">
        <f t="shared" si="13"/>
        <v>20</v>
      </c>
      <c r="Q89" s="21">
        <f t="shared" si="13"/>
        <v>30</v>
      </c>
      <c r="R89" s="21">
        <f t="shared" si="13"/>
        <v>26</v>
      </c>
      <c r="S89" s="21">
        <f t="shared" si="13"/>
        <v>25</v>
      </c>
      <c r="T89" s="21">
        <f t="shared" si="13"/>
        <v>24</v>
      </c>
    </row>
    <row r="90" spans="1:23" x14ac:dyDescent="0.25">
      <c r="A90" s="21" t="s">
        <v>29</v>
      </c>
      <c r="B90" s="20">
        <f>K81</f>
        <v>12</v>
      </c>
      <c r="C90" s="20">
        <f>K82</f>
        <v>25</v>
      </c>
      <c r="D90" s="20">
        <f>K83</f>
        <v>23</v>
      </c>
      <c r="E90" s="20">
        <f>K84</f>
        <v>22</v>
      </c>
      <c r="F90" s="20">
        <f>K85</f>
        <v>21</v>
      </c>
      <c r="G90" s="20">
        <f>K86</f>
        <v>20</v>
      </c>
      <c r="H90" s="20">
        <f>K87</f>
        <v>15</v>
      </c>
      <c r="I90" s="20">
        <f>K88</f>
        <v>14</v>
      </c>
      <c r="J90" s="20">
        <f>K89</f>
        <v>12</v>
      </c>
      <c r="K90" s="23">
        <v>0</v>
      </c>
      <c r="L90" s="21">
        <v>8</v>
      </c>
      <c r="M90" s="21">
        <v>10</v>
      </c>
      <c r="N90" s="21">
        <v>8</v>
      </c>
      <c r="O90" s="21">
        <v>7</v>
      </c>
      <c r="P90" s="21">
        <v>6</v>
      </c>
      <c r="Q90" s="21">
        <v>12</v>
      </c>
      <c r="R90" s="21">
        <v>18</v>
      </c>
      <c r="S90" s="21">
        <v>20</v>
      </c>
      <c r="T90" s="21">
        <v>22</v>
      </c>
    </row>
    <row r="91" spans="1:23" x14ac:dyDescent="0.25">
      <c r="A91" s="21" t="s">
        <v>30</v>
      </c>
      <c r="B91" s="20">
        <f>L81</f>
        <v>6</v>
      </c>
      <c r="C91" s="20">
        <f>L82</f>
        <v>20</v>
      </c>
      <c r="D91" s="20">
        <f>L83</f>
        <v>14</v>
      </c>
      <c r="E91" s="20">
        <f>L84</f>
        <v>13</v>
      </c>
      <c r="F91" s="20">
        <f>L85</f>
        <v>25</v>
      </c>
      <c r="G91" s="20">
        <f>L86</f>
        <v>24</v>
      </c>
      <c r="H91" s="20">
        <f>L87</f>
        <v>17</v>
      </c>
      <c r="I91" s="20">
        <f>L88</f>
        <v>12</v>
      </c>
      <c r="J91" s="20">
        <f>L89</f>
        <v>10</v>
      </c>
      <c r="K91" s="20">
        <f>L90</f>
        <v>8</v>
      </c>
      <c r="L91" s="23">
        <v>0</v>
      </c>
      <c r="M91" s="21">
        <v>8</v>
      </c>
      <c r="N91" s="21">
        <v>10</v>
      </c>
      <c r="O91" s="21">
        <v>11</v>
      </c>
      <c r="P91" s="21">
        <v>12</v>
      </c>
      <c r="Q91" s="21">
        <v>17</v>
      </c>
      <c r="R91" s="21">
        <v>12</v>
      </c>
      <c r="S91" s="21">
        <v>10</v>
      </c>
      <c r="T91" s="21">
        <v>8</v>
      </c>
    </row>
    <row r="92" spans="1:23" x14ac:dyDescent="0.25">
      <c r="A92" s="21" t="s">
        <v>31</v>
      </c>
      <c r="B92" s="20">
        <f>M81</f>
        <v>9</v>
      </c>
      <c r="C92" s="20">
        <f>M82</f>
        <v>23</v>
      </c>
      <c r="D92" s="20">
        <f>M83</f>
        <v>17</v>
      </c>
      <c r="E92" s="20">
        <f>M84</f>
        <v>16</v>
      </c>
      <c r="F92" s="20">
        <f>M85</f>
        <v>33</v>
      </c>
      <c r="G92" s="20">
        <f>M86</f>
        <v>32</v>
      </c>
      <c r="H92" s="20">
        <f>M87</f>
        <v>21</v>
      </c>
      <c r="I92" s="20">
        <f>M88</f>
        <v>17</v>
      </c>
      <c r="J92" s="20">
        <f>M89</f>
        <v>15</v>
      </c>
      <c r="K92" s="20">
        <f>M90</f>
        <v>10</v>
      </c>
      <c r="L92" s="20">
        <f>M91</f>
        <v>8</v>
      </c>
      <c r="M92" s="23">
        <v>0</v>
      </c>
      <c r="N92" s="21">
        <v>3</v>
      </c>
      <c r="O92" s="21">
        <v>4</v>
      </c>
      <c r="P92" s="21">
        <v>5</v>
      </c>
      <c r="Q92" s="21">
        <v>13</v>
      </c>
      <c r="R92" s="21">
        <v>12</v>
      </c>
      <c r="S92" s="21">
        <v>11</v>
      </c>
      <c r="T92" s="21">
        <v>9</v>
      </c>
    </row>
    <row r="93" spans="1:23" x14ac:dyDescent="0.25">
      <c r="A93" s="21" t="s">
        <v>32</v>
      </c>
      <c r="B93" s="20">
        <f>N81</f>
        <v>13</v>
      </c>
      <c r="C93" s="20">
        <f>N82</f>
        <v>25</v>
      </c>
      <c r="D93" s="20">
        <f>N83</f>
        <v>22</v>
      </c>
      <c r="E93" s="20">
        <f>N84</f>
        <v>21</v>
      </c>
      <c r="F93" s="20">
        <f>N85</f>
        <v>31</v>
      </c>
      <c r="G93" s="20">
        <f>N86</f>
        <v>30</v>
      </c>
      <c r="H93" s="20">
        <f>N87</f>
        <v>19</v>
      </c>
      <c r="I93" s="20">
        <f>N88</f>
        <v>20</v>
      </c>
      <c r="J93" s="20">
        <f>N89</f>
        <v>18</v>
      </c>
      <c r="K93" s="20">
        <f>N90</f>
        <v>8</v>
      </c>
      <c r="L93" s="20">
        <f>N91</f>
        <v>10</v>
      </c>
      <c r="M93" s="20">
        <f>N92</f>
        <v>3</v>
      </c>
      <c r="N93" s="23">
        <v>0</v>
      </c>
      <c r="O93" s="21">
        <v>1</v>
      </c>
      <c r="P93" s="21">
        <v>2</v>
      </c>
      <c r="Q93" s="21">
        <v>8</v>
      </c>
      <c r="R93" s="21">
        <v>14</v>
      </c>
      <c r="S93" s="21">
        <v>16</v>
      </c>
      <c r="T93" s="21">
        <v>18</v>
      </c>
    </row>
    <row r="94" spans="1:23" x14ac:dyDescent="0.25">
      <c r="A94" s="21" t="s">
        <v>33</v>
      </c>
      <c r="B94" s="20">
        <f>O81</f>
        <v>15</v>
      </c>
      <c r="C94" s="20">
        <f>O82</f>
        <v>27</v>
      </c>
      <c r="D94" s="20">
        <f>O83</f>
        <v>24</v>
      </c>
      <c r="E94" s="20">
        <f>O84</f>
        <v>23</v>
      </c>
      <c r="F94" s="20">
        <f>O85</f>
        <v>30</v>
      </c>
      <c r="G94" s="20">
        <f>O86</f>
        <v>29</v>
      </c>
      <c r="H94" s="20">
        <f>O87</f>
        <v>18</v>
      </c>
      <c r="I94" s="20">
        <f>O88</f>
        <v>21</v>
      </c>
      <c r="J94" s="20">
        <f>O89</f>
        <v>19</v>
      </c>
      <c r="K94" s="20">
        <f>O90</f>
        <v>7</v>
      </c>
      <c r="L94" s="20">
        <f>O91</f>
        <v>11</v>
      </c>
      <c r="M94" s="20">
        <f>O92</f>
        <v>4</v>
      </c>
      <c r="N94" s="20">
        <f>O93</f>
        <v>1</v>
      </c>
      <c r="O94" s="23">
        <v>0</v>
      </c>
      <c r="P94" s="21">
        <f>P93-1</f>
        <v>1</v>
      </c>
      <c r="Q94" s="21">
        <f t="shared" ref="Q94:T95" si="14">Q93-1</f>
        <v>7</v>
      </c>
      <c r="R94" s="21">
        <f t="shared" si="14"/>
        <v>13</v>
      </c>
      <c r="S94" s="21">
        <f t="shared" si="14"/>
        <v>15</v>
      </c>
      <c r="T94" s="21">
        <f t="shared" si="14"/>
        <v>17</v>
      </c>
    </row>
    <row r="95" spans="1:23" x14ac:dyDescent="0.25">
      <c r="A95" s="21" t="s">
        <v>34</v>
      </c>
      <c r="B95" s="20">
        <f>P81</f>
        <v>17</v>
      </c>
      <c r="C95" s="20">
        <f>P82</f>
        <v>29</v>
      </c>
      <c r="D95" s="20">
        <f>P83</f>
        <v>26</v>
      </c>
      <c r="E95" s="20">
        <f>P84</f>
        <v>25</v>
      </c>
      <c r="F95" s="20">
        <f>P85</f>
        <v>29</v>
      </c>
      <c r="G95" s="20">
        <f>P86</f>
        <v>28</v>
      </c>
      <c r="H95" s="20">
        <f>P87</f>
        <v>17</v>
      </c>
      <c r="I95" s="20">
        <f>P88</f>
        <v>22</v>
      </c>
      <c r="J95" s="20">
        <f>P89</f>
        <v>20</v>
      </c>
      <c r="K95" s="20">
        <f>P90</f>
        <v>6</v>
      </c>
      <c r="L95" s="20">
        <f>P91</f>
        <v>12</v>
      </c>
      <c r="M95" s="20">
        <f>P92</f>
        <v>5</v>
      </c>
      <c r="N95" s="20">
        <f>P93</f>
        <v>2</v>
      </c>
      <c r="O95" s="20">
        <f>P94</f>
        <v>1</v>
      </c>
      <c r="P95" s="23">
        <v>0</v>
      </c>
      <c r="Q95" s="21">
        <f>Q94-1</f>
        <v>6</v>
      </c>
      <c r="R95" s="21">
        <f t="shared" si="14"/>
        <v>12</v>
      </c>
      <c r="S95" s="21">
        <f t="shared" si="14"/>
        <v>14</v>
      </c>
      <c r="T95" s="21">
        <f t="shared" si="14"/>
        <v>16</v>
      </c>
    </row>
    <row r="96" spans="1:23" x14ac:dyDescent="0.25">
      <c r="A96" s="21" t="s">
        <v>35</v>
      </c>
      <c r="B96" s="20">
        <f>Q81</f>
        <v>15</v>
      </c>
      <c r="C96" s="20">
        <f>Q82</f>
        <v>39</v>
      </c>
      <c r="D96" s="20">
        <f>Q83</f>
        <v>36</v>
      </c>
      <c r="E96" s="20">
        <f>Q84</f>
        <v>35</v>
      </c>
      <c r="F96" s="20">
        <f>Q85</f>
        <v>34</v>
      </c>
      <c r="G96" s="20">
        <f>Q86</f>
        <v>33</v>
      </c>
      <c r="H96" s="20">
        <f>Q87</f>
        <v>23</v>
      </c>
      <c r="I96" s="20">
        <f>Q88</f>
        <v>32</v>
      </c>
      <c r="J96" s="20">
        <f>Q89</f>
        <v>30</v>
      </c>
      <c r="K96" s="20">
        <f>Q90</f>
        <v>12</v>
      </c>
      <c r="L96" s="20">
        <f>Q91</f>
        <v>17</v>
      </c>
      <c r="M96" s="20">
        <f>Q92</f>
        <v>13</v>
      </c>
      <c r="N96" s="20">
        <f>Q93</f>
        <v>8</v>
      </c>
      <c r="O96" s="20">
        <f>Q94</f>
        <v>7</v>
      </c>
      <c r="P96" s="20">
        <f>Q95</f>
        <v>6</v>
      </c>
      <c r="Q96" s="23">
        <v>0</v>
      </c>
      <c r="R96" s="21">
        <v>6</v>
      </c>
      <c r="S96" s="21">
        <v>8</v>
      </c>
      <c r="T96" s="21">
        <v>9</v>
      </c>
    </row>
    <row r="97" spans="1:20" x14ac:dyDescent="0.25">
      <c r="A97" s="21" t="s">
        <v>36</v>
      </c>
      <c r="B97" s="20">
        <f>R81</f>
        <v>9</v>
      </c>
      <c r="C97" s="20">
        <f>R82</f>
        <v>32</v>
      </c>
      <c r="D97" s="20">
        <f>R83</f>
        <v>29</v>
      </c>
      <c r="E97" s="20">
        <f>R84</f>
        <v>28</v>
      </c>
      <c r="F97" s="20">
        <f>R85</f>
        <v>41</v>
      </c>
      <c r="G97" s="20">
        <f>R86</f>
        <v>40</v>
      </c>
      <c r="H97" s="20">
        <f>R87</f>
        <v>29</v>
      </c>
      <c r="I97" s="20">
        <f>R88</f>
        <v>28</v>
      </c>
      <c r="J97" s="20">
        <f>R89</f>
        <v>26</v>
      </c>
      <c r="K97" s="20">
        <f>R90</f>
        <v>18</v>
      </c>
      <c r="L97" s="20">
        <f>R91</f>
        <v>12</v>
      </c>
      <c r="M97" s="20">
        <f>R92</f>
        <v>12</v>
      </c>
      <c r="N97" s="20">
        <f>R93</f>
        <v>14</v>
      </c>
      <c r="O97" s="20">
        <f>R94</f>
        <v>13</v>
      </c>
      <c r="P97" s="20">
        <f>R95</f>
        <v>12</v>
      </c>
      <c r="Q97" s="20">
        <f>R96</f>
        <v>6</v>
      </c>
      <c r="R97" s="23">
        <v>0</v>
      </c>
      <c r="S97" s="21">
        <v>2</v>
      </c>
      <c r="T97" s="21">
        <v>3</v>
      </c>
    </row>
    <row r="98" spans="1:20" x14ac:dyDescent="0.25">
      <c r="A98" s="21" t="s">
        <v>37</v>
      </c>
      <c r="B98" s="20">
        <f>S81</f>
        <v>7</v>
      </c>
      <c r="C98" s="20">
        <f>S82</f>
        <v>30</v>
      </c>
      <c r="D98" s="20">
        <f>S83</f>
        <v>27</v>
      </c>
      <c r="E98" s="20">
        <f>S84</f>
        <v>26</v>
      </c>
      <c r="F98" s="20">
        <f>S85</f>
        <v>44</v>
      </c>
      <c r="G98" s="20">
        <f>S86</f>
        <v>43</v>
      </c>
      <c r="H98" s="20">
        <f>S87</f>
        <v>31</v>
      </c>
      <c r="I98" s="20">
        <f>S88</f>
        <v>27</v>
      </c>
      <c r="J98" s="20">
        <f>S89</f>
        <v>25</v>
      </c>
      <c r="K98" s="20">
        <f>S90</f>
        <v>20</v>
      </c>
      <c r="L98" s="20">
        <f>S91</f>
        <v>10</v>
      </c>
      <c r="M98" s="20">
        <f>S92</f>
        <v>11</v>
      </c>
      <c r="N98" s="20">
        <f>S93</f>
        <v>16</v>
      </c>
      <c r="O98" s="20">
        <f>S94</f>
        <v>15</v>
      </c>
      <c r="P98" s="20">
        <f>S95</f>
        <v>14</v>
      </c>
      <c r="Q98" s="20">
        <f>S96</f>
        <v>8</v>
      </c>
      <c r="R98" s="20">
        <f>S97</f>
        <v>2</v>
      </c>
      <c r="S98" s="23">
        <v>0</v>
      </c>
      <c r="T98" s="21">
        <v>1</v>
      </c>
    </row>
    <row r="99" spans="1:20" x14ac:dyDescent="0.25">
      <c r="A99" s="21" t="s">
        <v>38</v>
      </c>
      <c r="B99" s="20">
        <f>T81</f>
        <v>6</v>
      </c>
      <c r="C99" s="20">
        <f>T82</f>
        <v>29</v>
      </c>
      <c r="D99" s="20">
        <f>T83</f>
        <v>26</v>
      </c>
      <c r="E99" s="20">
        <f>T84</f>
        <v>25</v>
      </c>
      <c r="F99" s="20">
        <f>T85</f>
        <v>46</v>
      </c>
      <c r="G99" s="20">
        <f>T86</f>
        <v>45</v>
      </c>
      <c r="H99" s="20">
        <f>T87</f>
        <v>32</v>
      </c>
      <c r="I99" s="20">
        <f>T88</f>
        <v>26</v>
      </c>
      <c r="J99" s="20">
        <f>T89</f>
        <v>24</v>
      </c>
      <c r="K99" s="20">
        <f>T90</f>
        <v>22</v>
      </c>
      <c r="L99" s="20">
        <f>T91</f>
        <v>8</v>
      </c>
      <c r="M99" s="20">
        <f>T92</f>
        <v>9</v>
      </c>
      <c r="N99" s="20">
        <f>T93</f>
        <v>18</v>
      </c>
      <c r="O99" s="20">
        <f>T94</f>
        <v>17</v>
      </c>
      <c r="P99" s="20">
        <f>T95</f>
        <v>16</v>
      </c>
      <c r="Q99" s="20">
        <f>T96</f>
        <v>9</v>
      </c>
      <c r="R99" s="20">
        <f>T97</f>
        <v>3</v>
      </c>
      <c r="S99" s="20">
        <f>T98</f>
        <v>1</v>
      </c>
      <c r="T99" s="23">
        <v>0</v>
      </c>
    </row>
  </sheetData>
  <mergeCells count="36">
    <mergeCell ref="O45:P48"/>
    <mergeCell ref="J41:K42"/>
    <mergeCell ref="C45:D48"/>
    <mergeCell ref="F45:G48"/>
    <mergeCell ref="I45:J48"/>
    <mergeCell ref="L45:M48"/>
    <mergeCell ref="U5:V5"/>
    <mergeCell ref="Z5:AA5"/>
    <mergeCell ref="U6:V6"/>
    <mergeCell ref="U7:V7"/>
    <mergeCell ref="U8:V8"/>
    <mergeCell ref="U15:V15"/>
    <mergeCell ref="U16:V16"/>
    <mergeCell ref="U17:V17"/>
    <mergeCell ref="U18:V18"/>
    <mergeCell ref="U9:V9"/>
    <mergeCell ref="U10:V10"/>
    <mergeCell ref="U11:V11"/>
    <mergeCell ref="U12:V12"/>
    <mergeCell ref="U13:V13"/>
    <mergeCell ref="U19:V19"/>
    <mergeCell ref="Z6:AA6"/>
    <mergeCell ref="Z7:AA7"/>
    <mergeCell ref="Z8:AA8"/>
    <mergeCell ref="Z9:AA9"/>
    <mergeCell ref="Z10:AA10"/>
    <mergeCell ref="Z11:AA11"/>
    <mergeCell ref="Z12:AA12"/>
    <mergeCell ref="Z13:AA13"/>
    <mergeCell ref="Z14:AA14"/>
    <mergeCell ref="Z15:AA15"/>
    <mergeCell ref="Z16:AA16"/>
    <mergeCell ref="Z17:AA17"/>
    <mergeCell ref="Z18:AA18"/>
    <mergeCell ref="Z19:AA19"/>
    <mergeCell ref="U14:V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zoomScaleNormal="100" workbookViewId="0">
      <selection activeCell="A56" sqref="A56"/>
    </sheetView>
  </sheetViews>
  <sheetFormatPr defaultRowHeight="15" x14ac:dyDescent="0.25"/>
  <cols>
    <col min="1" max="16384" width="9.140625" style="1"/>
  </cols>
  <sheetData>
    <row r="1" spans="1:20" x14ac:dyDescent="0.25">
      <c r="B1" s="1" t="s">
        <v>42</v>
      </c>
    </row>
    <row r="3" spans="1:20" x14ac:dyDescent="0.25">
      <c r="B3" s="26" t="s">
        <v>20</v>
      </c>
      <c r="C3" s="26" t="s">
        <v>21</v>
      </c>
      <c r="D3" s="26" t="s">
        <v>22</v>
      </c>
      <c r="E3" s="26" t="s">
        <v>23</v>
      </c>
      <c r="F3" s="26" t="s">
        <v>24</v>
      </c>
      <c r="G3" s="26" t="s">
        <v>25</v>
      </c>
      <c r="H3" s="26" t="s">
        <v>26</v>
      </c>
      <c r="I3" s="26" t="s">
        <v>27</v>
      </c>
      <c r="J3" s="26" t="s">
        <v>28</v>
      </c>
      <c r="K3" s="26" t="s">
        <v>29</v>
      </c>
      <c r="L3" s="26" t="s">
        <v>30</v>
      </c>
      <c r="M3" s="26" t="s">
        <v>31</v>
      </c>
      <c r="N3" s="26" t="s">
        <v>32</v>
      </c>
      <c r="O3" s="26" t="s">
        <v>33</v>
      </c>
      <c r="P3" s="26" t="s">
        <v>34</v>
      </c>
      <c r="Q3" s="26" t="s">
        <v>35</v>
      </c>
      <c r="R3" s="26" t="s">
        <v>36</v>
      </c>
      <c r="S3" s="26" t="s">
        <v>37</v>
      </c>
      <c r="T3" s="26" t="s">
        <v>38</v>
      </c>
    </row>
    <row r="4" spans="1:20" x14ac:dyDescent="0.25">
      <c r="A4" s="27" t="s">
        <v>20</v>
      </c>
      <c r="B4" s="28">
        <v>0</v>
      </c>
      <c r="C4" s="28">
        <v>1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</row>
    <row r="5" spans="1:20" x14ac:dyDescent="0.25">
      <c r="A5" s="27" t="s">
        <v>21</v>
      </c>
      <c r="B5" s="28">
        <v>0</v>
      </c>
      <c r="C5" s="28">
        <v>0</v>
      </c>
      <c r="D5" s="28">
        <v>1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</row>
    <row r="6" spans="1:20" x14ac:dyDescent="0.25">
      <c r="A6" s="27" t="s">
        <v>22</v>
      </c>
      <c r="B6" s="28">
        <v>0</v>
      </c>
      <c r="C6" s="28">
        <v>0</v>
      </c>
      <c r="D6" s="28">
        <v>0</v>
      </c>
      <c r="E6" s="28">
        <v>1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</row>
    <row r="7" spans="1:20" x14ac:dyDescent="0.25">
      <c r="A7" s="27" t="s">
        <v>23</v>
      </c>
      <c r="B7" s="28">
        <v>0</v>
      </c>
      <c r="C7" s="28">
        <v>0</v>
      </c>
      <c r="D7" s="28">
        <v>0</v>
      </c>
      <c r="E7" s="28">
        <v>0</v>
      </c>
      <c r="F7" s="28">
        <v>1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</row>
    <row r="8" spans="1:20" x14ac:dyDescent="0.25">
      <c r="A8" s="27" t="s">
        <v>24</v>
      </c>
      <c r="B8" s="28">
        <v>0</v>
      </c>
      <c r="C8" s="28">
        <v>0</v>
      </c>
      <c r="D8" s="28">
        <v>0</v>
      </c>
      <c r="E8" s="28">
        <v>0</v>
      </c>
      <c r="F8" s="28">
        <v>0</v>
      </c>
      <c r="G8" s="28">
        <v>1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</row>
    <row r="9" spans="1:20" x14ac:dyDescent="0.25">
      <c r="A9" s="27" t="s">
        <v>25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1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</row>
    <row r="10" spans="1:20" x14ac:dyDescent="0.25">
      <c r="A10" s="27" t="s">
        <v>26</v>
      </c>
      <c r="B10" s="28">
        <v>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1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</row>
    <row r="11" spans="1:20" x14ac:dyDescent="0.25">
      <c r="A11" s="27" t="s">
        <v>27</v>
      </c>
      <c r="B11" s="28">
        <v>0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1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</row>
    <row r="12" spans="1:20" x14ac:dyDescent="0.25">
      <c r="A12" s="27" t="s">
        <v>28</v>
      </c>
      <c r="B12" s="28">
        <v>0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1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</row>
    <row r="13" spans="1:20" x14ac:dyDescent="0.25">
      <c r="A13" s="27" t="s">
        <v>29</v>
      </c>
      <c r="B13" s="28">
        <v>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1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</row>
    <row r="14" spans="1:20" x14ac:dyDescent="0.25">
      <c r="A14" s="27" t="s">
        <v>30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1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</row>
    <row r="15" spans="1:20" x14ac:dyDescent="0.25">
      <c r="A15" s="27" t="s">
        <v>31</v>
      </c>
      <c r="B15" s="28">
        <v>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1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</row>
    <row r="16" spans="1:20" x14ac:dyDescent="0.25">
      <c r="A16" s="27" t="s">
        <v>32</v>
      </c>
      <c r="B16" s="28">
        <v>0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1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</row>
    <row r="17" spans="1:20" x14ac:dyDescent="0.25">
      <c r="A17" s="27" t="s">
        <v>33</v>
      </c>
      <c r="B17" s="28">
        <v>0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1</v>
      </c>
      <c r="Q17" s="28">
        <v>0</v>
      </c>
      <c r="R17" s="28">
        <v>0</v>
      </c>
      <c r="S17" s="28">
        <v>0</v>
      </c>
      <c r="T17" s="28">
        <v>0</v>
      </c>
    </row>
    <row r="18" spans="1:20" x14ac:dyDescent="0.25">
      <c r="A18" s="27" t="s">
        <v>34</v>
      </c>
      <c r="B18" s="28">
        <v>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1</v>
      </c>
      <c r="R18" s="28">
        <v>0</v>
      </c>
      <c r="S18" s="28">
        <v>0</v>
      </c>
      <c r="T18" s="28">
        <v>0</v>
      </c>
    </row>
    <row r="19" spans="1:20" x14ac:dyDescent="0.25">
      <c r="A19" s="27" t="s">
        <v>35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1</v>
      </c>
      <c r="S19" s="28">
        <v>0</v>
      </c>
      <c r="T19" s="28">
        <v>0</v>
      </c>
    </row>
    <row r="20" spans="1:20" x14ac:dyDescent="0.25">
      <c r="A20" s="27" t="s">
        <v>36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1</v>
      </c>
      <c r="T20" s="28">
        <v>0</v>
      </c>
    </row>
    <row r="21" spans="1:20" x14ac:dyDescent="0.25">
      <c r="A21" s="27" t="s">
        <v>37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1</v>
      </c>
    </row>
    <row r="22" spans="1:20" x14ac:dyDescent="0.25">
      <c r="A22" s="27" t="s">
        <v>38</v>
      </c>
      <c r="B22" s="28">
        <v>1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A10" workbookViewId="0">
      <selection activeCell="T28" sqref="T28"/>
    </sheetView>
  </sheetViews>
  <sheetFormatPr defaultRowHeight="15" x14ac:dyDescent="0.25"/>
  <cols>
    <col min="1" max="2" width="9.140625" style="1"/>
    <col min="3" max="3" width="5" style="1" customWidth="1"/>
    <col min="4" max="16384" width="9.140625" style="1"/>
  </cols>
  <sheetData>
    <row r="1" spans="1:11" x14ac:dyDescent="0.25">
      <c r="A1" s="1" t="s">
        <v>69</v>
      </c>
    </row>
    <row r="3" spans="1:11" x14ac:dyDescent="0.25">
      <c r="B3" s="44" t="s">
        <v>70</v>
      </c>
      <c r="D3" s="1" t="s">
        <v>71</v>
      </c>
      <c r="H3" s="33" t="s">
        <v>76</v>
      </c>
      <c r="K3" s="1" t="s">
        <v>73</v>
      </c>
    </row>
    <row r="4" spans="1:11" x14ac:dyDescent="0.25">
      <c r="B4" s="44"/>
      <c r="D4" s="1" t="s">
        <v>72</v>
      </c>
    </row>
    <row r="7" spans="1:11" x14ac:dyDescent="0.25">
      <c r="B7" s="34"/>
    </row>
    <row r="8" spans="1:11" ht="17.25" x14ac:dyDescent="0.3">
      <c r="F8" s="33" t="s">
        <v>74</v>
      </c>
      <c r="K8" s="1" t="s">
        <v>75</v>
      </c>
    </row>
    <row r="10" spans="1:11" x14ac:dyDescent="0.25">
      <c r="F10" s="1" t="s">
        <v>82</v>
      </c>
    </row>
    <row r="12" spans="1:11" x14ac:dyDescent="0.25">
      <c r="A12" s="1" t="s">
        <v>77</v>
      </c>
    </row>
    <row r="16" spans="1:11" x14ac:dyDescent="0.25">
      <c r="F16" s="33" t="s">
        <v>78</v>
      </c>
    </row>
    <row r="22" spans="6:18" x14ac:dyDescent="0.25">
      <c r="F22" s="33" t="s">
        <v>79</v>
      </c>
    </row>
    <row r="24" spans="6:18" x14ac:dyDescent="0.25">
      <c r="Q24" s="1" t="s">
        <v>83</v>
      </c>
      <c r="R24" s="1">
        <v>19</v>
      </c>
    </row>
    <row r="26" spans="6:18" x14ac:dyDescent="0.25">
      <c r="H26" s="33" t="s">
        <v>81</v>
      </c>
    </row>
    <row r="29" spans="6:18" x14ac:dyDescent="0.25">
      <c r="G29" s="33" t="s">
        <v>80</v>
      </c>
    </row>
  </sheetData>
  <mergeCells count="1">
    <mergeCell ref="B3:B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CD1</vt:lpstr>
      <vt:lpstr>Resultado</vt:lpstr>
      <vt:lpstr>Modelo</vt:lpstr>
      <vt:lpstr>Distancias</vt:lpstr>
      <vt:lpstr>nVertices</vt:lpstr>
      <vt:lpstr>Result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2020-07-03T19:02:07Z</dcterms:modified>
</cp:coreProperties>
</file>